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0268-ppfss01\workgroup\1736\active\173620147\engineering\114496\400-Engineering\Structures\Spreadsheets\"/>
    </mc:Choice>
  </mc:AlternateContent>
  <xr:revisionPtr revIDLastSave="0" documentId="13_ncr:1_{2525D14D-C3F0-4565-A46F-8989B86B26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50" sheetId="15" r:id="rId1"/>
  </sheet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5" l="1"/>
  <c r="C7" i="15"/>
  <c r="C8" i="15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6" i="15"/>
  <c r="H6" i="15"/>
  <c r="H7" i="15" s="1"/>
  <c r="H8" i="15" s="1"/>
  <c r="H9" i="15" s="1"/>
  <c r="H10" i="15" s="1"/>
  <c r="H11" i="15" s="1"/>
  <c r="H12" i="15" s="1"/>
  <c r="H13" i="15" s="1"/>
  <c r="J19" i="15"/>
  <c r="J20" i="15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D6" i="15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J6" i="15"/>
  <c r="J7" i="15" s="1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F8" i="15" l="1"/>
  <c r="F11" i="15"/>
  <c r="I11" i="15" s="1"/>
  <c r="F30" i="15"/>
  <c r="I30" i="15" s="1"/>
  <c r="F10" i="15"/>
  <c r="I10" i="15" s="1"/>
  <c r="F7" i="15"/>
  <c r="M7" i="15" s="1"/>
  <c r="F28" i="15"/>
  <c r="I28" i="15" s="1"/>
  <c r="F27" i="15"/>
  <c r="I27" i="15" s="1"/>
  <c r="F6" i="15"/>
  <c r="I6" i="15" s="1"/>
  <c r="H14" i="15"/>
  <c r="M11" i="15" l="1"/>
  <c r="F12" i="15"/>
  <c r="M8" i="15"/>
  <c r="I7" i="15"/>
  <c r="F29" i="15"/>
  <c r="I29" i="15" s="1"/>
  <c r="F26" i="15"/>
  <c r="I26" i="15" s="1"/>
  <c r="F5" i="15"/>
  <c r="I5" i="15" s="1"/>
  <c r="F9" i="15"/>
  <c r="M9" i="15" s="1"/>
  <c r="M6" i="15"/>
  <c r="M10" i="15"/>
  <c r="I8" i="15"/>
  <c r="K8" i="15"/>
  <c r="K6" i="15"/>
  <c r="H15" i="15"/>
  <c r="F13" i="15" l="1"/>
  <c r="I12" i="15"/>
  <c r="M12" i="15"/>
  <c r="I9" i="15"/>
  <c r="H16" i="15"/>
  <c r="F14" i="15" l="1"/>
  <c r="I13" i="15"/>
  <c r="M13" i="15"/>
  <c r="H17" i="15"/>
  <c r="F15" i="15" l="1"/>
  <c r="I14" i="15"/>
  <c r="M14" i="15"/>
  <c r="H18" i="15"/>
  <c r="L29" i="15"/>
  <c r="L27" i="15"/>
  <c r="I15" i="15" l="1"/>
  <c r="M15" i="15"/>
  <c r="F16" i="15"/>
  <c r="H19" i="15"/>
  <c r="M5" i="15"/>
  <c r="I16" i="15" l="1"/>
  <c r="M16" i="15"/>
  <c r="F17" i="15"/>
  <c r="H20" i="15"/>
  <c r="I17" i="15" l="1"/>
  <c r="M17" i="15"/>
  <c r="H21" i="15"/>
  <c r="F18" i="15" l="1"/>
  <c r="M18" i="15" s="1"/>
  <c r="F19" i="15"/>
  <c r="H22" i="15"/>
  <c r="I18" i="15" l="1"/>
  <c r="I19" i="15"/>
  <c r="M19" i="15"/>
  <c r="F20" i="15"/>
  <c r="H23" i="15"/>
  <c r="I20" i="15" l="1"/>
  <c r="M20" i="15"/>
  <c r="F21" i="15"/>
  <c r="M21" i="15" s="1"/>
  <c r="I21" i="15"/>
  <c r="F22" i="15"/>
  <c r="H24" i="15"/>
  <c r="J36" i="15"/>
  <c r="J37" i="15" s="1"/>
  <c r="I22" i="15" l="1"/>
  <c r="M22" i="15"/>
  <c r="F25" i="15"/>
  <c r="I25" i="15" s="1"/>
  <c r="F23" i="15"/>
  <c r="H25" i="15"/>
  <c r="L21" i="15"/>
  <c r="F24" i="15" l="1"/>
  <c r="M24" i="15" s="1"/>
  <c r="L25" i="15"/>
  <c r="L23" i="15"/>
  <c r="I23" i="15"/>
  <c r="M23" i="15"/>
  <c r="H26" i="15"/>
  <c r="M25" i="15"/>
  <c r="I24" i="15" l="1"/>
  <c r="H27" i="15"/>
  <c r="M26" i="15"/>
  <c r="L19" i="15"/>
  <c r="H28" i="15" l="1"/>
  <c r="M27" i="15"/>
  <c r="H29" i="15" l="1"/>
  <c r="M28" i="15"/>
  <c r="L17" i="15"/>
  <c r="K28" i="15"/>
  <c r="H30" i="15" l="1"/>
  <c r="M29" i="15"/>
  <c r="K26" i="15"/>
  <c r="L15" i="15" l="1"/>
  <c r="K24" i="15"/>
  <c r="M30" i="15" l="1"/>
  <c r="M36" i="15" s="1"/>
  <c r="M37" i="15" s="1"/>
  <c r="K30" i="15"/>
  <c r="K22" i="15"/>
  <c r="L13" i="15" l="1"/>
  <c r="K20" i="15"/>
  <c r="K18" i="15" l="1"/>
  <c r="L11" i="15" l="1"/>
  <c r="K16" i="15"/>
  <c r="K14" i="15" l="1"/>
  <c r="L9" i="15" l="1"/>
  <c r="K12" i="15"/>
  <c r="K10" i="15" l="1"/>
  <c r="L7" i="15" l="1"/>
  <c r="L36" i="15" s="1"/>
  <c r="L37" i="15" s="1"/>
  <c r="K36" i="15" l="1"/>
  <c r="K37" i="15" l="1"/>
  <c r="I36" i="15"/>
  <c r="I37" i="15" l="1"/>
</calcChain>
</file>

<file path=xl/sharedStrings.xml><?xml version="1.0" encoding="utf-8"?>
<sst xmlns="http://schemas.openxmlformats.org/spreadsheetml/2006/main" count="50" uniqueCount="20">
  <si>
    <t>SHAFT NO.</t>
  </si>
  <si>
    <t>TOP OF DRILLED SHAFT ELEVATION</t>
  </si>
  <si>
    <t>APPROX. BOTTOM OF DRILLED SHAFT ELEVATION</t>
  </si>
  <si>
    <t>FT.</t>
  </si>
  <si>
    <t>---</t>
  </si>
  <si>
    <t xml:space="preserve"> STATION</t>
  </si>
  <si>
    <t xml:space="preserve">SUBTOTAL  </t>
  </si>
  <si>
    <t>TOP OF STEEL BEAM ELEVATION</t>
  </si>
  <si>
    <t>DRILLED SHAFTS, 36" DIAMETER, INTO BEDROCK</t>
  </si>
  <si>
    <t>ITEM 524</t>
  </si>
  <si>
    <t>DRILLED SHAFTS, MISC.: PLUG PILE, 36" DIAMETER, UNREINFORCED</t>
  </si>
  <si>
    <t>ITEM 507</t>
  </si>
  <si>
    <t>DRILLED SHAFTS, MISC.: EXTENSION</t>
  </si>
  <si>
    <t>ESTIMATED TOP OF ROCK ELVATION</t>
  </si>
  <si>
    <t>OFFSET                    RIGHT</t>
  </si>
  <si>
    <t>TOTAL CARRIED TO GENERAL SUMMARY</t>
  </si>
  <si>
    <t>STEEL PILES, MISC.: SOLDIER PILES W33x141</t>
  </si>
  <si>
    <t>DRILLED SHAFTS, 42" DIAMETER, ABOVE BEDROCK</t>
  </si>
  <si>
    <t>TOTAL</t>
  </si>
  <si>
    <t xml:space="preserve">TOTALS CARRIED TO GENERAL SUMMARY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</si>
</sst>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+00.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2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textRotation="90" wrapText="1"/>
    </xf>
    <xf numFmtId="1" fontId="0" fillId="0" borderId="1" xfId="0" quotePrefix="1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2" fontId="0" fillId="2" borderId="1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2" fontId="0" fillId="0" borderId="2" xfId="0" applyNumberFormat="1" applyBorder="1" applyAlignment="1">
      <alignment horizontal="center" vertical="center" textRotation="90" wrapText="1"/>
    </xf>
    <xf numFmtId="2" fontId="0" fillId="0" borderId="4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2794-5434-44FD-AAAE-9C08F8FF7A08}">
  <dimension ref="B1:Q37"/>
  <sheetViews>
    <sheetView tabSelected="1" topLeftCell="A2" zoomScale="110" zoomScaleNormal="110" workbookViewId="0">
      <pane ySplit="2" topLeftCell="A26" activePane="bottomLeft" state="frozen"/>
      <selection activeCell="A2" sqref="A2"/>
      <selection pane="bottomLeft" activeCell="B38" sqref="B38"/>
    </sheetView>
  </sheetViews>
  <sheetFormatPr defaultRowHeight="15" x14ac:dyDescent="0.25"/>
  <cols>
    <col min="2" max="2" width="6.5703125" customWidth="1"/>
    <col min="3" max="3" width="9.7109375" customWidth="1"/>
    <col min="4" max="4" width="7.85546875" style="1" customWidth="1"/>
    <col min="5" max="7" width="10.7109375" customWidth="1"/>
    <col min="8" max="8" width="10.7109375" hidden="1" customWidth="1"/>
    <col min="9" max="9" width="11.85546875" customWidth="1"/>
    <col min="10" max="12" width="11.85546875" hidden="1" customWidth="1"/>
    <col min="13" max="13" width="11.85546875" customWidth="1"/>
    <col min="16" max="16" width="8.7109375" customWidth="1"/>
  </cols>
  <sheetData>
    <row r="1" spans="2:17" ht="15.75" thickBot="1" x14ac:dyDescent="0.3"/>
    <row r="2" spans="2:17" ht="15.75" customHeight="1" thickBot="1" x14ac:dyDescent="0.3">
      <c r="B2" s="27" t="s">
        <v>0</v>
      </c>
      <c r="C2" s="22" t="s">
        <v>5</v>
      </c>
      <c r="D2" s="29" t="s">
        <v>14</v>
      </c>
      <c r="E2" s="22" t="s">
        <v>1</v>
      </c>
      <c r="F2" s="22" t="s">
        <v>2</v>
      </c>
      <c r="G2" s="22" t="s">
        <v>7</v>
      </c>
      <c r="H2" s="22" t="s">
        <v>13</v>
      </c>
      <c r="I2" s="24" t="s">
        <v>9</v>
      </c>
      <c r="J2" s="25"/>
      <c r="K2" s="25"/>
      <c r="L2" s="26"/>
      <c r="M2" s="13" t="s">
        <v>11</v>
      </c>
    </row>
    <row r="3" spans="2:17" ht="87" customHeight="1" thickBot="1" x14ac:dyDescent="0.3">
      <c r="B3" s="28"/>
      <c r="C3" s="23"/>
      <c r="D3" s="30"/>
      <c r="E3" s="23"/>
      <c r="F3" s="23"/>
      <c r="G3" s="23"/>
      <c r="H3" s="23"/>
      <c r="I3" s="10" t="s">
        <v>17</v>
      </c>
      <c r="J3" s="10" t="s">
        <v>8</v>
      </c>
      <c r="K3" s="11" t="s">
        <v>10</v>
      </c>
      <c r="L3" s="11" t="s">
        <v>12</v>
      </c>
      <c r="M3" s="12" t="s">
        <v>16</v>
      </c>
      <c r="Q3" s="15"/>
    </row>
    <row r="4" spans="2:17" ht="15.75" thickBot="1" x14ac:dyDescent="0.3">
      <c r="B4" s="2"/>
      <c r="C4" s="3"/>
      <c r="D4" s="4" t="s">
        <v>3</v>
      </c>
      <c r="E4" s="2"/>
      <c r="F4" s="2"/>
      <c r="G4" s="4"/>
      <c r="H4" s="4"/>
      <c r="I4" s="4" t="s">
        <v>3</v>
      </c>
      <c r="J4" s="4" t="s">
        <v>3</v>
      </c>
      <c r="K4" s="4" t="s">
        <v>3</v>
      </c>
      <c r="L4" s="4" t="s">
        <v>3</v>
      </c>
      <c r="M4" s="4" t="s">
        <v>3</v>
      </c>
      <c r="Q4" s="15"/>
    </row>
    <row r="5" spans="2:17" ht="15.75" thickBot="1" x14ac:dyDescent="0.3">
      <c r="B5" s="9">
        <v>1</v>
      </c>
      <c r="C5" s="21">
        <v>4540</v>
      </c>
      <c r="D5" s="5">
        <v>11</v>
      </c>
      <c r="E5" s="5">
        <v>535.66</v>
      </c>
      <c r="F5" s="5">
        <f>E5-25</f>
        <v>510.65999999999997</v>
      </c>
      <c r="G5" s="5">
        <v>542.66</v>
      </c>
      <c r="H5" s="5">
        <v>0</v>
      </c>
      <c r="I5" s="5">
        <f>E5-F5</f>
        <v>25</v>
      </c>
      <c r="J5" s="5">
        <v>0</v>
      </c>
      <c r="K5" s="18" t="s">
        <v>4</v>
      </c>
      <c r="L5" s="19">
        <v>0</v>
      </c>
      <c r="M5" s="5">
        <f>G5-F5</f>
        <v>32</v>
      </c>
      <c r="Q5" s="14"/>
    </row>
    <row r="6" spans="2:17" ht="15.75" thickBot="1" x14ac:dyDescent="0.3">
      <c r="B6" s="9">
        <v>2</v>
      </c>
      <c r="C6" s="21">
        <f>C5+8</f>
        <v>4548</v>
      </c>
      <c r="D6" s="5">
        <f>D5</f>
        <v>11</v>
      </c>
      <c r="E6" s="5">
        <v>532.41999999999996</v>
      </c>
      <c r="F6" s="5">
        <f t="shared" ref="F6:F30" si="0">E6-25</f>
        <v>507.41999999999996</v>
      </c>
      <c r="G6" s="5">
        <v>542.66</v>
      </c>
      <c r="H6" s="5">
        <f>H5-(H$5-H$35)/(5.922*30)*5.922</f>
        <v>0</v>
      </c>
      <c r="I6" s="5">
        <f t="shared" ref="I6:I30" si="1">E6-F6</f>
        <v>25</v>
      </c>
      <c r="J6" s="8">
        <f>J5</f>
        <v>0</v>
      </c>
      <c r="K6" s="17">
        <f>E6-F6</f>
        <v>25</v>
      </c>
      <c r="L6" s="18" t="s">
        <v>4</v>
      </c>
      <c r="M6" s="5">
        <f t="shared" ref="M6:M30" si="2">G6-F6</f>
        <v>35.240000000000009</v>
      </c>
      <c r="Q6" s="14"/>
    </row>
    <row r="7" spans="2:17" ht="15.75" thickBot="1" x14ac:dyDescent="0.3">
      <c r="B7" s="9">
        <v>3</v>
      </c>
      <c r="C7" s="21">
        <f t="shared" ref="C7:C30" si="3">C6+8</f>
        <v>4556</v>
      </c>
      <c r="D7" s="5">
        <f t="shared" ref="D7:D30" si="4">D6</f>
        <v>11</v>
      </c>
      <c r="E7" s="5">
        <v>532.41999999999996</v>
      </c>
      <c r="F7" s="5">
        <f t="shared" si="0"/>
        <v>507.41999999999996</v>
      </c>
      <c r="G7" s="5">
        <v>542.41999999999996</v>
      </c>
      <c r="H7" s="5">
        <f t="shared" ref="H7:H30" si="5">H6-(H$5-H$35)/(5.922*30)*5.922</f>
        <v>0</v>
      </c>
      <c r="I7" s="5">
        <f t="shared" si="1"/>
        <v>25</v>
      </c>
      <c r="J7" s="8">
        <f t="shared" ref="J7:J30" si="6">J6</f>
        <v>0</v>
      </c>
      <c r="K7" s="18" t="s">
        <v>4</v>
      </c>
      <c r="L7" s="17">
        <f>ABS(E8-E6)</f>
        <v>0</v>
      </c>
      <c r="M7" s="5">
        <f t="shared" si="2"/>
        <v>35</v>
      </c>
      <c r="Q7" s="14"/>
    </row>
    <row r="8" spans="2:17" ht="15.75" thickBot="1" x14ac:dyDescent="0.3">
      <c r="B8" s="9">
        <v>4</v>
      </c>
      <c r="C8" s="21">
        <f t="shared" si="3"/>
        <v>4564</v>
      </c>
      <c r="D8" s="5">
        <f t="shared" si="4"/>
        <v>11</v>
      </c>
      <c r="E8" s="5">
        <v>532.41999999999996</v>
      </c>
      <c r="F8" s="5">
        <f t="shared" si="0"/>
        <v>507.41999999999996</v>
      </c>
      <c r="G8" s="5">
        <v>542.41999999999996</v>
      </c>
      <c r="H8" s="5">
        <f t="shared" si="5"/>
        <v>0</v>
      </c>
      <c r="I8" s="5">
        <f t="shared" si="1"/>
        <v>25</v>
      </c>
      <c r="J8" s="8">
        <f t="shared" si="6"/>
        <v>0</v>
      </c>
      <c r="K8" s="17">
        <f>E8-F8</f>
        <v>25</v>
      </c>
      <c r="L8" s="18" t="s">
        <v>4</v>
      </c>
      <c r="M8" s="5">
        <f t="shared" si="2"/>
        <v>35</v>
      </c>
      <c r="Q8" s="14"/>
    </row>
    <row r="9" spans="2:17" ht="15.75" thickBot="1" x14ac:dyDescent="0.3">
      <c r="B9" s="9">
        <v>5</v>
      </c>
      <c r="C9" s="21">
        <f t="shared" si="3"/>
        <v>4572</v>
      </c>
      <c r="D9" s="5">
        <f t="shared" si="4"/>
        <v>11</v>
      </c>
      <c r="E9" s="5">
        <v>530</v>
      </c>
      <c r="F9" s="5">
        <f t="shared" si="0"/>
        <v>505</v>
      </c>
      <c r="G9" s="5">
        <v>541.41999999999996</v>
      </c>
      <c r="H9" s="5">
        <f t="shared" si="5"/>
        <v>0</v>
      </c>
      <c r="I9" s="5">
        <f t="shared" si="1"/>
        <v>25</v>
      </c>
      <c r="J9" s="8">
        <f t="shared" si="6"/>
        <v>0</v>
      </c>
      <c r="K9" s="18" t="s">
        <v>4</v>
      </c>
      <c r="L9" s="17">
        <f>ABS(E10-E8)</f>
        <v>2.4199999999999591</v>
      </c>
      <c r="M9" s="5">
        <f t="shared" si="2"/>
        <v>36.419999999999959</v>
      </c>
      <c r="Q9" s="14"/>
    </row>
    <row r="10" spans="2:17" ht="15.75" thickBot="1" x14ac:dyDescent="0.3">
      <c r="B10" s="9">
        <v>6</v>
      </c>
      <c r="C10" s="21">
        <f t="shared" si="3"/>
        <v>4580</v>
      </c>
      <c r="D10" s="5">
        <f t="shared" si="4"/>
        <v>11</v>
      </c>
      <c r="E10" s="5">
        <v>530</v>
      </c>
      <c r="F10" s="5">
        <f t="shared" si="0"/>
        <v>505</v>
      </c>
      <c r="G10" s="5">
        <f t="shared" ref="G10" si="7">G9-(C10-C9)*0.0522</f>
        <v>541.00239999999997</v>
      </c>
      <c r="H10" s="5">
        <f t="shared" si="5"/>
        <v>0</v>
      </c>
      <c r="I10" s="5">
        <f t="shared" si="1"/>
        <v>25</v>
      </c>
      <c r="J10" s="8">
        <f t="shared" si="6"/>
        <v>0</v>
      </c>
      <c r="K10" s="17">
        <f>E10-F10</f>
        <v>25</v>
      </c>
      <c r="L10" s="18" t="s">
        <v>4</v>
      </c>
      <c r="M10" s="5">
        <f t="shared" si="2"/>
        <v>36.002399999999966</v>
      </c>
      <c r="Q10" s="14"/>
    </row>
    <row r="11" spans="2:17" ht="15.75" thickBot="1" x14ac:dyDescent="0.3">
      <c r="B11" s="9">
        <v>7</v>
      </c>
      <c r="C11" s="21">
        <f t="shared" si="3"/>
        <v>4588</v>
      </c>
      <c r="D11" s="5">
        <f t="shared" si="4"/>
        <v>11</v>
      </c>
      <c r="E11" s="5">
        <v>528.16999999999996</v>
      </c>
      <c r="F11" s="5">
        <f t="shared" si="0"/>
        <v>503.16999999999996</v>
      </c>
      <c r="G11" s="5">
        <v>541</v>
      </c>
      <c r="H11" s="5">
        <f t="shared" si="5"/>
        <v>0</v>
      </c>
      <c r="I11" s="5">
        <f t="shared" si="1"/>
        <v>25</v>
      </c>
      <c r="J11" s="8">
        <f t="shared" si="6"/>
        <v>0</v>
      </c>
      <c r="K11" s="18" t="s">
        <v>4</v>
      </c>
      <c r="L11" s="17">
        <f>ABS(E12-E10)</f>
        <v>5.07000000000005</v>
      </c>
      <c r="M11" s="5">
        <f t="shared" si="2"/>
        <v>37.830000000000041</v>
      </c>
      <c r="Q11" s="14"/>
    </row>
    <row r="12" spans="2:17" ht="15.75" thickBot="1" x14ac:dyDescent="0.3">
      <c r="B12" s="9">
        <v>8</v>
      </c>
      <c r="C12" s="21">
        <f t="shared" si="3"/>
        <v>4596</v>
      </c>
      <c r="D12" s="5">
        <f t="shared" si="4"/>
        <v>11</v>
      </c>
      <c r="E12" s="5">
        <v>524.92999999999995</v>
      </c>
      <c r="F12" s="5">
        <f t="shared" si="0"/>
        <v>499.92999999999995</v>
      </c>
      <c r="G12" s="5">
        <v>540.16999999999996</v>
      </c>
      <c r="H12" s="5">
        <f t="shared" si="5"/>
        <v>0</v>
      </c>
      <c r="I12" s="5">
        <f t="shared" si="1"/>
        <v>25</v>
      </c>
      <c r="J12" s="8">
        <f t="shared" si="6"/>
        <v>0</v>
      </c>
      <c r="K12" s="17">
        <f>E12-F12</f>
        <v>25</v>
      </c>
      <c r="L12" s="18" t="s">
        <v>4</v>
      </c>
      <c r="M12" s="5">
        <f t="shared" si="2"/>
        <v>40.240000000000009</v>
      </c>
      <c r="Q12" s="14"/>
    </row>
    <row r="13" spans="2:17" ht="15.75" thickBot="1" x14ac:dyDescent="0.3">
      <c r="B13" s="9">
        <v>9</v>
      </c>
      <c r="C13" s="21">
        <f t="shared" si="3"/>
        <v>4604</v>
      </c>
      <c r="D13" s="5">
        <f t="shared" si="4"/>
        <v>11</v>
      </c>
      <c r="E13" s="5">
        <v>524.92999999999995</v>
      </c>
      <c r="F13" s="5">
        <f t="shared" si="0"/>
        <v>499.92999999999995</v>
      </c>
      <c r="G13" s="5">
        <v>539.92999999999995</v>
      </c>
      <c r="H13" s="5">
        <f t="shared" si="5"/>
        <v>0</v>
      </c>
      <c r="I13" s="5">
        <f t="shared" si="1"/>
        <v>25</v>
      </c>
      <c r="J13" s="8">
        <f t="shared" si="6"/>
        <v>0</v>
      </c>
      <c r="K13" s="18" t="s">
        <v>4</v>
      </c>
      <c r="L13" s="17">
        <f>ABS(E14-E12)</f>
        <v>0</v>
      </c>
      <c r="M13" s="5">
        <f t="shared" si="2"/>
        <v>40</v>
      </c>
      <c r="Q13" s="14"/>
    </row>
    <row r="14" spans="2:17" ht="15.75" thickBot="1" x14ac:dyDescent="0.3">
      <c r="B14" s="9">
        <v>10</v>
      </c>
      <c r="C14" s="21">
        <f t="shared" si="3"/>
        <v>4612</v>
      </c>
      <c r="D14" s="5">
        <f t="shared" si="4"/>
        <v>11</v>
      </c>
      <c r="E14" s="5">
        <v>524.92999999999995</v>
      </c>
      <c r="F14" s="5">
        <f t="shared" si="0"/>
        <v>499.92999999999995</v>
      </c>
      <c r="G14" s="5">
        <v>539.92999999999995</v>
      </c>
      <c r="H14" s="5">
        <f t="shared" si="5"/>
        <v>0</v>
      </c>
      <c r="I14" s="5">
        <f t="shared" si="1"/>
        <v>25</v>
      </c>
      <c r="J14" s="8">
        <f t="shared" si="6"/>
        <v>0</v>
      </c>
      <c r="K14" s="17">
        <f>E14-F14</f>
        <v>25</v>
      </c>
      <c r="L14" s="18" t="s">
        <v>4</v>
      </c>
      <c r="M14" s="5">
        <f t="shared" si="2"/>
        <v>40</v>
      </c>
      <c r="Q14" s="14"/>
    </row>
    <row r="15" spans="2:17" ht="15.75" thickBot="1" x14ac:dyDescent="0.3">
      <c r="B15" s="9">
        <v>11</v>
      </c>
      <c r="C15" s="21">
        <f t="shared" si="3"/>
        <v>4620</v>
      </c>
      <c r="D15" s="5">
        <f t="shared" si="4"/>
        <v>11</v>
      </c>
      <c r="E15" s="5">
        <v>522.52</v>
      </c>
      <c r="F15" s="5">
        <f t="shared" si="0"/>
        <v>497.52</v>
      </c>
      <c r="G15" s="5">
        <v>538.92999999999995</v>
      </c>
      <c r="H15" s="5">
        <f t="shared" si="5"/>
        <v>0</v>
      </c>
      <c r="I15" s="5">
        <f t="shared" si="1"/>
        <v>25</v>
      </c>
      <c r="J15" s="8">
        <f t="shared" si="6"/>
        <v>0</v>
      </c>
      <c r="K15" s="18" t="s">
        <v>4</v>
      </c>
      <c r="L15" s="17">
        <f>ABS(E16-E14)</f>
        <v>2.4099999999999682</v>
      </c>
      <c r="M15" s="5">
        <f t="shared" si="2"/>
        <v>41.409999999999968</v>
      </c>
      <c r="Q15" s="14"/>
    </row>
    <row r="16" spans="2:17" ht="15.75" thickBot="1" x14ac:dyDescent="0.3">
      <c r="B16" s="9">
        <v>12</v>
      </c>
      <c r="C16" s="21">
        <f t="shared" si="3"/>
        <v>4628</v>
      </c>
      <c r="D16" s="5">
        <f t="shared" si="4"/>
        <v>11</v>
      </c>
      <c r="E16" s="5">
        <v>522.52</v>
      </c>
      <c r="F16" s="5">
        <f t="shared" si="0"/>
        <v>497.52</v>
      </c>
      <c r="G16" s="5">
        <v>538.52</v>
      </c>
      <c r="H16" s="5">
        <f t="shared" si="5"/>
        <v>0</v>
      </c>
      <c r="I16" s="5">
        <f t="shared" si="1"/>
        <v>25</v>
      </c>
      <c r="J16" s="8">
        <f t="shared" si="6"/>
        <v>0</v>
      </c>
      <c r="K16" s="17">
        <f>E16-F16</f>
        <v>25</v>
      </c>
      <c r="L16" s="18" t="s">
        <v>4</v>
      </c>
      <c r="M16" s="5">
        <f t="shared" si="2"/>
        <v>41</v>
      </c>
      <c r="Q16" s="14"/>
    </row>
    <row r="17" spans="2:17" ht="15.75" thickBot="1" x14ac:dyDescent="0.3">
      <c r="B17" s="9">
        <v>13</v>
      </c>
      <c r="C17" s="21">
        <f t="shared" si="3"/>
        <v>4636</v>
      </c>
      <c r="D17" s="5">
        <f t="shared" si="4"/>
        <v>11</v>
      </c>
      <c r="E17" s="5">
        <v>520.88</v>
      </c>
      <c r="F17" s="5">
        <f t="shared" si="0"/>
        <v>495.88</v>
      </c>
      <c r="G17" s="5">
        <v>538.52</v>
      </c>
      <c r="H17" s="5">
        <f t="shared" si="5"/>
        <v>0</v>
      </c>
      <c r="I17" s="5">
        <f t="shared" si="1"/>
        <v>25</v>
      </c>
      <c r="J17" s="8">
        <f t="shared" si="6"/>
        <v>0</v>
      </c>
      <c r="K17" s="18" t="s">
        <v>4</v>
      </c>
      <c r="L17" s="17">
        <f>ABS(E18-E16)</f>
        <v>1.6399999999999864</v>
      </c>
      <c r="M17" s="5">
        <f t="shared" si="2"/>
        <v>42.639999999999986</v>
      </c>
      <c r="Q17" s="14"/>
    </row>
    <row r="18" spans="2:17" ht="15.75" thickBot="1" x14ac:dyDescent="0.3">
      <c r="B18" s="9">
        <v>14</v>
      </c>
      <c r="C18" s="21">
        <f t="shared" si="3"/>
        <v>4644</v>
      </c>
      <c r="D18" s="5">
        <f t="shared" si="4"/>
        <v>11</v>
      </c>
      <c r="E18" s="5">
        <v>520.88</v>
      </c>
      <c r="F18" s="5">
        <f t="shared" si="0"/>
        <v>495.88</v>
      </c>
      <c r="G18" s="5">
        <v>537.88</v>
      </c>
      <c r="H18" s="5">
        <f t="shared" si="5"/>
        <v>0</v>
      </c>
      <c r="I18" s="5">
        <f t="shared" si="1"/>
        <v>25</v>
      </c>
      <c r="J18" s="8">
        <f t="shared" si="6"/>
        <v>0</v>
      </c>
      <c r="K18" s="17">
        <f>E18-F18</f>
        <v>25</v>
      </c>
      <c r="L18" s="18" t="s">
        <v>4</v>
      </c>
      <c r="M18" s="5">
        <f t="shared" si="2"/>
        <v>42</v>
      </c>
      <c r="Q18" s="14"/>
    </row>
    <row r="19" spans="2:17" ht="15.75" thickBot="1" x14ac:dyDescent="0.3">
      <c r="B19" s="9">
        <v>15</v>
      </c>
      <c r="C19" s="21">
        <f t="shared" si="3"/>
        <v>4652</v>
      </c>
      <c r="D19" s="5">
        <f t="shared" si="4"/>
        <v>11</v>
      </c>
      <c r="E19" s="5">
        <v>520.88</v>
      </c>
      <c r="F19" s="5">
        <f t="shared" si="0"/>
        <v>495.88</v>
      </c>
      <c r="G19" s="5">
        <v>536.88</v>
      </c>
      <c r="H19" s="5">
        <f t="shared" si="5"/>
        <v>0</v>
      </c>
      <c r="I19" s="5">
        <f t="shared" si="1"/>
        <v>25</v>
      </c>
      <c r="J19" s="8">
        <f t="shared" si="6"/>
        <v>0</v>
      </c>
      <c r="K19" s="18" t="s">
        <v>4</v>
      </c>
      <c r="L19" s="17">
        <f>ABS(E20-E18)</f>
        <v>0</v>
      </c>
      <c r="M19" s="5">
        <f t="shared" si="2"/>
        <v>41</v>
      </c>
      <c r="Q19" s="14"/>
    </row>
    <row r="20" spans="2:17" ht="15.75" thickBot="1" x14ac:dyDescent="0.3">
      <c r="B20" s="9">
        <v>16</v>
      </c>
      <c r="C20" s="21">
        <f t="shared" si="3"/>
        <v>4660</v>
      </c>
      <c r="D20" s="5">
        <f t="shared" si="4"/>
        <v>11</v>
      </c>
      <c r="E20" s="5">
        <v>520.88</v>
      </c>
      <c r="F20" s="5">
        <f t="shared" si="0"/>
        <v>495.88</v>
      </c>
      <c r="G20" s="5">
        <v>536.88</v>
      </c>
      <c r="H20" s="5">
        <f t="shared" si="5"/>
        <v>0</v>
      </c>
      <c r="I20" s="5">
        <f t="shared" si="1"/>
        <v>25</v>
      </c>
      <c r="J20" s="8">
        <f t="shared" si="6"/>
        <v>0</v>
      </c>
      <c r="K20" s="17">
        <f>E20-F20</f>
        <v>25</v>
      </c>
      <c r="L20" s="18" t="s">
        <v>4</v>
      </c>
      <c r="M20" s="5">
        <f t="shared" si="2"/>
        <v>41</v>
      </c>
      <c r="Q20" s="14"/>
    </row>
    <row r="21" spans="2:17" ht="15.75" thickBot="1" x14ac:dyDescent="0.3">
      <c r="B21" s="9">
        <v>17</v>
      </c>
      <c r="C21" s="21">
        <f t="shared" si="3"/>
        <v>4668</v>
      </c>
      <c r="D21" s="5">
        <f t="shared" si="4"/>
        <v>11</v>
      </c>
      <c r="E21" s="5">
        <v>520.88</v>
      </c>
      <c r="F21" s="5">
        <f t="shared" si="0"/>
        <v>495.88</v>
      </c>
      <c r="G21" s="5">
        <v>535.88</v>
      </c>
      <c r="H21" s="5">
        <f t="shared" si="5"/>
        <v>0</v>
      </c>
      <c r="I21" s="5">
        <f t="shared" si="1"/>
        <v>25</v>
      </c>
      <c r="J21" s="8">
        <f t="shared" si="6"/>
        <v>0</v>
      </c>
      <c r="K21" s="18" t="s">
        <v>4</v>
      </c>
      <c r="L21" s="17">
        <f>ABS(E22-E20)</f>
        <v>0</v>
      </c>
      <c r="M21" s="5">
        <f t="shared" si="2"/>
        <v>40</v>
      </c>
      <c r="Q21" s="14"/>
    </row>
    <row r="22" spans="2:17" ht="15.75" thickBot="1" x14ac:dyDescent="0.3">
      <c r="B22" s="9">
        <v>18</v>
      </c>
      <c r="C22" s="21">
        <f t="shared" si="3"/>
        <v>4676</v>
      </c>
      <c r="D22" s="5">
        <f t="shared" si="4"/>
        <v>11</v>
      </c>
      <c r="E22" s="5">
        <v>520.88</v>
      </c>
      <c r="F22" s="5">
        <f t="shared" si="0"/>
        <v>495.88</v>
      </c>
      <c r="G22" s="5">
        <v>535.88</v>
      </c>
      <c r="H22" s="5">
        <f t="shared" si="5"/>
        <v>0</v>
      </c>
      <c r="I22" s="5">
        <f t="shared" si="1"/>
        <v>25</v>
      </c>
      <c r="J22" s="8">
        <f t="shared" si="6"/>
        <v>0</v>
      </c>
      <c r="K22" s="17">
        <f>E22-F22</f>
        <v>25</v>
      </c>
      <c r="L22" s="18" t="s">
        <v>4</v>
      </c>
      <c r="M22" s="5">
        <f t="shared" si="2"/>
        <v>40</v>
      </c>
      <c r="Q22" s="14"/>
    </row>
    <row r="23" spans="2:17" ht="15.75" thickBot="1" x14ac:dyDescent="0.3">
      <c r="B23" s="9">
        <v>19</v>
      </c>
      <c r="C23" s="21">
        <f t="shared" si="3"/>
        <v>4684</v>
      </c>
      <c r="D23" s="5">
        <f t="shared" si="4"/>
        <v>11</v>
      </c>
      <c r="E23" s="5">
        <v>520.88</v>
      </c>
      <c r="F23" s="5">
        <f t="shared" si="0"/>
        <v>495.88</v>
      </c>
      <c r="G23" s="5">
        <v>535.88</v>
      </c>
      <c r="H23" s="5">
        <f t="shared" si="5"/>
        <v>0</v>
      </c>
      <c r="I23" s="5">
        <f t="shared" si="1"/>
        <v>25</v>
      </c>
      <c r="J23" s="8">
        <f t="shared" si="6"/>
        <v>0</v>
      </c>
      <c r="K23" s="18" t="s">
        <v>4</v>
      </c>
      <c r="L23" s="17">
        <f>ABS(E24-E22)</f>
        <v>0</v>
      </c>
      <c r="M23" s="5">
        <f t="shared" si="2"/>
        <v>40</v>
      </c>
      <c r="Q23" s="14"/>
    </row>
    <row r="24" spans="2:17" ht="15.75" thickBot="1" x14ac:dyDescent="0.3">
      <c r="B24" s="9">
        <v>20</v>
      </c>
      <c r="C24" s="21">
        <f t="shared" si="3"/>
        <v>4692</v>
      </c>
      <c r="D24" s="5">
        <f t="shared" si="4"/>
        <v>11</v>
      </c>
      <c r="E24" s="5">
        <v>520.88</v>
      </c>
      <c r="F24" s="5">
        <f t="shared" si="0"/>
        <v>495.88</v>
      </c>
      <c r="G24" s="5">
        <v>534.88</v>
      </c>
      <c r="H24" s="5">
        <f t="shared" si="5"/>
        <v>0</v>
      </c>
      <c r="I24" s="5">
        <f t="shared" si="1"/>
        <v>25</v>
      </c>
      <c r="J24" s="8">
        <f t="shared" si="6"/>
        <v>0</v>
      </c>
      <c r="K24" s="17">
        <f>E24-F24</f>
        <v>25</v>
      </c>
      <c r="L24" s="18" t="s">
        <v>4</v>
      </c>
      <c r="M24" s="5">
        <f t="shared" si="2"/>
        <v>39</v>
      </c>
      <c r="Q24" s="14"/>
    </row>
    <row r="25" spans="2:17" ht="15.75" thickBot="1" x14ac:dyDescent="0.3">
      <c r="B25" s="9">
        <v>21</v>
      </c>
      <c r="C25" s="21">
        <f t="shared" si="3"/>
        <v>4700</v>
      </c>
      <c r="D25" s="5">
        <f t="shared" si="4"/>
        <v>11</v>
      </c>
      <c r="E25" s="5">
        <v>521.48</v>
      </c>
      <c r="F25" s="5">
        <f t="shared" si="0"/>
        <v>496.48</v>
      </c>
      <c r="G25" s="5">
        <v>534.48</v>
      </c>
      <c r="H25" s="5">
        <f t="shared" si="5"/>
        <v>0</v>
      </c>
      <c r="I25" s="5">
        <f t="shared" si="1"/>
        <v>25</v>
      </c>
      <c r="J25" s="8">
        <f t="shared" si="6"/>
        <v>0</v>
      </c>
      <c r="K25" s="18" t="s">
        <v>4</v>
      </c>
      <c r="L25" s="17">
        <f>ABS(E26-E24)</f>
        <v>0.60000000000002274</v>
      </c>
      <c r="M25" s="5">
        <f t="shared" si="2"/>
        <v>38</v>
      </c>
      <c r="Q25" s="14"/>
    </row>
    <row r="26" spans="2:17" ht="15.75" thickBot="1" x14ac:dyDescent="0.3">
      <c r="B26" s="9">
        <v>22</v>
      </c>
      <c r="C26" s="21">
        <f t="shared" si="3"/>
        <v>4708</v>
      </c>
      <c r="D26" s="5">
        <f t="shared" si="4"/>
        <v>11</v>
      </c>
      <c r="E26" s="5">
        <v>521.48</v>
      </c>
      <c r="F26" s="5">
        <f t="shared" si="0"/>
        <v>496.48</v>
      </c>
      <c r="G26" s="5">
        <v>534.48</v>
      </c>
      <c r="H26" s="5">
        <f t="shared" si="5"/>
        <v>0</v>
      </c>
      <c r="I26" s="5">
        <f t="shared" si="1"/>
        <v>25</v>
      </c>
      <c r="J26" s="8">
        <f t="shared" si="6"/>
        <v>0</v>
      </c>
      <c r="K26" s="17">
        <f>E26-F26</f>
        <v>25</v>
      </c>
      <c r="L26" s="18" t="s">
        <v>4</v>
      </c>
      <c r="M26" s="5">
        <f t="shared" si="2"/>
        <v>38</v>
      </c>
      <c r="Q26" s="14"/>
    </row>
    <row r="27" spans="2:17" ht="15.75" thickBot="1" x14ac:dyDescent="0.3">
      <c r="B27" s="9">
        <v>23</v>
      </c>
      <c r="C27" s="21">
        <f t="shared" si="3"/>
        <v>4716</v>
      </c>
      <c r="D27" s="5">
        <f t="shared" si="4"/>
        <v>11</v>
      </c>
      <c r="E27" s="5">
        <v>521.48</v>
      </c>
      <c r="F27" s="5">
        <f t="shared" si="0"/>
        <v>496.48</v>
      </c>
      <c r="G27" s="5">
        <v>533.48</v>
      </c>
      <c r="H27" s="5">
        <f t="shared" si="5"/>
        <v>0</v>
      </c>
      <c r="I27" s="5">
        <f t="shared" si="1"/>
        <v>25</v>
      </c>
      <c r="J27" s="8">
        <f t="shared" si="6"/>
        <v>0</v>
      </c>
      <c r="K27" s="18" t="s">
        <v>4</v>
      </c>
      <c r="L27" s="17">
        <f>ABS(E28-E26)</f>
        <v>2.5900000000000318</v>
      </c>
      <c r="M27" s="5">
        <f t="shared" si="2"/>
        <v>37</v>
      </c>
      <c r="Q27" s="14"/>
    </row>
    <row r="28" spans="2:17" ht="15.75" thickBot="1" x14ac:dyDescent="0.3">
      <c r="B28" s="9">
        <v>24</v>
      </c>
      <c r="C28" s="21">
        <f t="shared" si="3"/>
        <v>4724</v>
      </c>
      <c r="D28" s="5">
        <f t="shared" si="4"/>
        <v>11</v>
      </c>
      <c r="E28" s="5">
        <v>524.07000000000005</v>
      </c>
      <c r="F28" s="5">
        <f t="shared" si="0"/>
        <v>499.07000000000005</v>
      </c>
      <c r="G28" s="5">
        <v>533.07000000000005</v>
      </c>
      <c r="H28" s="5">
        <f t="shared" si="5"/>
        <v>0</v>
      </c>
      <c r="I28" s="5">
        <f t="shared" si="1"/>
        <v>25</v>
      </c>
      <c r="J28" s="8">
        <f t="shared" si="6"/>
        <v>0</v>
      </c>
      <c r="K28" s="17">
        <f>E28-F28</f>
        <v>25</v>
      </c>
      <c r="L28" s="18" t="s">
        <v>4</v>
      </c>
      <c r="M28" s="5">
        <f t="shared" si="2"/>
        <v>34</v>
      </c>
      <c r="Q28" s="14"/>
    </row>
    <row r="29" spans="2:17" ht="15.75" thickBot="1" x14ac:dyDescent="0.3">
      <c r="B29" s="9">
        <v>25</v>
      </c>
      <c r="C29" s="21">
        <f t="shared" si="3"/>
        <v>4732</v>
      </c>
      <c r="D29" s="5">
        <f t="shared" si="4"/>
        <v>11</v>
      </c>
      <c r="E29" s="5">
        <v>524.07000000000005</v>
      </c>
      <c r="F29" s="5">
        <f t="shared" si="0"/>
        <v>499.07000000000005</v>
      </c>
      <c r="G29" s="5">
        <v>533.07000000000005</v>
      </c>
      <c r="H29" s="5">
        <f t="shared" si="5"/>
        <v>0</v>
      </c>
      <c r="I29" s="5">
        <f t="shared" si="1"/>
        <v>25</v>
      </c>
      <c r="J29" s="8">
        <f t="shared" si="6"/>
        <v>0</v>
      </c>
      <c r="K29" s="18" t="s">
        <v>4</v>
      </c>
      <c r="L29" s="17">
        <f>ABS(E30-E28)</f>
        <v>0</v>
      </c>
      <c r="M29" s="5">
        <f t="shared" si="2"/>
        <v>34</v>
      </c>
      <c r="Q29" s="14"/>
    </row>
    <row r="30" spans="2:17" ht="15.75" thickBot="1" x14ac:dyDescent="0.3">
      <c r="B30" s="9">
        <v>26</v>
      </c>
      <c r="C30" s="21">
        <f t="shared" si="3"/>
        <v>4740</v>
      </c>
      <c r="D30" s="5">
        <f t="shared" si="4"/>
        <v>11</v>
      </c>
      <c r="E30" s="5">
        <v>524.07000000000005</v>
      </c>
      <c r="F30" s="5">
        <f t="shared" si="0"/>
        <v>499.07000000000005</v>
      </c>
      <c r="G30" s="5">
        <v>532.07000000000005</v>
      </c>
      <c r="H30" s="5">
        <f t="shared" si="5"/>
        <v>0</v>
      </c>
      <c r="I30" s="5">
        <f t="shared" si="1"/>
        <v>25</v>
      </c>
      <c r="J30" s="8">
        <f t="shared" si="6"/>
        <v>0</v>
      </c>
      <c r="K30" s="17">
        <f>E30-F30</f>
        <v>25</v>
      </c>
      <c r="L30" s="18" t="s">
        <v>4</v>
      </c>
      <c r="M30" s="5">
        <f t="shared" si="2"/>
        <v>33</v>
      </c>
      <c r="Q30" s="14"/>
    </row>
    <row r="31" spans="2:17" ht="15.75" thickBot="1" x14ac:dyDescent="0.3">
      <c r="B31" s="9"/>
      <c r="C31" s="21"/>
      <c r="D31" s="5"/>
      <c r="E31" s="5"/>
      <c r="F31" s="5"/>
      <c r="G31" s="5"/>
      <c r="H31" s="5"/>
      <c r="I31" s="5"/>
      <c r="J31" s="8"/>
      <c r="K31" s="18"/>
      <c r="L31" s="17"/>
      <c r="M31" s="5"/>
      <c r="Q31" s="14"/>
    </row>
    <row r="32" spans="2:17" ht="15.75" thickBot="1" x14ac:dyDescent="0.3">
      <c r="B32" s="9"/>
      <c r="C32" s="21"/>
      <c r="D32" s="5"/>
      <c r="E32" s="5"/>
      <c r="F32" s="5"/>
      <c r="G32" s="5"/>
      <c r="H32" s="5"/>
      <c r="I32" s="5"/>
      <c r="J32" s="8"/>
      <c r="K32" s="17"/>
      <c r="L32" s="18"/>
      <c r="M32" s="5"/>
      <c r="Q32" s="14"/>
    </row>
    <row r="33" spans="2:17" ht="15.75" thickBot="1" x14ac:dyDescent="0.3">
      <c r="B33" s="9"/>
      <c r="C33" s="21"/>
      <c r="D33" s="5"/>
      <c r="E33" s="5"/>
      <c r="F33" s="5"/>
      <c r="G33" s="5"/>
      <c r="H33" s="5"/>
      <c r="I33" s="5"/>
      <c r="J33" s="8"/>
      <c r="K33" s="18"/>
      <c r="L33" s="17"/>
      <c r="M33" s="5"/>
      <c r="Q33" s="14"/>
    </row>
    <row r="34" spans="2:17" ht="15.75" thickBot="1" x14ac:dyDescent="0.3">
      <c r="B34" s="9"/>
      <c r="C34" s="21"/>
      <c r="D34" s="5"/>
      <c r="E34" s="5"/>
      <c r="F34" s="5"/>
      <c r="G34" s="5"/>
      <c r="H34" s="5"/>
      <c r="I34" s="5"/>
      <c r="J34" s="8"/>
      <c r="K34" s="17"/>
      <c r="L34" s="18"/>
      <c r="M34" s="5"/>
      <c r="Q34" s="14"/>
    </row>
    <row r="35" spans="2:17" ht="15.75" thickBot="1" x14ac:dyDescent="0.3">
      <c r="B35" s="9"/>
      <c r="C35" s="21"/>
      <c r="D35" s="5"/>
      <c r="E35" s="5"/>
      <c r="F35" s="5"/>
      <c r="G35" s="5"/>
      <c r="H35" s="5"/>
      <c r="I35" s="5"/>
      <c r="J35" s="8"/>
      <c r="K35" s="6"/>
      <c r="L35" s="5"/>
      <c r="M35" s="5"/>
      <c r="Q35" s="14"/>
    </row>
    <row r="36" spans="2:17" ht="15.75" thickBot="1" x14ac:dyDescent="0.3">
      <c r="B36" s="31" t="s">
        <v>18</v>
      </c>
      <c r="C36" s="32"/>
      <c r="D36" s="32"/>
      <c r="E36" s="32"/>
      <c r="F36" s="32"/>
      <c r="G36" s="33"/>
      <c r="H36" s="7" t="s">
        <v>6</v>
      </c>
      <c r="I36" s="8">
        <f>SUM(I5:I35)</f>
        <v>650</v>
      </c>
      <c r="J36" s="5">
        <f>SUM(J5:J35)</f>
        <v>0</v>
      </c>
      <c r="K36" s="5">
        <f>SUM(K5:K35)</f>
        <v>325</v>
      </c>
      <c r="L36" s="5">
        <f>SUM(L5:L35)</f>
        <v>14.730000000000018</v>
      </c>
      <c r="M36" s="5">
        <f>SUM(M5:M35)</f>
        <v>989.78239999999994</v>
      </c>
    </row>
    <row r="37" spans="2:17" ht="15.75" thickBot="1" x14ac:dyDescent="0.3">
      <c r="B37" s="31" t="s">
        <v>19</v>
      </c>
      <c r="C37" s="32"/>
      <c r="D37" s="32"/>
      <c r="E37" s="32"/>
      <c r="F37" s="32"/>
      <c r="G37" s="33"/>
      <c r="H37" s="20" t="s">
        <v>15</v>
      </c>
      <c r="I37" s="16">
        <f>CEILING(I36,1)</f>
        <v>650</v>
      </c>
      <c r="J37" s="16">
        <f t="shared" ref="J37:M37" si="8">CEILING(J36,1)</f>
        <v>0</v>
      </c>
      <c r="K37" s="16">
        <f t="shared" si="8"/>
        <v>325</v>
      </c>
      <c r="L37" s="16">
        <f t="shared" si="8"/>
        <v>15</v>
      </c>
      <c r="M37" s="16">
        <f t="shared" si="8"/>
        <v>990</v>
      </c>
    </row>
  </sheetData>
  <mergeCells count="10">
    <mergeCell ref="B36:G36"/>
    <mergeCell ref="B37:G37"/>
    <mergeCell ref="G2:G3"/>
    <mergeCell ref="H2:H3"/>
    <mergeCell ref="I2:L2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1-50</vt:lpstr>
    </vt:vector>
  </TitlesOfParts>
  <Company>ENTRAN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Sturdevant, Mike</dc:creator>
  <cp:lastModifiedBy>Gaerke, Collin</cp:lastModifiedBy>
  <cp:lastPrinted>2023-04-26T19:35:00Z</cp:lastPrinted>
  <dcterms:created xsi:type="dcterms:W3CDTF">2011-08-24T13:33:24Z</dcterms:created>
  <dcterms:modified xsi:type="dcterms:W3CDTF">2025-02-21T16:39:21Z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