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neider\appdata\local\bentley\projectwise\workingdir\ohiodot-pw.bentley.com_ohiodot-pw-02\mneider@msconsultants.com\d1531973\"/>
    </mc:Choice>
  </mc:AlternateContent>
  <xr:revisionPtr revIDLastSave="0" documentId="13_ncr:1_{018BCA15-A1E2-473D-B073-9A65D35378C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over" sheetId="10" r:id="rId1"/>
    <sheet name="erosion control" sheetId="1" r:id="rId2"/>
  </sheets>
  <definedNames>
    <definedName name="_xlnm.Print_Area" localSheetId="1">'erosion control'!$A$2:$J$30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0" i="1"/>
  <c r="G10" i="1" s="1"/>
  <c r="F7" i="1"/>
  <c r="G7" i="1" s="1"/>
  <c r="F14" i="1"/>
  <c r="G14" i="1" s="1"/>
  <c r="F17" i="1" s="1"/>
  <c r="F18" i="1" s="1"/>
  <c r="G18" i="1" s="1"/>
  <c r="F12" i="1"/>
  <c r="G12" i="1" s="1"/>
  <c r="F20" i="1"/>
  <c r="G20" i="1"/>
  <c r="F27" i="1"/>
  <c r="G27" i="1"/>
  <c r="F22" i="1"/>
  <c r="F23" i="1"/>
  <c r="F8" i="1" l="1"/>
  <c r="G8" i="1" s="1"/>
  <c r="F24" i="1"/>
  <c r="F25" i="1" s="1"/>
  <c r="G25" i="1" s="1"/>
</calcChain>
</file>

<file path=xl/sharedStrings.xml><?xml version="1.0" encoding="utf-8"?>
<sst xmlns="http://schemas.openxmlformats.org/spreadsheetml/2006/main" count="55" uniqueCount="43">
  <si>
    <t>SY</t>
  </si>
  <si>
    <t>CY</t>
  </si>
  <si>
    <t>USE SY =</t>
  </si>
  <si>
    <t>WITHOUT TOPSOIL</t>
  </si>
  <si>
    <t>WITH TOPSOIL</t>
  </si>
  <si>
    <t>EACH</t>
  </si>
  <si>
    <t>SOIL ANALYSIS TEST</t>
  </si>
  <si>
    <t>TOPSOIL</t>
  </si>
  <si>
    <t>REPAIR SEEDING AND MULCHING</t>
  </si>
  <si>
    <t>=</t>
  </si>
  <si>
    <t xml:space="preserve">INTER- SEEDING </t>
  </si>
  <si>
    <t>COMMERCIAL FERTILIZER</t>
  </si>
  <si>
    <t>TON</t>
  </si>
  <si>
    <t>+</t>
  </si>
  <si>
    <t>LIME</t>
  </si>
  <si>
    <t>AC</t>
  </si>
  <si>
    <t>WATER</t>
  </si>
  <si>
    <t>MGAL</t>
  </si>
  <si>
    <t>MSF</t>
  </si>
  <si>
    <t>MOWING</t>
  </si>
  <si>
    <t>ONLY IF PROJECT LASTS MORE THAN ONE YEAR</t>
  </si>
  <si>
    <t>659E00500</t>
  </si>
  <si>
    <t>659E00100</t>
  </si>
  <si>
    <t>659E00300</t>
  </si>
  <si>
    <t>659E14000</t>
  </si>
  <si>
    <t>659E15000</t>
  </si>
  <si>
    <t>659E20000</t>
  </si>
  <si>
    <t>659E31000</t>
  </si>
  <si>
    <t>659E35000</t>
  </si>
  <si>
    <t>(SY) SEEDING AND MULCHING, CLASS 1</t>
  </si>
  <si>
    <t>(SY) SLOPE EROSION PROTESTION MAT, TYPE E</t>
  </si>
  <si>
    <t>(EACH) SOIL ANALYSIS TEST</t>
  </si>
  <si>
    <t>(CY) TOPSOIL</t>
  </si>
  <si>
    <t>(SY) REPAIR SEEDING AND MULCHING</t>
  </si>
  <si>
    <t>(SY) INTER-SEEDING</t>
  </si>
  <si>
    <t>(TON) COMMERCIAL FERTILIZER</t>
  </si>
  <si>
    <t>(ACRE) LIME</t>
  </si>
  <si>
    <t>(MGAL) WATER</t>
  </si>
  <si>
    <t>MAH-680-4.58</t>
  </si>
  <si>
    <t>PID 121474</t>
  </si>
  <si>
    <t>TRACINGS SUBMISSION</t>
  </si>
  <si>
    <t>SEEDING</t>
  </si>
  <si>
    <t>From Plan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</si>
</sst>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/>
    <xf numFmtId="1" fontId="1" fillId="0" borderId="0" xfId="0" applyNumberFormat="1" applyFont="1" applyAlignment="1">
      <alignment horizontal="center"/>
    </xf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horizontal="center"/>
    </xf>
    <xf numFmtId="1" fontId="2" fillId="0" borderId="0" xfId="0" applyNumberFormat="1" applyFont="1"/>
    <xf numFmtId="1" fontId="3" fillId="0" borderId="0" xfId="0" applyNumberFormat="1" applyFont="1" applyAlignment="1">
      <alignment horizontal="center"/>
    </xf>
    <xf numFmtId="0" fontId="4" fillId="0" borderId="0" xfId="0" applyFont="1"/>
    <xf numFmtId="1" fontId="4" fillId="0" borderId="0" xfId="0" applyNumberFormat="1" applyFont="1"/>
    <xf numFmtId="0" fontId="1" fillId="0" borderId="0" xfId="0" applyFont="1"/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2" fontId="1" fillId="0" borderId="0" xfId="0" applyNumberFormat="1" applyFont="1"/>
    <xf numFmtId="0" fontId="1" fillId="2" borderId="0" xfId="0" applyFont="1" applyFill="1"/>
    <xf numFmtId="0" fontId="4" fillId="0" borderId="0" xfId="1"/>
    <xf numFmtId="0" fontId="4" fillId="0" borderId="0" xfId="1" applyAlignment="1">
      <alignment horizontal="right" vertical="center"/>
    </xf>
    <xf numFmtId="0" fontId="4" fillId="0" borderId="0" xfId="1" applyAlignment="1">
      <alignment horizontal="center" vertical="center"/>
    </xf>
    <xf numFmtId="0" fontId="4" fillId="0" borderId="0" xfId="1" applyAlignment="1">
      <alignment horizontal="left" vertical="center"/>
    </xf>
    <xf numFmtId="0" fontId="6" fillId="0" borderId="0" xfId="1" applyFont="1" applyAlignment="1">
      <alignment horizontal="center" vertical="center"/>
    </xf>
    <xf numFmtId="16" fontId="1" fillId="0" borderId="0" xfId="1" applyNumberFormat="1" applyFont="1" applyAlignment="1">
      <alignment horizontal="right" vertical="center"/>
    </xf>
    <xf numFmtId="0" fontId="1" fillId="0" borderId="0" xfId="1" applyFont="1" applyAlignment="1">
      <alignment horizontal="right" vertical="center"/>
    </xf>
    <xf numFmtId="0" fontId="1" fillId="0" borderId="0" xfId="1" applyFont="1" applyAlignment="1">
      <alignment horizontal="center" vertical="center"/>
    </xf>
    <xf numFmtId="14" fontId="1" fillId="0" borderId="0" xfId="1" applyNumberFormat="1" applyFont="1" applyAlignment="1">
      <alignment horizontal="left" vertical="center"/>
    </xf>
    <xf numFmtId="11" fontId="0" fillId="0" borderId="0" xfId="0" applyNumberFormat="1"/>
    <xf numFmtId="49" fontId="4" fillId="0" borderId="0" xfId="0" applyNumberFormat="1" applyFont="1"/>
    <xf numFmtId="0" fontId="6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1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workbookViewId="0">
      <selection activeCell="H22" sqref="H22"/>
    </sheetView>
  </sheetViews>
  <sheetFormatPr defaultRowHeight="12.75" x14ac:dyDescent="0.2"/>
  <sheetData>
    <row r="1" spans="1:10" x14ac:dyDescent="0.2">
      <c r="A1" s="16"/>
      <c r="B1" s="16"/>
      <c r="C1" s="16"/>
      <c r="D1" s="16"/>
      <c r="E1" s="17"/>
      <c r="F1" s="18"/>
      <c r="G1" s="19"/>
      <c r="H1" s="16"/>
      <c r="I1" s="16"/>
      <c r="J1" s="16"/>
    </row>
    <row r="2" spans="1:10" x14ac:dyDescent="0.2">
      <c r="A2" s="16"/>
      <c r="B2" s="16"/>
      <c r="C2" s="16"/>
      <c r="D2" s="16"/>
      <c r="E2" s="17"/>
      <c r="F2" s="18"/>
      <c r="G2" s="19"/>
      <c r="H2" s="16"/>
      <c r="I2" s="16"/>
      <c r="J2" s="16"/>
    </row>
    <row r="3" spans="1:10" x14ac:dyDescent="0.2">
      <c r="A3" s="16"/>
      <c r="B3" s="16"/>
      <c r="C3" s="16"/>
      <c r="D3" s="16"/>
      <c r="E3" s="17"/>
      <c r="F3" s="18"/>
      <c r="G3" s="19"/>
      <c r="H3" s="16"/>
      <c r="I3" s="16"/>
      <c r="J3" s="16"/>
    </row>
    <row r="4" spans="1:10" x14ac:dyDescent="0.2">
      <c r="A4" s="16"/>
      <c r="B4" s="16"/>
      <c r="C4" s="16"/>
      <c r="D4" s="16"/>
      <c r="E4" s="17"/>
      <c r="F4" s="18"/>
      <c r="G4" s="19"/>
      <c r="H4" s="16"/>
      <c r="I4" s="16"/>
      <c r="J4" s="16"/>
    </row>
    <row r="5" spans="1:10" x14ac:dyDescent="0.2">
      <c r="A5" s="16"/>
      <c r="B5" s="16"/>
      <c r="C5" s="16"/>
      <c r="D5" s="16"/>
      <c r="E5" s="17"/>
      <c r="F5" s="18"/>
      <c r="G5" s="19"/>
      <c r="H5" s="16"/>
      <c r="I5" s="16"/>
      <c r="J5" s="16"/>
    </row>
    <row r="6" spans="1:10" x14ac:dyDescent="0.2">
      <c r="A6" s="16"/>
      <c r="B6" s="16"/>
      <c r="C6" s="16"/>
      <c r="D6" s="16"/>
      <c r="E6" s="17"/>
      <c r="F6" s="18"/>
      <c r="G6" s="19"/>
      <c r="H6" s="16"/>
      <c r="I6" s="16"/>
      <c r="J6" s="16"/>
    </row>
    <row r="7" spans="1:10" x14ac:dyDescent="0.2">
      <c r="A7" s="16"/>
      <c r="B7" s="16"/>
      <c r="C7" s="16"/>
      <c r="D7" s="16"/>
      <c r="E7" s="17"/>
      <c r="F7" s="18"/>
      <c r="G7" s="19"/>
      <c r="H7" s="16"/>
      <c r="I7" s="16"/>
      <c r="J7" s="16"/>
    </row>
    <row r="8" spans="1:10" x14ac:dyDescent="0.2">
      <c r="A8" s="16"/>
      <c r="B8" s="16"/>
      <c r="C8" s="16"/>
      <c r="D8" s="16"/>
      <c r="E8" s="17"/>
      <c r="F8" s="18"/>
      <c r="G8" s="19"/>
      <c r="H8" s="16"/>
      <c r="I8" s="16"/>
      <c r="J8" s="16"/>
    </row>
    <row r="9" spans="1:10" x14ac:dyDescent="0.2">
      <c r="A9" s="16"/>
      <c r="B9" s="16"/>
      <c r="C9" s="16"/>
      <c r="D9" s="16"/>
      <c r="E9" s="17"/>
      <c r="F9" s="18"/>
      <c r="G9" s="19"/>
      <c r="H9" s="16"/>
      <c r="I9" s="16"/>
      <c r="J9" s="16"/>
    </row>
    <row r="10" spans="1:10" ht="20.25" x14ac:dyDescent="0.2">
      <c r="A10" s="16"/>
      <c r="B10" s="16"/>
      <c r="C10" s="16"/>
      <c r="D10" s="16"/>
      <c r="E10" s="17"/>
      <c r="F10" s="20"/>
      <c r="G10" s="19"/>
      <c r="H10" s="16"/>
      <c r="I10" s="16"/>
      <c r="J10" s="16"/>
    </row>
    <row r="11" spans="1:10" ht="20.25" x14ac:dyDescent="0.2">
      <c r="A11" s="16"/>
      <c r="B11" s="16"/>
      <c r="C11" s="16"/>
      <c r="D11" s="16"/>
      <c r="E11" s="27" t="s">
        <v>38</v>
      </c>
      <c r="F11" s="28"/>
      <c r="G11" s="28"/>
      <c r="H11" s="16"/>
      <c r="I11" s="16"/>
      <c r="J11" s="16"/>
    </row>
    <row r="12" spans="1:10" ht="20.25" x14ac:dyDescent="0.2">
      <c r="A12" s="16"/>
      <c r="B12" s="16"/>
      <c r="C12" s="16"/>
      <c r="D12" s="16"/>
      <c r="E12" s="27" t="s">
        <v>39</v>
      </c>
      <c r="F12" s="28"/>
      <c r="G12" s="28"/>
      <c r="H12" s="16"/>
      <c r="I12" s="16"/>
      <c r="J12" s="16"/>
    </row>
    <row r="13" spans="1:10" ht="18" x14ac:dyDescent="0.2">
      <c r="A13" s="16"/>
      <c r="B13" s="16"/>
      <c r="C13" s="16"/>
      <c r="D13" s="29" t="s">
        <v>40</v>
      </c>
      <c r="E13" s="30"/>
      <c r="F13" s="30"/>
      <c r="G13" s="30"/>
      <c r="H13" s="30"/>
      <c r="I13" s="16"/>
      <c r="J13" s="16"/>
    </row>
    <row r="14" spans="1:10" ht="18" x14ac:dyDescent="0.2">
      <c r="A14" s="16"/>
      <c r="B14" s="16"/>
      <c r="C14" s="16"/>
      <c r="D14" s="29" t="s">
        <v>41</v>
      </c>
      <c r="E14" s="30"/>
      <c r="F14" s="30"/>
      <c r="G14" s="30"/>
      <c r="H14" s="30"/>
      <c r="I14" s="16"/>
      <c r="J14" s="16"/>
    </row>
    <row r="15" spans="1:10" x14ac:dyDescent="0.2">
      <c r="A15" s="18"/>
      <c r="B15" s="18"/>
      <c r="C15" s="18"/>
      <c r="D15" s="18"/>
      <c r="E15" s="21"/>
      <c r="F15" s="18"/>
      <c r="G15" s="19"/>
      <c r="H15" s="18"/>
      <c r="I15" s="18"/>
      <c r="J15" s="18"/>
    </row>
    <row r="16" spans="1:10" x14ac:dyDescent="0.2">
      <c r="A16" s="18"/>
      <c r="B16" s="18"/>
      <c r="C16" s="18"/>
      <c r="D16" s="18"/>
      <c r="E16" s="22"/>
      <c r="F16" s="23"/>
      <c r="G16" s="24"/>
      <c r="H16" s="18"/>
      <c r="I16" s="18"/>
      <c r="J16" s="18"/>
    </row>
    <row r="17" spans="1:10" x14ac:dyDescent="0.2">
      <c r="A17" s="18"/>
      <c r="B17" s="18"/>
      <c r="C17" s="18"/>
      <c r="D17" s="18"/>
      <c r="E17" s="21"/>
      <c r="F17" s="23"/>
      <c r="G17" s="24"/>
      <c r="H17" s="18"/>
      <c r="I17" s="18"/>
      <c r="J17" s="18"/>
    </row>
    <row r="18" spans="1:10" x14ac:dyDescent="0.2">
      <c r="A18" s="18"/>
      <c r="B18" s="18"/>
      <c r="C18" s="18"/>
      <c r="D18" s="18"/>
      <c r="E18" s="21"/>
      <c r="F18" s="23"/>
      <c r="G18" s="24"/>
      <c r="H18" s="18"/>
      <c r="I18" s="18"/>
      <c r="J18" s="18"/>
    </row>
    <row r="19" spans="1:10" x14ac:dyDescent="0.2">
      <c r="A19" s="18"/>
      <c r="B19" s="18"/>
      <c r="C19" s="18"/>
      <c r="D19" s="18"/>
      <c r="E19" s="22"/>
      <c r="F19" s="23"/>
      <c r="G19" s="24"/>
      <c r="H19" s="23"/>
      <c r="I19" s="23"/>
      <c r="J19" s="23"/>
    </row>
    <row r="20" spans="1:10" x14ac:dyDescent="0.2">
      <c r="A20" s="18"/>
      <c r="B20" s="18"/>
      <c r="C20" s="18"/>
      <c r="D20" s="18"/>
      <c r="E20" s="17"/>
      <c r="F20" s="18"/>
      <c r="G20" s="19"/>
      <c r="H20" s="23"/>
      <c r="I20" s="23"/>
      <c r="J20" s="23"/>
    </row>
    <row r="21" spans="1:10" x14ac:dyDescent="0.2">
      <c r="A21" s="18"/>
      <c r="B21" s="18"/>
      <c r="C21" s="18"/>
      <c r="D21" s="18"/>
      <c r="E21" s="17"/>
      <c r="F21" s="18"/>
      <c r="G21" s="19"/>
      <c r="H21" s="23"/>
      <c r="I21" s="23"/>
      <c r="J21" s="23"/>
    </row>
    <row r="22" spans="1:10" x14ac:dyDescent="0.2">
      <c r="A22" s="18"/>
      <c r="B22" s="18"/>
      <c r="C22" s="18"/>
      <c r="D22" s="18"/>
      <c r="E22" s="17"/>
      <c r="F22" s="18"/>
      <c r="G22" s="19"/>
      <c r="H22" s="23"/>
      <c r="I22" s="23"/>
      <c r="J22" s="23"/>
    </row>
    <row r="23" spans="1:10" x14ac:dyDescent="0.2">
      <c r="A23" s="18"/>
      <c r="B23" s="18"/>
      <c r="C23" s="18"/>
      <c r="D23" s="18"/>
      <c r="E23" s="17"/>
      <c r="F23" s="18"/>
      <c r="G23" s="19"/>
      <c r="H23" s="18"/>
      <c r="I23" s="18"/>
      <c r="J23" s="18"/>
    </row>
    <row r="24" spans="1:10" x14ac:dyDescent="0.2">
      <c r="A24" s="18"/>
      <c r="B24" s="18"/>
      <c r="C24" s="18"/>
      <c r="D24" s="18"/>
      <c r="E24" s="17"/>
      <c r="F24" s="18"/>
      <c r="G24" s="19"/>
      <c r="H24" s="23"/>
      <c r="I24" s="18"/>
      <c r="J24" s="18"/>
    </row>
    <row r="25" spans="1:10" x14ac:dyDescent="0.2">
      <c r="A25" s="18"/>
      <c r="B25" s="18"/>
      <c r="C25" s="18"/>
      <c r="D25" s="18"/>
      <c r="E25" s="17"/>
      <c r="F25" s="18"/>
      <c r="G25" s="19"/>
      <c r="H25" s="18"/>
      <c r="I25" s="18"/>
      <c r="J25" s="18"/>
    </row>
    <row r="26" spans="1:10" x14ac:dyDescent="0.2">
      <c r="A26" s="18"/>
      <c r="B26" s="18"/>
      <c r="C26" s="18"/>
      <c r="D26" s="18"/>
      <c r="E26" s="17"/>
      <c r="F26" s="18"/>
      <c r="G26" s="19"/>
      <c r="H26" s="18"/>
      <c r="I26" s="18"/>
      <c r="J26" s="18"/>
    </row>
    <row r="27" spans="1:10" x14ac:dyDescent="0.2">
      <c r="A27" s="18"/>
      <c r="B27" s="18"/>
      <c r="C27" s="18"/>
      <c r="D27" s="18"/>
      <c r="E27" s="17"/>
      <c r="F27" s="18"/>
      <c r="G27" s="19"/>
      <c r="H27" s="18"/>
      <c r="I27" s="18"/>
      <c r="J27" s="18"/>
    </row>
    <row r="28" spans="1:10" x14ac:dyDescent="0.2">
      <c r="A28" s="18"/>
      <c r="B28" s="18"/>
      <c r="C28" s="18"/>
      <c r="D28" s="18"/>
      <c r="E28" s="17"/>
      <c r="F28" s="18"/>
      <c r="G28" s="19"/>
      <c r="H28" s="18"/>
      <c r="I28" s="18"/>
      <c r="J28" s="18"/>
    </row>
    <row r="29" spans="1:10" x14ac:dyDescent="0.2">
      <c r="A29" s="18"/>
      <c r="B29" s="18"/>
      <c r="C29" s="18"/>
      <c r="D29" s="18"/>
      <c r="E29" s="17"/>
      <c r="F29" s="18"/>
      <c r="G29" s="19"/>
      <c r="H29" s="18"/>
      <c r="I29" s="18"/>
      <c r="J29" s="18"/>
    </row>
    <row r="30" spans="1:10" x14ac:dyDescent="0.2">
      <c r="A30" s="18"/>
      <c r="B30" s="18"/>
      <c r="C30" s="18"/>
      <c r="D30" s="18"/>
      <c r="E30" s="17"/>
      <c r="F30" s="18"/>
      <c r="G30" s="19"/>
      <c r="H30" s="18"/>
      <c r="I30" s="18"/>
      <c r="J30" s="18"/>
    </row>
    <row r="31" spans="1:10" x14ac:dyDescent="0.2">
      <c r="A31" s="18"/>
      <c r="B31" s="18"/>
      <c r="C31" s="18"/>
      <c r="D31" s="18"/>
      <c r="E31" s="17"/>
      <c r="F31" s="18"/>
      <c r="G31" s="19"/>
      <c r="H31" s="18"/>
      <c r="I31" s="18"/>
      <c r="J31" s="18"/>
    </row>
    <row r="32" spans="1:10" x14ac:dyDescent="0.2">
      <c r="A32" s="18"/>
      <c r="B32" s="18"/>
      <c r="C32" s="18"/>
      <c r="D32" s="18"/>
      <c r="E32" s="17"/>
      <c r="F32" s="18"/>
      <c r="G32" s="19"/>
      <c r="H32" s="18"/>
      <c r="I32" s="18"/>
      <c r="J32" s="18"/>
    </row>
    <row r="33" spans="1:10" x14ac:dyDescent="0.2">
      <c r="A33" s="18"/>
      <c r="B33" s="18"/>
      <c r="C33" s="18"/>
      <c r="D33" s="18"/>
      <c r="E33" s="17"/>
      <c r="F33" s="18"/>
      <c r="G33" s="19"/>
      <c r="H33" s="18"/>
      <c r="I33" s="18"/>
      <c r="J33" s="18"/>
    </row>
    <row r="34" spans="1:10" x14ac:dyDescent="0.2">
      <c r="A34" s="18"/>
      <c r="B34" s="18"/>
      <c r="C34" s="18"/>
      <c r="D34" s="18"/>
      <c r="E34" s="17"/>
      <c r="F34" s="18"/>
      <c r="G34" s="19"/>
      <c r="H34" s="18"/>
      <c r="I34" s="18"/>
      <c r="J34" s="18"/>
    </row>
    <row r="35" spans="1:10" x14ac:dyDescent="0.2">
      <c r="A35" s="18"/>
      <c r="B35" s="18"/>
      <c r="C35" s="18"/>
      <c r="D35" s="18"/>
      <c r="E35" s="17"/>
      <c r="F35" s="18"/>
      <c r="G35" s="19"/>
      <c r="H35" s="18"/>
      <c r="I35" s="18"/>
      <c r="J35" s="18"/>
    </row>
    <row r="36" spans="1:10" x14ac:dyDescent="0.2">
      <c r="A36" s="18"/>
      <c r="B36" s="18"/>
      <c r="C36" s="18"/>
      <c r="D36" s="18"/>
      <c r="E36" s="17"/>
      <c r="F36" s="18"/>
      <c r="G36" s="19"/>
      <c r="H36" s="18"/>
      <c r="I36" s="18"/>
      <c r="J36" s="18"/>
    </row>
    <row r="37" spans="1:10" x14ac:dyDescent="0.2">
      <c r="A37" s="18"/>
      <c r="B37" s="18"/>
      <c r="C37" s="18"/>
      <c r="D37" s="18"/>
      <c r="E37" s="17"/>
      <c r="F37" s="18"/>
      <c r="G37" s="19"/>
      <c r="H37" s="18"/>
      <c r="I37" s="18"/>
      <c r="J37" s="18"/>
    </row>
    <row r="38" spans="1:10" x14ac:dyDescent="0.2">
      <c r="A38" s="18"/>
      <c r="B38" s="18"/>
      <c r="C38" s="18"/>
      <c r="D38" s="18"/>
      <c r="E38" s="17"/>
      <c r="F38" s="18"/>
      <c r="G38" s="19"/>
      <c r="H38" s="18"/>
      <c r="I38" s="18"/>
      <c r="J38" s="18"/>
    </row>
    <row r="39" spans="1:10" x14ac:dyDescent="0.2">
      <c r="A39" s="18"/>
      <c r="B39" s="18"/>
      <c r="C39" s="18"/>
      <c r="D39" s="18"/>
      <c r="E39" s="17"/>
      <c r="F39" s="18"/>
      <c r="G39" s="19"/>
      <c r="H39" s="18"/>
      <c r="I39" s="18"/>
      <c r="J39" s="18"/>
    </row>
    <row r="40" spans="1:10" x14ac:dyDescent="0.2">
      <c r="A40" s="18"/>
      <c r="B40" s="18"/>
      <c r="C40" s="18"/>
      <c r="D40" s="18"/>
      <c r="E40" s="17"/>
      <c r="F40" s="18"/>
      <c r="G40" s="19"/>
      <c r="H40" s="18"/>
      <c r="I40" s="18"/>
      <c r="J40" s="18"/>
    </row>
    <row r="41" spans="1:10" x14ac:dyDescent="0.2">
      <c r="A41" s="18"/>
      <c r="B41" s="18"/>
      <c r="C41" s="18"/>
      <c r="D41" s="18"/>
      <c r="E41" s="17"/>
      <c r="F41" s="18"/>
      <c r="G41" s="19"/>
      <c r="H41" s="18"/>
      <c r="I41" s="18"/>
      <c r="J41" s="18"/>
    </row>
    <row r="42" spans="1:10" x14ac:dyDescent="0.2">
      <c r="A42" s="18"/>
      <c r="B42" s="18"/>
      <c r="C42" s="18"/>
      <c r="D42" s="18"/>
      <c r="E42" s="17"/>
      <c r="F42" s="18"/>
      <c r="G42" s="19"/>
      <c r="H42" s="18"/>
      <c r="I42" s="18"/>
      <c r="J42" s="18"/>
    </row>
    <row r="43" spans="1:10" x14ac:dyDescent="0.2">
      <c r="A43" s="18"/>
      <c r="B43" s="18"/>
      <c r="C43" s="18"/>
      <c r="D43" s="18"/>
      <c r="E43" s="17"/>
      <c r="F43" s="18"/>
      <c r="G43" s="19"/>
      <c r="H43" s="18"/>
      <c r="I43" s="18"/>
      <c r="J43" s="18"/>
    </row>
    <row r="44" spans="1:10" x14ac:dyDescent="0.2">
      <c r="A44" s="18"/>
      <c r="B44" s="18"/>
      <c r="C44" s="18"/>
      <c r="D44" s="18"/>
      <c r="E44" s="17"/>
      <c r="F44" s="18"/>
      <c r="G44" s="19"/>
      <c r="H44" s="18"/>
      <c r="I44" s="18"/>
      <c r="J44" s="18"/>
    </row>
    <row r="45" spans="1:10" x14ac:dyDescent="0.2">
      <c r="A45" s="18"/>
      <c r="B45" s="18"/>
      <c r="C45" s="18"/>
      <c r="D45" s="18"/>
      <c r="E45" s="17"/>
      <c r="F45" s="18"/>
      <c r="G45" s="19"/>
      <c r="H45" s="18"/>
      <c r="I45" s="18"/>
      <c r="J45" s="18"/>
    </row>
    <row r="46" spans="1:10" x14ac:dyDescent="0.2">
      <c r="A46" s="18"/>
      <c r="B46" s="18"/>
      <c r="C46" s="18"/>
      <c r="D46" s="18"/>
      <c r="E46" s="17"/>
      <c r="F46" s="18"/>
      <c r="G46" s="19"/>
      <c r="H46" s="18"/>
      <c r="I46" s="18"/>
      <c r="J46" s="18"/>
    </row>
    <row r="47" spans="1:10" x14ac:dyDescent="0.2">
      <c r="A47" s="18"/>
      <c r="B47" s="18"/>
      <c r="C47" s="18"/>
      <c r="D47" s="18"/>
      <c r="E47" s="17"/>
      <c r="F47" s="18"/>
      <c r="G47" s="19"/>
      <c r="H47" s="18"/>
      <c r="I47" s="18"/>
      <c r="J47" s="18"/>
    </row>
    <row r="48" spans="1:10" x14ac:dyDescent="0.2">
      <c r="A48" s="18"/>
      <c r="B48" s="18"/>
      <c r="C48" s="18"/>
      <c r="D48" s="18"/>
      <c r="E48" s="17"/>
      <c r="F48" s="18"/>
      <c r="G48" s="19"/>
      <c r="H48" s="18"/>
      <c r="I48" s="18"/>
      <c r="J48" s="18"/>
    </row>
    <row r="49" spans="1:10" x14ac:dyDescent="0.2">
      <c r="A49" s="18"/>
      <c r="B49" s="18"/>
      <c r="C49" s="18"/>
      <c r="D49" s="18"/>
      <c r="E49" s="17"/>
      <c r="F49" s="18"/>
      <c r="G49" s="19"/>
      <c r="H49" s="18"/>
      <c r="I49" s="18"/>
      <c r="J49" s="18"/>
    </row>
  </sheetData>
  <mergeCells count="4">
    <mergeCell ref="E11:G11"/>
    <mergeCell ref="E12:G12"/>
    <mergeCell ref="D13:H13"/>
    <mergeCell ref="D14:H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28"/>
  <sheetViews>
    <sheetView tabSelected="1" workbookViewId="0">
      <selection activeCell="F5" sqref="F5"/>
    </sheetView>
  </sheetViews>
  <sheetFormatPr defaultRowHeight="12.75" x14ac:dyDescent="0.2"/>
  <cols>
    <col min="4" max="4" width="9.140625" style="1"/>
    <col min="5" max="5" width="9.140625" style="2"/>
    <col min="6" max="6" width="12.42578125" bestFit="1" customWidth="1"/>
  </cols>
  <sheetData>
    <row r="1" spans="2:12" x14ac:dyDescent="0.2">
      <c r="B1" s="5"/>
      <c r="C1" s="5"/>
      <c r="D1" s="6"/>
      <c r="E1" s="8"/>
      <c r="F1" s="7"/>
      <c r="G1" s="5"/>
    </row>
    <row r="2" spans="2:12" x14ac:dyDescent="0.2">
      <c r="B2" s="5"/>
      <c r="C2" s="9"/>
      <c r="D2" s="6"/>
      <c r="E2" s="3"/>
      <c r="F2" s="10"/>
      <c r="G2" s="5"/>
    </row>
    <row r="3" spans="2:12" x14ac:dyDescent="0.2">
      <c r="E3" s="3"/>
      <c r="F3" s="10"/>
    </row>
    <row r="4" spans="2:12" x14ac:dyDescent="0.2">
      <c r="D4" s="1" t="s">
        <v>2</v>
      </c>
      <c r="E4" s="3">
        <v>229203</v>
      </c>
      <c r="F4" t="s">
        <v>42</v>
      </c>
      <c r="K4" t="s">
        <v>21</v>
      </c>
      <c r="L4" t="s">
        <v>29</v>
      </c>
    </row>
    <row r="5" spans="2:12" x14ac:dyDescent="0.2">
      <c r="K5" s="25"/>
      <c r="L5" t="s">
        <v>30</v>
      </c>
    </row>
    <row r="6" spans="2:12" x14ac:dyDescent="0.2">
      <c r="D6" s="12" t="s">
        <v>6</v>
      </c>
    </row>
    <row r="7" spans="2:12" x14ac:dyDescent="0.2">
      <c r="D7" s="12" t="s">
        <v>3</v>
      </c>
      <c r="E7" s="2" t="s">
        <v>9</v>
      </c>
      <c r="F7">
        <f>E4/48400</f>
        <v>4.7355991735537186</v>
      </c>
      <c r="G7" s="11">
        <f>ROUNDUP(F7,0)</f>
        <v>5</v>
      </c>
      <c r="H7" t="s">
        <v>5</v>
      </c>
      <c r="K7" s="26" t="s">
        <v>22</v>
      </c>
      <c r="L7" t="s">
        <v>31</v>
      </c>
    </row>
    <row r="8" spans="2:12" x14ac:dyDescent="0.2">
      <c r="D8" s="12" t="s">
        <v>4</v>
      </c>
      <c r="E8" s="2" t="s">
        <v>9</v>
      </c>
      <c r="F8">
        <f>F10/10000</f>
        <v>2.5441533000000001</v>
      </c>
      <c r="G8" s="11">
        <f>ROUNDUP(F8,0)</f>
        <v>3</v>
      </c>
      <c r="H8" t="s">
        <v>5</v>
      </c>
      <c r="K8" s="26"/>
    </row>
    <row r="9" spans="2:12" x14ac:dyDescent="0.2">
      <c r="K9" s="26"/>
    </row>
    <row r="10" spans="2:12" x14ac:dyDescent="0.2">
      <c r="D10" s="1" t="s">
        <v>7</v>
      </c>
      <c r="E10" s="2" t="s">
        <v>9</v>
      </c>
      <c r="F10">
        <f>E4*(111/1000)</f>
        <v>25441.532999999999</v>
      </c>
      <c r="G10" s="11">
        <f>ROUND(F10,0)</f>
        <v>25442</v>
      </c>
      <c r="H10" t="s">
        <v>1</v>
      </c>
      <c r="K10" s="26"/>
    </row>
    <row r="11" spans="2:12" x14ac:dyDescent="0.2">
      <c r="K11" s="26" t="s">
        <v>23</v>
      </c>
      <c r="L11" s="9" t="s">
        <v>32</v>
      </c>
    </row>
    <row r="12" spans="2:12" x14ac:dyDescent="0.2">
      <c r="D12" s="12" t="s">
        <v>8</v>
      </c>
      <c r="E12" s="2" t="s">
        <v>9</v>
      </c>
      <c r="F12">
        <f>E4*0.05</f>
        <v>11460.150000000001</v>
      </c>
      <c r="G12" s="11">
        <f>ROUND(F12,0)</f>
        <v>11460</v>
      </c>
      <c r="H12" t="s">
        <v>0</v>
      </c>
    </row>
    <row r="13" spans="2:12" x14ac:dyDescent="0.2">
      <c r="K13" s="26" t="s">
        <v>24</v>
      </c>
      <c r="L13" s="9" t="s">
        <v>33</v>
      </c>
    </row>
    <row r="14" spans="2:12" x14ac:dyDescent="0.2">
      <c r="D14" s="12" t="s">
        <v>10</v>
      </c>
      <c r="E14" s="2" t="s">
        <v>9</v>
      </c>
      <c r="F14">
        <f>E4*0.05</f>
        <v>11460.150000000001</v>
      </c>
      <c r="G14" s="11">
        <f>ROUND(F14,0)</f>
        <v>11460</v>
      </c>
      <c r="H14" t="s">
        <v>0</v>
      </c>
    </row>
    <row r="15" spans="2:12" x14ac:dyDescent="0.2">
      <c r="K15" s="26" t="s">
        <v>25</v>
      </c>
      <c r="L15" s="9" t="s">
        <v>34</v>
      </c>
    </row>
    <row r="16" spans="2:12" x14ac:dyDescent="0.2">
      <c r="D16" s="12" t="s">
        <v>11</v>
      </c>
      <c r="E16" s="2" t="s">
        <v>9</v>
      </c>
      <c r="F16">
        <f>E4*(1/7410)</f>
        <v>30.931578947368418</v>
      </c>
    </row>
    <row r="17" spans="4:12" x14ac:dyDescent="0.2">
      <c r="E17" s="13" t="s">
        <v>13</v>
      </c>
      <c r="F17" s="4">
        <f>G14*(20/1000)*(9/2000)</f>
        <v>1.0314000000000001</v>
      </c>
    </row>
    <row r="18" spans="4:12" x14ac:dyDescent="0.2">
      <c r="F18">
        <f>SUM(F16:F17)</f>
        <v>31.96297894736842</v>
      </c>
      <c r="G18" s="14">
        <f>ROUND(F18,2)</f>
        <v>31.96</v>
      </c>
      <c r="H18" t="s">
        <v>12</v>
      </c>
    </row>
    <row r="19" spans="4:12" x14ac:dyDescent="0.2">
      <c r="K19" s="26" t="s">
        <v>26</v>
      </c>
      <c r="L19" s="9" t="s">
        <v>35</v>
      </c>
    </row>
    <row r="20" spans="4:12" x14ac:dyDescent="0.2">
      <c r="D20" s="12" t="s">
        <v>14</v>
      </c>
      <c r="E20" s="2" t="s">
        <v>9</v>
      </c>
      <c r="F20">
        <f>E4*9/43560</f>
        <v>47.355991735537188</v>
      </c>
      <c r="G20" s="14">
        <f>ROUND(F20,2)</f>
        <v>47.36</v>
      </c>
      <c r="H20" t="s">
        <v>15</v>
      </c>
    </row>
    <row r="21" spans="4:12" x14ac:dyDescent="0.2">
      <c r="K21" s="26" t="s">
        <v>27</v>
      </c>
      <c r="L21" s="9" t="s">
        <v>36</v>
      </c>
    </row>
    <row r="22" spans="4:12" x14ac:dyDescent="0.2">
      <c r="D22" s="1" t="s">
        <v>16</v>
      </c>
      <c r="E22" s="2" t="s">
        <v>9</v>
      </c>
      <c r="F22">
        <f>0.0027*E4</f>
        <v>618.84810000000004</v>
      </c>
    </row>
    <row r="23" spans="4:12" x14ac:dyDescent="0.2">
      <c r="E23" s="13" t="s">
        <v>13</v>
      </c>
      <c r="F23">
        <f>0.0027*E4</f>
        <v>618.84810000000004</v>
      </c>
    </row>
    <row r="24" spans="4:12" x14ac:dyDescent="0.2">
      <c r="E24" s="13" t="s">
        <v>13</v>
      </c>
      <c r="F24" s="4">
        <f>0.0027*F14</f>
        <v>30.942405000000004</v>
      </c>
    </row>
    <row r="25" spans="4:12" x14ac:dyDescent="0.2">
      <c r="F25">
        <f>SUM(F22:F24)</f>
        <v>1268.6386050000001</v>
      </c>
      <c r="G25" s="11">
        <f>ROUND(F25,0)</f>
        <v>1269</v>
      </c>
      <c r="H25" t="s">
        <v>17</v>
      </c>
    </row>
    <row r="26" spans="4:12" x14ac:dyDescent="0.2">
      <c r="K26" s="26" t="s">
        <v>28</v>
      </c>
      <c r="L26" s="9" t="s">
        <v>37</v>
      </c>
    </row>
    <row r="27" spans="4:12" x14ac:dyDescent="0.2">
      <c r="D27" s="1" t="s">
        <v>19</v>
      </c>
      <c r="E27" s="2" t="s">
        <v>9</v>
      </c>
      <c r="F27">
        <f>E4*9*0.25/1000</f>
        <v>515.70675000000006</v>
      </c>
      <c r="G27" s="15">
        <f>ROUND(F27,2)</f>
        <v>515.71</v>
      </c>
      <c r="H27" t="s">
        <v>18</v>
      </c>
    </row>
    <row r="28" spans="4:12" x14ac:dyDescent="0.2">
      <c r="D28" t="s">
        <v>20</v>
      </c>
      <c r="E28"/>
    </row>
  </sheetData>
  <printOptions gridLines="1"/>
  <pageMargins left="0.75" right="0.75" top="1" bottom="1" header="0.5" footer="0.5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Cover</vt:lpstr>
      <vt:lpstr>erosion control</vt:lpstr>
      <vt:lpstr>'erosion control'!Print_Area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Neider</dc:creator>
  <cp:lastModifiedBy>Neider, Matt</cp:lastModifiedBy>
  <cp:lastPrinted>2021-01-15T23:31:58Z</cp:lastPrinted>
  <dcterms:created xsi:type="dcterms:W3CDTF">2006-03-16T14:41:48Z</dcterms:created>
  <dcterms:modified xsi:type="dcterms:W3CDTF">2026-01-13T19:50:43Z</dcterms:modified>
</cp:coreProperties>
</file>