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DOT\21-00473-010 MAR-95-17.90\114818\600-Contracts\02-PreAddendum\2025-09-03 preaddendum 2\"/>
    </mc:Choice>
  </mc:AlternateContent>
  <xr:revisionPtr revIDLastSave="0" documentId="13_ncr:1_{4D07B0EF-B778-44C0-A3AA-866201965479}" xr6:coauthVersionLast="47" xr6:coauthVersionMax="47" xr10:uidLastSave="{00000000-0000-0000-0000-000000000000}"/>
  <bookViews>
    <workbookView xWindow="-28920" yWindow="-120" windowWidth="29040" windowHeight="15720" xr2:uid="{CDA99E01-7FE7-4EA3-BBF0-58A6F3F290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5" i="1"/>
  <c r="E43" i="1" l="1"/>
  <c r="E44" i="1"/>
  <c r="E42" i="1"/>
  <c r="D38" i="1"/>
  <c r="F38" i="1" s="1"/>
  <c r="D28" i="1"/>
  <c r="F28" i="1" s="1"/>
  <c r="D21" i="1"/>
  <c r="F21" i="1" s="1"/>
  <c r="D10" i="1"/>
  <c r="F9" i="1" s="1"/>
  <c r="E47" i="1" l="1"/>
  <c r="F49" i="1"/>
  <c r="F48" i="1"/>
  <c r="F10" i="1"/>
</calcChain>
</file>

<file path=xl/sharedStrings.xml><?xml version="1.0" encoding="utf-8"?>
<sst xmlns="http://schemas.openxmlformats.org/spreadsheetml/2006/main" count="74" uniqueCount="30">
  <si>
    <t>sf</t>
  </si>
  <si>
    <t>sy</t>
  </si>
  <si>
    <t>thickness</t>
  </si>
  <si>
    <t>cy</t>
  </si>
  <si>
    <t>ramp</t>
  </si>
  <si>
    <t xml:space="preserve"> </t>
  </si>
  <si>
    <t>james way</t>
  </si>
  <si>
    <t>sr 95</t>
  </si>
  <si>
    <t>item</t>
  </si>
  <si>
    <t>cl sr 95</t>
  </si>
  <si>
    <t>lt sr 95</t>
  </si>
  <si>
    <t>rt sr 95</t>
  </si>
  <si>
    <t xml:space="preserve">lt sr95 </t>
  </si>
  <si>
    <t>.5 asphalt conc base</t>
  </si>
  <si>
    <t xml:space="preserve">23 ramp </t>
  </si>
  <si>
    <t>304 app</t>
  </si>
  <si>
    <t>below wall</t>
  </si>
  <si>
    <t>total</t>
  </si>
  <si>
    <t>6" aggregate base</t>
  </si>
  <si>
    <t>5" aggregate base</t>
  </si>
  <si>
    <t>gal</t>
  </si>
  <si>
    <t>path</t>
  </si>
  <si>
    <t>lt path</t>
  </si>
  <si>
    <t>rt path</t>
  </si>
  <si>
    <t>james way widening</t>
  </si>
  <si>
    <t>description</t>
  </si>
  <si>
    <t>location</t>
  </si>
  <si>
    <t>new asphalt 0.06gal/sy</t>
  </si>
  <si>
    <t>milled 0.09 gal/sy</t>
  </si>
  <si>
    <t>james way full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</si>
</sst>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CA66-DE01-4AFC-BBCF-0A88039328A8}">
  <dimension ref="A1:J51"/>
  <sheetViews>
    <sheetView tabSelected="1" workbookViewId="0">
      <selection activeCell="F48" sqref="F48"/>
    </sheetView>
  </sheetViews>
  <sheetFormatPr defaultRowHeight="14.5" x14ac:dyDescent="0.35"/>
  <cols>
    <col min="6" max="6" width="16.90625" customWidth="1"/>
    <col min="7" max="7" width="18.81640625" customWidth="1"/>
    <col min="9" max="9" width="10.36328125" customWidth="1"/>
  </cols>
  <sheetData>
    <row r="1" spans="1:9" x14ac:dyDescent="0.35">
      <c r="A1" s="1"/>
      <c r="B1" s="1"/>
      <c r="C1" s="1"/>
      <c r="D1" s="4" t="s">
        <v>0</v>
      </c>
      <c r="E1" s="1"/>
      <c r="F1" s="1" t="s">
        <v>26</v>
      </c>
      <c r="G1" s="1"/>
      <c r="H1" s="1" t="s">
        <v>8</v>
      </c>
      <c r="I1" s="1" t="s">
        <v>25</v>
      </c>
    </row>
    <row r="2" spans="1:9" x14ac:dyDescent="0.35">
      <c r="D2">
        <v>148989.255</v>
      </c>
      <c r="F2" t="s">
        <v>7</v>
      </c>
    </row>
    <row r="3" spans="1:9" x14ac:dyDescent="0.35">
      <c r="D3">
        <v>21030.026999999998</v>
      </c>
      <c r="F3" t="s">
        <v>6</v>
      </c>
    </row>
    <row r="4" spans="1:9" x14ac:dyDescent="0.35">
      <c r="C4" t="s">
        <v>5</v>
      </c>
      <c r="D4">
        <v>18940.276000000002</v>
      </c>
      <c r="F4" t="s">
        <v>4</v>
      </c>
    </row>
    <row r="5" spans="1:9" x14ac:dyDescent="0.35">
      <c r="D5">
        <v>5623.6750000000002</v>
      </c>
      <c r="F5" t="s">
        <v>21</v>
      </c>
    </row>
    <row r="6" spans="1:9" x14ac:dyDescent="0.35">
      <c r="D6">
        <v>5832.3869999999997</v>
      </c>
      <c r="F6" t="s">
        <v>21</v>
      </c>
    </row>
    <row r="7" spans="1:9" x14ac:dyDescent="0.35">
      <c r="D7">
        <v>556.46799999999996</v>
      </c>
      <c r="F7" t="s">
        <v>24</v>
      </c>
    </row>
    <row r="8" spans="1:9" x14ac:dyDescent="0.35">
      <c r="I8" t="s">
        <v>2</v>
      </c>
    </row>
    <row r="9" spans="1:9" x14ac:dyDescent="0.35">
      <c r="F9" s="2">
        <f>(D10*0.125)/27</f>
        <v>930.42633333333333</v>
      </c>
      <c r="G9" t="s">
        <v>3</v>
      </c>
      <c r="H9" s="3">
        <v>442</v>
      </c>
      <c r="I9" s="3">
        <v>1.5</v>
      </c>
    </row>
    <row r="10" spans="1:9" x14ac:dyDescent="0.35">
      <c r="C10" t="s">
        <v>17</v>
      </c>
      <c r="D10" s="1">
        <f>SUM(D2:D8)</f>
        <v>200972.08799999999</v>
      </c>
      <c r="F10" s="2">
        <f>(D10*0.1458)/27</f>
        <v>1085.2492752000001</v>
      </c>
      <c r="G10" t="s">
        <v>3</v>
      </c>
      <c r="H10" s="3">
        <v>442</v>
      </c>
      <c r="I10" s="3">
        <v>1.75</v>
      </c>
    </row>
    <row r="14" spans="1:9" x14ac:dyDescent="0.35">
      <c r="D14">
        <v>920.29300000000001</v>
      </c>
      <c r="F14" t="s">
        <v>9</v>
      </c>
      <c r="G14" t="s">
        <v>18</v>
      </c>
      <c r="H14" t="s">
        <v>15</v>
      </c>
    </row>
    <row r="15" spans="1:9" x14ac:dyDescent="0.35">
      <c r="D15">
        <v>606.75400000000002</v>
      </c>
      <c r="F15" t="s">
        <v>9</v>
      </c>
      <c r="G15" t="s">
        <v>18</v>
      </c>
    </row>
    <row r="16" spans="1:9" x14ac:dyDescent="0.35">
      <c r="D16">
        <v>307.30599999999998</v>
      </c>
      <c r="F16" t="s">
        <v>12</v>
      </c>
      <c r="G16" t="s">
        <v>18</v>
      </c>
      <c r="I16" t="s">
        <v>16</v>
      </c>
    </row>
    <row r="17" spans="3:10" x14ac:dyDescent="0.35">
      <c r="D17">
        <v>295.928</v>
      </c>
      <c r="F17" t="s">
        <v>11</v>
      </c>
      <c r="G17" t="s">
        <v>18</v>
      </c>
      <c r="I17" t="s">
        <v>16</v>
      </c>
    </row>
    <row r="18" spans="3:10" x14ac:dyDescent="0.35">
      <c r="D18">
        <v>979.23599999999999</v>
      </c>
      <c r="F18" t="s">
        <v>6</v>
      </c>
      <c r="G18" t="s">
        <v>18</v>
      </c>
    </row>
    <row r="19" spans="3:10" x14ac:dyDescent="0.35">
      <c r="D19">
        <v>7255.5410000000002</v>
      </c>
      <c r="F19" t="s">
        <v>14</v>
      </c>
      <c r="G19" t="s">
        <v>18</v>
      </c>
    </row>
    <row r="21" spans="3:10" x14ac:dyDescent="0.35">
      <c r="C21" t="s">
        <v>17</v>
      </c>
      <c r="D21" s="1">
        <f>SUM(D14:D19)</f>
        <v>10365.058000000001</v>
      </c>
      <c r="F21" s="2">
        <f>(D21*0.5)/27</f>
        <v>191.94551851851853</v>
      </c>
      <c r="G21" t="s">
        <v>3</v>
      </c>
      <c r="J21" t="s">
        <v>5</v>
      </c>
    </row>
    <row r="23" spans="3:10" x14ac:dyDescent="0.35">
      <c r="D23">
        <v>472.76</v>
      </c>
      <c r="F23" t="s">
        <v>10</v>
      </c>
      <c r="G23" t="s">
        <v>19</v>
      </c>
      <c r="H23">
        <v>304</v>
      </c>
      <c r="I23" t="s">
        <v>16</v>
      </c>
    </row>
    <row r="24" spans="3:10" x14ac:dyDescent="0.35">
      <c r="D24">
        <v>410.83</v>
      </c>
      <c r="F24" t="s">
        <v>11</v>
      </c>
      <c r="G24" t="s">
        <v>19</v>
      </c>
      <c r="I24" t="s">
        <v>16</v>
      </c>
    </row>
    <row r="25" spans="3:10" x14ac:dyDescent="0.35">
      <c r="D25">
        <v>6210.7539999999999</v>
      </c>
      <c r="F25" t="s">
        <v>22</v>
      </c>
      <c r="G25" t="s">
        <v>19</v>
      </c>
    </row>
    <row r="26" spans="3:10" x14ac:dyDescent="0.35">
      <c r="D26">
        <v>6429.02</v>
      </c>
      <c r="F26" t="s">
        <v>23</v>
      </c>
      <c r="G26" t="s">
        <v>19</v>
      </c>
    </row>
    <row r="28" spans="3:10" x14ac:dyDescent="0.35">
      <c r="C28" t="s">
        <v>17</v>
      </c>
      <c r="D28" s="1">
        <f>SUM(D23:D26)</f>
        <v>13523.364000000001</v>
      </c>
      <c r="F28" s="2">
        <f>(D28*0.4167)/27</f>
        <v>208.71058440000002</v>
      </c>
      <c r="G28" t="s">
        <v>3</v>
      </c>
    </row>
    <row r="31" spans="3:10" x14ac:dyDescent="0.35">
      <c r="D31">
        <v>307.30599999999998</v>
      </c>
      <c r="F31" t="s">
        <v>12</v>
      </c>
      <c r="G31" t="s">
        <v>13</v>
      </c>
      <c r="H31">
        <v>301</v>
      </c>
      <c r="I31" t="s">
        <v>16</v>
      </c>
    </row>
    <row r="32" spans="3:10" x14ac:dyDescent="0.35">
      <c r="D32">
        <v>295.928</v>
      </c>
      <c r="F32" t="s">
        <v>11</v>
      </c>
      <c r="G32" t="s">
        <v>13</v>
      </c>
      <c r="I32" t="s">
        <v>16</v>
      </c>
    </row>
    <row r="33" spans="2:8" x14ac:dyDescent="0.35">
      <c r="D33">
        <v>918.74900000000002</v>
      </c>
      <c r="F33" t="s">
        <v>6</v>
      </c>
      <c r="G33" t="s">
        <v>13</v>
      </c>
    </row>
    <row r="34" spans="2:8" x14ac:dyDescent="0.35">
      <c r="D34">
        <v>6944.357</v>
      </c>
      <c r="F34" t="s">
        <v>14</v>
      </c>
      <c r="G34" t="s">
        <v>13</v>
      </c>
    </row>
    <row r="35" spans="2:8" x14ac:dyDescent="0.35">
      <c r="D35">
        <v>920.29300000000001</v>
      </c>
      <c r="F35" t="s">
        <v>9</v>
      </c>
      <c r="G35" t="s">
        <v>13</v>
      </c>
    </row>
    <row r="36" spans="2:8" x14ac:dyDescent="0.35">
      <c r="D36">
        <v>606.75400000000002</v>
      </c>
      <c r="F36" t="s">
        <v>9</v>
      </c>
      <c r="G36" t="s">
        <v>13</v>
      </c>
    </row>
    <row r="38" spans="2:8" x14ac:dyDescent="0.35">
      <c r="C38" t="s">
        <v>17</v>
      </c>
      <c r="D38" s="1">
        <f>SUM(D31:D36)</f>
        <v>9993.3870000000006</v>
      </c>
      <c r="F38" s="2">
        <f>(D38*0.5)/27</f>
        <v>185.06272222222222</v>
      </c>
      <c r="G38" t="s">
        <v>3</v>
      </c>
    </row>
    <row r="41" spans="2:8" x14ac:dyDescent="0.35">
      <c r="D41" s="4" t="s">
        <v>0</v>
      </c>
      <c r="E41" s="1" t="s">
        <v>1</v>
      </c>
      <c r="F41" s="1"/>
      <c r="H41">
        <v>407</v>
      </c>
    </row>
    <row r="42" spans="2:8" x14ac:dyDescent="0.35">
      <c r="D42">
        <v>147711.19500000001</v>
      </c>
      <c r="E42">
        <f>D42/9</f>
        <v>16412.355</v>
      </c>
      <c r="F42" t="s">
        <v>7</v>
      </c>
    </row>
    <row r="43" spans="2:8" x14ac:dyDescent="0.35">
      <c r="D43">
        <v>20557.442999999999</v>
      </c>
      <c r="E43">
        <f t="shared" ref="E43:E45" si="0">D43/9</f>
        <v>2284.1603333333333</v>
      </c>
      <c r="F43" t="s">
        <v>6</v>
      </c>
    </row>
    <row r="44" spans="2:8" x14ac:dyDescent="0.35">
      <c r="D44">
        <v>12906.953</v>
      </c>
      <c r="E44">
        <f t="shared" si="0"/>
        <v>1434.1058888888888</v>
      </c>
      <c r="F44" t="s">
        <v>4</v>
      </c>
    </row>
    <row r="45" spans="2:8" x14ac:dyDescent="0.35">
      <c r="D45">
        <v>582</v>
      </c>
      <c r="E45">
        <f t="shared" si="0"/>
        <v>64.666666666666671</v>
      </c>
      <c r="F45" t="s">
        <v>29</v>
      </c>
    </row>
    <row r="47" spans="2:8" x14ac:dyDescent="0.35">
      <c r="C47" t="s">
        <v>17</v>
      </c>
      <c r="E47">
        <f>SUM(E42:E45)</f>
        <v>20195.287888888888</v>
      </c>
    </row>
    <row r="48" spans="2:8" x14ac:dyDescent="0.35">
      <c r="B48" s="5" t="s">
        <v>28</v>
      </c>
      <c r="D48" s="5"/>
      <c r="E48" s="2"/>
      <c r="F48" s="2">
        <f>E47*0.09</f>
        <v>1817.5759099999998</v>
      </c>
      <c r="G48" t="s">
        <v>20</v>
      </c>
    </row>
    <row r="49" spans="2:7" x14ac:dyDescent="0.35">
      <c r="B49" s="5" t="s">
        <v>27</v>
      </c>
      <c r="D49" s="5"/>
      <c r="E49" s="2"/>
      <c r="F49" s="2">
        <f>E47*0.06</f>
        <v>1211.7172733333332</v>
      </c>
      <c r="G49" t="s">
        <v>20</v>
      </c>
    </row>
    <row r="50" spans="2:7" x14ac:dyDescent="0.35">
      <c r="C50" s="5"/>
    </row>
    <row r="51" spans="2:7" x14ac:dyDescent="0.35">
      <c r="C51" t="s">
        <v>17</v>
      </c>
      <c r="F51" s="6">
        <f>F48+F49</f>
        <v>3029.2931833333332</v>
      </c>
      <c r="G51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Shepherd</dc:creator>
  <cp:lastModifiedBy>Susan Derwacter</cp:lastModifiedBy>
  <dcterms:created xsi:type="dcterms:W3CDTF">2025-08-26T15:11:33Z</dcterms:created>
  <dcterms:modified xsi:type="dcterms:W3CDTF">2025-09-03T15:54:03Z</dcterms:modified>
</cp:coreProperties>
</file>