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fif" ContentType="image/jpeg"/>
  <Default Extension="rels" ContentType="application/vnd.openxmlformats-package.relationships+xml"/>
  <Default Extension="sigs" ContentType="application/vnd.openxmlformats-package.digital-signature-origin"/>
  <Default Extension="ti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-HG-2025-LAND-PROJECTS\SC25-004\INITIAL\"/>
    </mc:Choice>
  </mc:AlternateContent>
  <xr:revisionPtr revIDLastSave="0" documentId="13_ncr:201_{D5A0D857-35C6-45F9-B009-00295CECCB92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Pre 623.04" sheetId="5" r:id="rId1"/>
    <sheet name="Post 623.04" sheetId="4" r:id="rId2"/>
  </sheets>
  <definedNames>
    <definedName name="_xlnm.Print_Area" localSheetId="1">'Post 623.04'!$A$1:$T$59</definedName>
    <definedName name="_xlnm.Print_Area" localSheetId="0">'Pre 623.04'!$A$1:$T$59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8" i="5" l="1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U46" i="5"/>
  <c r="V46" i="5" s="1"/>
  <c r="AC46" i="5"/>
  <c r="U47" i="5"/>
  <c r="W47" i="5" s="1"/>
  <c r="AC47" i="5"/>
  <c r="U48" i="5"/>
  <c r="V48" i="5" s="1"/>
  <c r="AC48" i="5"/>
  <c r="U49" i="5"/>
  <c r="V49" i="5" s="1"/>
  <c r="AC49" i="5"/>
  <c r="U50" i="5"/>
  <c r="V50" i="5" s="1"/>
  <c r="AC50" i="5"/>
  <c r="U51" i="5"/>
  <c r="W51" i="5" s="1"/>
  <c r="AC51" i="5"/>
  <c r="U52" i="5"/>
  <c r="V52" i="5" s="1"/>
  <c r="AC52" i="5"/>
  <c r="U53" i="5"/>
  <c r="V53" i="5" s="1"/>
  <c r="AC53" i="5"/>
  <c r="U54" i="5"/>
  <c r="V54" i="5" s="1"/>
  <c r="AC54" i="5"/>
  <c r="U55" i="5"/>
  <c r="W55" i="5" s="1"/>
  <c r="AC55" i="5"/>
  <c r="U56" i="5"/>
  <c r="V56" i="5" s="1"/>
  <c r="AC56" i="5"/>
  <c r="U57" i="5"/>
  <c r="V57" i="5" s="1"/>
  <c r="AC57" i="5"/>
  <c r="U58" i="5"/>
  <c r="V58" i="5" s="1"/>
  <c r="AC58" i="5"/>
  <c r="U59" i="5"/>
  <c r="W59" i="5" s="1"/>
  <c r="AC59" i="5"/>
  <c r="U60" i="5"/>
  <c r="V60" i="5" s="1"/>
  <c r="AC60" i="5"/>
  <c r="U61" i="5"/>
  <c r="W61" i="5" s="1"/>
  <c r="V61" i="5"/>
  <c r="AC61" i="5"/>
  <c r="U62" i="5"/>
  <c r="V62" i="5" s="1"/>
  <c r="AC62" i="5"/>
  <c r="U63" i="5"/>
  <c r="W63" i="5" s="1"/>
  <c r="AC63" i="5"/>
  <c r="U64" i="5"/>
  <c r="V64" i="5" s="1"/>
  <c r="AC64" i="5"/>
  <c r="U65" i="5"/>
  <c r="V65" i="5" s="1"/>
  <c r="AC65" i="5"/>
  <c r="U66" i="5"/>
  <c r="V66" i="5" s="1"/>
  <c r="AC66" i="5"/>
  <c r="U67" i="5"/>
  <c r="V67" i="5" s="1"/>
  <c r="AC67" i="5"/>
  <c r="U68" i="5"/>
  <c r="V68" i="5" s="1"/>
  <c r="AC68" i="5"/>
  <c r="U69" i="5"/>
  <c r="W69" i="5" s="1"/>
  <c r="AC69" i="5"/>
  <c r="U70" i="5"/>
  <c r="V70" i="5" s="1"/>
  <c r="W70" i="5"/>
  <c r="X70" i="5" s="1"/>
  <c r="Z70" i="5" s="1"/>
  <c r="AC70" i="5"/>
  <c r="U71" i="5"/>
  <c r="W71" i="5" s="1"/>
  <c r="AC71" i="5"/>
  <c r="U72" i="5"/>
  <c r="V72" i="5" s="1"/>
  <c r="AC72" i="5"/>
  <c r="U73" i="5"/>
  <c r="V73" i="5" s="1"/>
  <c r="AC73" i="5"/>
  <c r="U74" i="5"/>
  <c r="V74" i="5" s="1"/>
  <c r="AC74" i="5"/>
  <c r="U75" i="5"/>
  <c r="W75" i="5" s="1"/>
  <c r="AC75" i="5"/>
  <c r="U76" i="5"/>
  <c r="V76" i="5" s="1"/>
  <c r="AC76" i="5"/>
  <c r="U77" i="5"/>
  <c r="V77" i="5" s="1"/>
  <c r="AC77" i="5"/>
  <c r="U78" i="5"/>
  <c r="V78" i="5" s="1"/>
  <c r="W78" i="5"/>
  <c r="X78" i="5" s="1"/>
  <c r="Z78" i="5" s="1"/>
  <c r="AC78" i="5"/>
  <c r="U79" i="5"/>
  <c r="W79" i="5" s="1"/>
  <c r="V79" i="5"/>
  <c r="AC79" i="5"/>
  <c r="U80" i="5"/>
  <c r="V80" i="5" s="1"/>
  <c r="W80" i="5"/>
  <c r="X80" i="5" s="1"/>
  <c r="Z80" i="5" s="1"/>
  <c r="Y80" i="5"/>
  <c r="AC80" i="5"/>
  <c r="U81" i="5"/>
  <c r="W81" i="5" s="1"/>
  <c r="AC81" i="5"/>
  <c r="U82" i="5"/>
  <c r="V82" i="5" s="1"/>
  <c r="AC82" i="5"/>
  <c r="U83" i="5"/>
  <c r="W83" i="5" s="1"/>
  <c r="V83" i="5"/>
  <c r="AC83" i="5"/>
  <c r="U84" i="5"/>
  <c r="V84" i="5" s="1"/>
  <c r="AC84" i="5"/>
  <c r="U85" i="5"/>
  <c r="V85" i="5" s="1"/>
  <c r="AC85" i="5"/>
  <c r="U86" i="5"/>
  <c r="V86" i="5" s="1"/>
  <c r="W86" i="5"/>
  <c r="X86" i="5" s="1"/>
  <c r="Z86" i="5" s="1"/>
  <c r="AC86" i="5"/>
  <c r="U87" i="5"/>
  <c r="W87" i="5" s="1"/>
  <c r="X87" i="5" s="1"/>
  <c r="Z87" i="5" s="1"/>
  <c r="V87" i="5"/>
  <c r="AC87" i="5"/>
  <c r="U88" i="5"/>
  <c r="V88" i="5" s="1"/>
  <c r="AC88" i="5"/>
  <c r="U89" i="5"/>
  <c r="U90" i="5"/>
  <c r="AC45" i="5"/>
  <c r="U45" i="5"/>
  <c r="W45" i="5" s="1"/>
  <c r="X45" i="5" s="1"/>
  <c r="Z45" i="5" s="1"/>
  <c r="Q17" i="5"/>
  <c r="R17" i="5"/>
  <c r="S17" i="5"/>
  <c r="S59" i="4"/>
  <c r="R59" i="4"/>
  <c r="Q59" i="4"/>
  <c r="S58" i="4"/>
  <c r="R58" i="4"/>
  <c r="Q58" i="4"/>
  <c r="S57" i="4"/>
  <c r="R57" i="4"/>
  <c r="Q57" i="4"/>
  <c r="S56" i="4"/>
  <c r="R56" i="4"/>
  <c r="Q56" i="4"/>
  <c r="S55" i="4"/>
  <c r="R55" i="4"/>
  <c r="Q55" i="4"/>
  <c r="S54" i="4"/>
  <c r="R54" i="4"/>
  <c r="Q54" i="4"/>
  <c r="S53" i="4"/>
  <c r="R53" i="4"/>
  <c r="Q53" i="4"/>
  <c r="S52" i="4"/>
  <c r="R52" i="4"/>
  <c r="Q52" i="4"/>
  <c r="S51" i="4"/>
  <c r="R51" i="4"/>
  <c r="Q51" i="4"/>
  <c r="S50" i="4"/>
  <c r="R50" i="4"/>
  <c r="Q50" i="4"/>
  <c r="S49" i="4"/>
  <c r="R49" i="4"/>
  <c r="Q49" i="4"/>
  <c r="S48" i="4"/>
  <c r="R48" i="4"/>
  <c r="Q48" i="4"/>
  <c r="S47" i="4"/>
  <c r="R47" i="4"/>
  <c r="Q47" i="4"/>
  <c r="S46" i="4"/>
  <c r="R46" i="4"/>
  <c r="Q46" i="4"/>
  <c r="S45" i="4"/>
  <c r="R45" i="4"/>
  <c r="Q45" i="4"/>
  <c r="S44" i="4"/>
  <c r="R44" i="4"/>
  <c r="Q44" i="4"/>
  <c r="S43" i="4"/>
  <c r="R43" i="4"/>
  <c r="Q43" i="4"/>
  <c r="S42" i="4"/>
  <c r="R42" i="4"/>
  <c r="Q42" i="4"/>
  <c r="S41" i="4"/>
  <c r="R41" i="4"/>
  <c r="Q41" i="4"/>
  <c r="S40" i="4"/>
  <c r="R40" i="4"/>
  <c r="Q40" i="4"/>
  <c r="S38" i="4"/>
  <c r="R38" i="4"/>
  <c r="Q38" i="4"/>
  <c r="S37" i="4"/>
  <c r="R37" i="4"/>
  <c r="Q37" i="4"/>
  <c r="S36" i="4"/>
  <c r="R36" i="4"/>
  <c r="Q36" i="4"/>
  <c r="S35" i="4"/>
  <c r="R35" i="4"/>
  <c r="Q35" i="4"/>
  <c r="S34" i="4"/>
  <c r="R34" i="4"/>
  <c r="Q34" i="4"/>
  <c r="S33" i="4"/>
  <c r="R33" i="4"/>
  <c r="Q33" i="4"/>
  <c r="S32" i="4"/>
  <c r="R32" i="4"/>
  <c r="Q32" i="4"/>
  <c r="S31" i="4"/>
  <c r="R31" i="4"/>
  <c r="Q31" i="4"/>
  <c r="S30" i="4"/>
  <c r="R30" i="4"/>
  <c r="Q30" i="4"/>
  <c r="S29" i="4"/>
  <c r="R29" i="4"/>
  <c r="Q29" i="4"/>
  <c r="S28" i="4"/>
  <c r="R28" i="4"/>
  <c r="Q28" i="4"/>
  <c r="S27" i="4"/>
  <c r="R27" i="4"/>
  <c r="Q27" i="4"/>
  <c r="S26" i="4"/>
  <c r="R26" i="4"/>
  <c r="Q26" i="4"/>
  <c r="S25" i="4"/>
  <c r="R25" i="4"/>
  <c r="Q25" i="4"/>
  <c r="S24" i="4"/>
  <c r="R24" i="4"/>
  <c r="Q24" i="4"/>
  <c r="S23" i="4"/>
  <c r="R23" i="4"/>
  <c r="Q23" i="4"/>
  <c r="S22" i="4"/>
  <c r="R22" i="4"/>
  <c r="Q22" i="4"/>
  <c r="S21" i="4"/>
  <c r="R21" i="4"/>
  <c r="Q21" i="4"/>
  <c r="S20" i="4"/>
  <c r="R20" i="4"/>
  <c r="Q20" i="4"/>
  <c r="S19" i="4"/>
  <c r="R19" i="4"/>
  <c r="Q19" i="4"/>
  <c r="S18" i="4"/>
  <c r="R18" i="4"/>
  <c r="Q18" i="4"/>
  <c r="S17" i="4"/>
  <c r="R17" i="4"/>
  <c r="Q17" i="4"/>
  <c r="V71" i="5" l="1"/>
  <c r="W68" i="5"/>
  <c r="X68" i="5" s="1"/>
  <c r="Z68" i="5" s="1"/>
  <c r="W65" i="5"/>
  <c r="W46" i="5"/>
  <c r="X46" i="5" s="1"/>
  <c r="Z46" i="5" s="1"/>
  <c r="V59" i="5"/>
  <c r="W56" i="5"/>
  <c r="W53" i="5"/>
  <c r="Y53" i="5" s="1"/>
  <c r="W64" i="5"/>
  <c r="X64" i="5" s="1"/>
  <c r="Z64" i="5" s="1"/>
  <c r="W88" i="5"/>
  <c r="X88" i="5" s="1"/>
  <c r="Z88" i="5" s="1"/>
  <c r="W54" i="5"/>
  <c r="X54" i="5" s="1"/>
  <c r="Z54" i="5" s="1"/>
  <c r="V63" i="5"/>
  <c r="V51" i="5"/>
  <c r="W48" i="5"/>
  <c r="X53" i="5"/>
  <c r="Z53" i="5" s="1"/>
  <c r="AA53" i="5" s="1"/>
  <c r="V69" i="5"/>
  <c r="V55" i="5"/>
  <c r="V75" i="5"/>
  <c r="W57" i="5"/>
  <c r="Y57" i="5" s="1"/>
  <c r="X75" i="5"/>
  <c r="Z75" i="5" s="1"/>
  <c r="Y75" i="5"/>
  <c r="W84" i="5"/>
  <c r="X84" i="5" s="1"/>
  <c r="Z84" i="5" s="1"/>
  <c r="V81" i="5"/>
  <c r="W76" i="5"/>
  <c r="X76" i="5" s="1"/>
  <c r="Z76" i="5" s="1"/>
  <c r="Y70" i="5"/>
  <c r="AA70" i="5" s="1"/>
  <c r="W62" i="5"/>
  <c r="Y88" i="5"/>
  <c r="AA88" i="5" s="1"/>
  <c r="Y86" i="5"/>
  <c r="AA86" i="5" s="1"/>
  <c r="Y78" i="5"/>
  <c r="AA78" i="5" s="1"/>
  <c r="W72" i="5"/>
  <c r="Y54" i="5"/>
  <c r="AA54" i="5" s="1"/>
  <c r="AA80" i="5"/>
  <c r="W52" i="5"/>
  <c r="X52" i="5" s="1"/>
  <c r="Z52" i="5" s="1"/>
  <c r="W73" i="5"/>
  <c r="W67" i="5"/>
  <c r="W49" i="5"/>
  <c r="W60" i="5"/>
  <c r="X60" i="5" s="1"/>
  <c r="Z60" i="5" s="1"/>
  <c r="X57" i="5"/>
  <c r="Z57" i="5" s="1"/>
  <c r="AA57" i="5" s="1"/>
  <c r="V47" i="5"/>
  <c r="X61" i="5"/>
  <c r="Z61" i="5" s="1"/>
  <c r="Y61" i="5"/>
  <c r="Y81" i="5"/>
  <c r="X81" i="5"/>
  <c r="Z81" i="5" s="1"/>
  <c r="X69" i="5"/>
  <c r="Z69" i="5" s="1"/>
  <c r="Y69" i="5"/>
  <c r="X51" i="5"/>
  <c r="Z51" i="5" s="1"/>
  <c r="Y51" i="5"/>
  <c r="X63" i="5"/>
  <c r="Z63" i="5" s="1"/>
  <c r="Y63" i="5"/>
  <c r="X71" i="5"/>
  <c r="Z71" i="5" s="1"/>
  <c r="Y71" i="5"/>
  <c r="X59" i="5"/>
  <c r="Z59" i="5" s="1"/>
  <c r="Y59" i="5"/>
  <c r="X47" i="5"/>
  <c r="Z47" i="5" s="1"/>
  <c r="Y47" i="5"/>
  <c r="X83" i="5"/>
  <c r="Z83" i="5" s="1"/>
  <c r="Y83" i="5"/>
  <c r="X79" i="5"/>
  <c r="Z79" i="5" s="1"/>
  <c r="Y79" i="5"/>
  <c r="X55" i="5"/>
  <c r="Z55" i="5" s="1"/>
  <c r="Y55" i="5"/>
  <c r="Y46" i="5"/>
  <c r="AA46" i="5" s="1"/>
  <c r="Y87" i="5"/>
  <c r="AA87" i="5" s="1"/>
  <c r="W85" i="5"/>
  <c r="W77" i="5"/>
  <c r="Y84" i="5"/>
  <c r="AA84" i="5" s="1"/>
  <c r="W82" i="5"/>
  <c r="W74" i="5"/>
  <c r="Y68" i="5"/>
  <c r="AA68" i="5" s="1"/>
  <c r="W66" i="5"/>
  <c r="W58" i="5"/>
  <c r="W50" i="5"/>
  <c r="V45" i="5"/>
  <c r="Y45" i="5"/>
  <c r="AA45" i="5" s="1"/>
  <c r="AA79" i="5" l="1"/>
  <c r="AA71" i="5"/>
  <c r="X56" i="5"/>
  <c r="Z56" i="5" s="1"/>
  <c r="Y56" i="5"/>
  <c r="Y65" i="5"/>
  <c r="X65" i="5"/>
  <c r="Z65" i="5" s="1"/>
  <c r="AA55" i="5"/>
  <c r="AA59" i="5"/>
  <c r="Y64" i="5"/>
  <c r="AA64" i="5" s="1"/>
  <c r="X48" i="5"/>
  <c r="Z48" i="5" s="1"/>
  <c r="Y48" i="5"/>
  <c r="AA48" i="5" s="1"/>
  <c r="Y60" i="5"/>
  <c r="AA60" i="5" s="1"/>
  <c r="AA47" i="5"/>
  <c r="Y67" i="5"/>
  <c r="X67" i="5"/>
  <c r="Z67" i="5" s="1"/>
  <c r="Y73" i="5"/>
  <c r="X73" i="5"/>
  <c r="Z73" i="5" s="1"/>
  <c r="X72" i="5"/>
  <c r="Z72" i="5" s="1"/>
  <c r="Y72" i="5"/>
  <c r="Y76" i="5"/>
  <c r="AA76" i="5" s="1"/>
  <c r="Y52" i="5"/>
  <c r="AA52" i="5" s="1"/>
  <c r="AA83" i="5"/>
  <c r="AA75" i="5"/>
  <c r="Y49" i="5"/>
  <c r="X49" i="5"/>
  <c r="Z49" i="5" s="1"/>
  <c r="X62" i="5"/>
  <c r="Z62" i="5" s="1"/>
  <c r="Y62" i="5"/>
  <c r="X50" i="5"/>
  <c r="Z50" i="5" s="1"/>
  <c r="Y50" i="5"/>
  <c r="AA69" i="5"/>
  <c r="X77" i="5"/>
  <c r="Z77" i="5" s="1"/>
  <c r="Y77" i="5"/>
  <c r="X85" i="5"/>
  <c r="Z85" i="5" s="1"/>
  <c r="Y85" i="5"/>
  <c r="AA63" i="5"/>
  <c r="X66" i="5"/>
  <c r="Z66" i="5" s="1"/>
  <c r="Y66" i="5"/>
  <c r="AA81" i="5"/>
  <c r="X58" i="5"/>
  <c r="Z58" i="5" s="1"/>
  <c r="Y58" i="5"/>
  <c r="AA61" i="5"/>
  <c r="X82" i="5"/>
  <c r="Z82" i="5" s="1"/>
  <c r="Y82" i="5"/>
  <c r="X74" i="5"/>
  <c r="Z74" i="5" s="1"/>
  <c r="Y74" i="5"/>
  <c r="AA51" i="5"/>
  <c r="AA56" i="5" l="1"/>
  <c r="AA65" i="5"/>
  <c r="AA85" i="5"/>
  <c r="AA72" i="5"/>
  <c r="AA82" i="5"/>
  <c r="AA62" i="5"/>
  <c r="AA49" i="5"/>
  <c r="AA73" i="5"/>
  <c r="AA67" i="5"/>
  <c r="AA74" i="5"/>
  <c r="AA66" i="5"/>
  <c r="AA50" i="5"/>
  <c r="AA58" i="5"/>
  <c r="AA77" i="5"/>
</calcChain>
</file>

<file path=xl/sharedStrings.xml><?xml version="1.0" encoding="utf-8"?>
<sst xmlns="http://schemas.openxmlformats.org/spreadsheetml/2006/main" count="426" uniqueCount="129">
  <si>
    <t>Condition</t>
  </si>
  <si>
    <t>Northing</t>
  </si>
  <si>
    <t>Easting</t>
  </si>
  <si>
    <t>Elevation</t>
  </si>
  <si>
    <t>Station</t>
  </si>
  <si>
    <t>Offset</t>
  </si>
  <si>
    <t>Point Name</t>
  </si>
  <si>
    <t>Asbuilt Monumentation</t>
  </si>
  <si>
    <t>Project Plan Monumentation</t>
  </si>
  <si>
    <t>Note: Refer to Item 623.04 Verification and Item 623.05 Placement, Protection and Restoration of Survey Monuments</t>
  </si>
  <si>
    <t>Missing</t>
  </si>
  <si>
    <t>DIFFERENCES</t>
  </si>
  <si>
    <t>delta</t>
  </si>
  <si>
    <t>PLAN</t>
  </si>
  <si>
    <t>ODOT Dist:</t>
  </si>
  <si>
    <t>ODOT Project:</t>
  </si>
  <si>
    <t>Feature Code</t>
  </si>
  <si>
    <t>Project Descr:</t>
  </si>
  <si>
    <t>ODOT PID:</t>
  </si>
  <si>
    <t>Reference Frame:</t>
  </si>
  <si>
    <t>Proj Adjustment Factor, PAF:</t>
  </si>
  <si>
    <t>Scaling Origin:</t>
  </si>
  <si>
    <t>Coordinate System:</t>
  </si>
  <si>
    <t>Orthometric Datum:</t>
  </si>
  <si>
    <t>Geoid:</t>
  </si>
  <si>
    <t>SURVEY PARAMETERS</t>
  </si>
  <si>
    <t>ASBUILT</t>
  </si>
  <si>
    <t>CONTRACTOR SURVEYOR OF RECORD</t>
  </si>
  <si>
    <t>Surveyor Name:</t>
  </si>
  <si>
    <t>Surveyor Number:</t>
  </si>
  <si>
    <t>Contractor Name:</t>
  </si>
  <si>
    <t>Equipment Used:</t>
  </si>
  <si>
    <t>Item 623.04 &amp; 623.05  Survey Monument Verification Report - PRE-CONSTRUCTION</t>
  </si>
  <si>
    <t>REPORT DATE:</t>
  </si>
  <si>
    <t>HOR Methodology:</t>
  </si>
  <si>
    <t>VERT Methodology:</t>
  </si>
  <si>
    <t>Primary SOURCE BM used:</t>
  </si>
  <si>
    <t>Date Verification Field Work Completed:</t>
  </si>
  <si>
    <t>Reset</t>
  </si>
  <si>
    <t>HOR OBS</t>
  </si>
  <si>
    <t>method</t>
  </si>
  <si>
    <t>VERT OBS</t>
  </si>
  <si>
    <t>/ Notes</t>
  </si>
  <si>
    <t>Item 623.04 &amp; 623.05  Survey Monument Verification Report - POST-CONSTRUCTION</t>
  </si>
  <si>
    <t>Include Signature, Seal and Date Signed</t>
  </si>
  <si>
    <t>Date:</t>
  </si>
  <si>
    <t>xx/xx/xxxx</t>
  </si>
  <si>
    <t>SURVEYOR'S  SEAL</t>
  </si>
  <si>
    <t>Mitchell Hastings</t>
  </si>
  <si>
    <t>Coopers Excavating</t>
  </si>
  <si>
    <t>total station</t>
  </si>
  <si>
    <t>GOOD</t>
  </si>
  <si>
    <t>TS</t>
  </si>
  <si>
    <t>OHIO STATE PLANE</t>
  </si>
  <si>
    <t>NAD83(2011)</t>
  </si>
  <si>
    <t>0,0</t>
  </si>
  <si>
    <t>NAVD88</t>
  </si>
  <si>
    <t>GEOID18</t>
  </si>
  <si>
    <t>YES</t>
  </si>
  <si>
    <t>RELOCATION OF 2015 FEET OF CR 9 (GRASSY FORK ROAD) WITH A NEW SINIGLE SPAN 85 FOOT BRIDGE OVER SUNFISH CREEK. THE NEW BRIDGE WILL BE A SINGLE SPAN PRESTRESSED PRECAST COMPOSITE CONCRETE BOXBEAM BRIDGE ON REINFORCED CONCRETE ABUTMENT ON STEEL H-PILING ON NEW EMBANKMENTS.</t>
  </si>
  <si>
    <t>IPINS</t>
  </si>
  <si>
    <t>HC1 IPINS</t>
  </si>
  <si>
    <t>HC3 IPINS</t>
  </si>
  <si>
    <t>MAGNAIL</t>
  </si>
  <si>
    <t>HC2  IPINS</t>
  </si>
  <si>
    <t>HUBSET</t>
  </si>
  <si>
    <t>OFF PLAN</t>
  </si>
  <si>
    <t>185+62.65</t>
  </si>
  <si>
    <t>5/8"REBAR</t>
  </si>
  <si>
    <t>5/8"REBAR BENT</t>
  </si>
  <si>
    <t>5/8"REBAR 6658</t>
  </si>
  <si>
    <t>3/4"REBAR</t>
  </si>
  <si>
    <t>3/4PIPE</t>
  </si>
  <si>
    <t>5/8REBAR</t>
  </si>
  <si>
    <t>STONE L</t>
  </si>
  <si>
    <t>5/8REBAR BENT</t>
  </si>
  <si>
    <t>IPIN 5/8" REBAR</t>
  </si>
  <si>
    <t>N/A</t>
  </si>
  <si>
    <t>185+54.26</t>
  </si>
  <si>
    <t>185+86.45</t>
  </si>
  <si>
    <t>186+89.66</t>
  </si>
  <si>
    <t>187+00.00</t>
  </si>
  <si>
    <t>188+50.00</t>
  </si>
  <si>
    <t>189+50.00</t>
  </si>
  <si>
    <t>190+00.00</t>
  </si>
  <si>
    <t>191+50.00</t>
  </si>
  <si>
    <t>191+97.00</t>
  </si>
  <si>
    <t>193+00.00</t>
  </si>
  <si>
    <t>193+52.32</t>
  </si>
  <si>
    <t>194+50.00</t>
  </si>
  <si>
    <t>194+91.86</t>
  </si>
  <si>
    <t>195+08.70</t>
  </si>
  <si>
    <t>195+35.66</t>
  </si>
  <si>
    <t>195+63.88</t>
  </si>
  <si>
    <t>196+00.00</t>
  </si>
  <si>
    <t>196+50.00</t>
  </si>
  <si>
    <t>196+85.34</t>
  </si>
  <si>
    <t>197+00.00</t>
  </si>
  <si>
    <t>197+25.98</t>
  </si>
  <si>
    <t>197+50.00</t>
  </si>
  <si>
    <t>197+81.27</t>
  </si>
  <si>
    <t>197+96.78</t>
  </si>
  <si>
    <t>198+54.22</t>
  </si>
  <si>
    <t>198+81.27</t>
  </si>
  <si>
    <t>198+96.75</t>
  </si>
  <si>
    <t>199+43.00</t>
  </si>
  <si>
    <t>179+75.00</t>
  </si>
  <si>
    <t>180+25.00</t>
  </si>
  <si>
    <t>180+35.12</t>
  </si>
  <si>
    <t>180+37.90</t>
  </si>
  <si>
    <t>181+58.06</t>
  </si>
  <si>
    <t>182+37.28</t>
  </si>
  <si>
    <t>183+43.64</t>
  </si>
  <si>
    <t>183+48.08</t>
  </si>
  <si>
    <t>184+01.28</t>
  </si>
  <si>
    <t>184+13.59</t>
  </si>
  <si>
    <t>184+84.24</t>
  </si>
  <si>
    <t>185+30.08</t>
  </si>
  <si>
    <t>185+51.57</t>
  </si>
  <si>
    <t>OUT OF CONST LIMITS</t>
  </si>
  <si>
    <t>5/8" IRON PIN FOUND BENT</t>
  </si>
  <si>
    <t>5/8" IRON PIN FOUND "GHW"</t>
  </si>
  <si>
    <t>BENT</t>
  </si>
  <si>
    <t>5/8" IRON PIN FOUND STAMPED "E.P. FERRIS 8342"</t>
  </si>
  <si>
    <t>MAG NAIL FOUND</t>
  </si>
  <si>
    <t>COMMON NAIL FOUND</t>
  </si>
  <si>
    <t>MAG NAIL SET</t>
  </si>
  <si>
    <t>RR SPIKE</t>
  </si>
  <si>
    <t xml:space="preserve">5/8" IRON PIN SET 8342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</si>
</sst>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0"/>
    <numFmt numFmtId="166" formatCode="0\+00.00"/>
    <numFmt numFmtId="167" formatCode="0.00\'\ \R\T;\-0.00\'\ \L\T;0.00\'\ \C\L"/>
    <numFmt numFmtId="168" formatCode="0.000;[Red]\-0.000;0.000"/>
    <numFmt numFmtId="169" formatCode="0.000000000"/>
    <numFmt numFmtId="170" formatCode="0.0000000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u/>
      <sz val="16"/>
      <color rgb="FF7030A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166" fontId="5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5" xfId="0" applyNumberFormat="1" applyFont="1" applyBorder="1" applyAlignment="1">
      <alignment horizontal="left"/>
    </xf>
    <xf numFmtId="166" fontId="3" fillId="2" borderId="2" xfId="0" applyNumberFormat="1" applyFont="1" applyFill="1" applyBorder="1" applyAlignment="1">
      <alignment horizontal="center"/>
    </xf>
    <xf numFmtId="166" fontId="3" fillId="0" borderId="15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/>
    </xf>
    <xf numFmtId="166" fontId="0" fillId="0" borderId="0" xfId="0" applyNumberFormat="1"/>
    <xf numFmtId="166" fontId="1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3" fillId="0" borderId="5" xfId="0" applyNumberFormat="1" applyFont="1" applyBorder="1" applyAlignment="1">
      <alignment horizontal="left"/>
    </xf>
    <xf numFmtId="167" fontId="3" fillId="2" borderId="3" xfId="0" applyNumberFormat="1" applyFont="1" applyFill="1" applyBorder="1" applyAlignment="1">
      <alignment horizontal="center"/>
    </xf>
    <xf numFmtId="167" fontId="3" fillId="0" borderId="16" xfId="0" applyNumberFormat="1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/>
    </xf>
    <xf numFmtId="167" fontId="0" fillId="0" borderId="0" xfId="0" applyNumberFormat="1"/>
    <xf numFmtId="167" fontId="1" fillId="0" borderId="0" xfId="0" applyNumberFormat="1" applyFont="1" applyAlignment="1">
      <alignment horizontal="center"/>
    </xf>
    <xf numFmtId="2" fontId="1" fillId="0" borderId="7" xfId="0" applyNumberFormat="1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168" fontId="1" fillId="0" borderId="9" xfId="0" applyNumberFormat="1" applyFont="1" applyBorder="1" applyAlignment="1">
      <alignment horizontal="center"/>
    </xf>
    <xf numFmtId="168" fontId="1" fillId="0" borderId="7" xfId="0" applyNumberFormat="1" applyFont="1" applyBorder="1" applyAlignment="1">
      <alignment horizontal="center"/>
    </xf>
    <xf numFmtId="168" fontId="1" fillId="0" borderId="10" xfId="0" applyNumberFormat="1" applyFont="1" applyBorder="1" applyAlignment="1">
      <alignment horizontal="center"/>
    </xf>
    <xf numFmtId="168" fontId="1" fillId="0" borderId="18" xfId="0" applyNumberFormat="1" applyFont="1" applyBorder="1" applyAlignment="1">
      <alignment horizontal="center"/>
    </xf>
    <xf numFmtId="168" fontId="1" fillId="0" borderId="8" xfId="0" applyNumberFormat="1" applyFont="1" applyBorder="1" applyAlignment="1">
      <alignment horizontal="center"/>
    </xf>
    <xf numFmtId="168" fontId="1" fillId="0" borderId="17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166" fontId="2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166" fontId="8" fillId="0" borderId="0" xfId="0" applyNumberFormat="1" applyFont="1" applyAlignment="1">
      <alignment horizontal="left"/>
    </xf>
    <xf numFmtId="16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5" fontId="9" fillId="0" borderId="0" xfId="0" applyNumberFormat="1" applyFont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14" fontId="8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170" fontId="8" fillId="0" borderId="0" xfId="0" applyNumberFormat="1" applyFont="1" applyAlignment="1">
      <alignment horizontal="left"/>
    </xf>
    <xf numFmtId="0" fontId="1" fillId="5" borderId="9" xfId="0" applyFont="1" applyFill="1" applyBorder="1" applyAlignment="1">
      <alignment horizontal="left"/>
    </xf>
    <xf numFmtId="164" fontId="1" fillId="5" borderId="7" xfId="0" applyNumberFormat="1" applyFont="1" applyFill="1" applyBorder="1" applyAlignment="1">
      <alignment horizontal="right"/>
    </xf>
    <xf numFmtId="2" fontId="1" fillId="5" borderId="7" xfId="0" applyNumberFormat="1" applyFont="1" applyFill="1" applyBorder="1" applyAlignment="1">
      <alignment horizontal="right"/>
    </xf>
    <xf numFmtId="2" fontId="1" fillId="5" borderId="7" xfId="0" applyNumberFormat="1" applyFont="1" applyFill="1" applyBorder="1" applyAlignment="1">
      <alignment horizontal="left"/>
    </xf>
    <xf numFmtId="166" fontId="1" fillId="5" borderId="7" xfId="0" applyNumberFormat="1" applyFont="1" applyFill="1" applyBorder="1" applyAlignment="1">
      <alignment horizontal="center"/>
    </xf>
    <xf numFmtId="167" fontId="1" fillId="5" borderId="10" xfId="0" applyNumberFormat="1" applyFont="1" applyFill="1" applyBorder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0" fontId="1" fillId="5" borderId="21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center"/>
    </xf>
    <xf numFmtId="168" fontId="1" fillId="5" borderId="9" xfId="0" applyNumberFormat="1" applyFont="1" applyFill="1" applyBorder="1" applyAlignment="1">
      <alignment horizontal="center"/>
    </xf>
    <xf numFmtId="168" fontId="1" fillId="5" borderId="7" xfId="0" applyNumberFormat="1" applyFont="1" applyFill="1" applyBorder="1" applyAlignment="1">
      <alignment horizontal="center"/>
    </xf>
    <xf numFmtId="168" fontId="1" fillId="5" borderId="10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164" fontId="1" fillId="6" borderId="7" xfId="0" applyNumberFormat="1" applyFont="1" applyFill="1" applyBorder="1" applyAlignment="1">
      <alignment horizontal="right"/>
    </xf>
    <xf numFmtId="2" fontId="1" fillId="6" borderId="7" xfId="0" applyNumberFormat="1" applyFont="1" applyFill="1" applyBorder="1" applyAlignment="1">
      <alignment horizontal="right"/>
    </xf>
    <xf numFmtId="2" fontId="1" fillId="6" borderId="7" xfId="0" applyNumberFormat="1" applyFont="1" applyFill="1" applyBorder="1" applyAlignment="1">
      <alignment horizontal="left"/>
    </xf>
    <xf numFmtId="166" fontId="1" fillId="6" borderId="7" xfId="0" applyNumberFormat="1" applyFont="1" applyFill="1" applyBorder="1" applyAlignment="1">
      <alignment horizontal="center"/>
    </xf>
    <xf numFmtId="167" fontId="1" fillId="6" borderId="10" xfId="0" applyNumberFormat="1" applyFont="1" applyFill="1" applyBorder="1" applyAlignment="1">
      <alignment horizontal="center"/>
    </xf>
    <xf numFmtId="164" fontId="1" fillId="6" borderId="7" xfId="0" applyNumberFormat="1" applyFont="1" applyFill="1" applyBorder="1" applyAlignment="1">
      <alignment horizontal="center"/>
    </xf>
    <xf numFmtId="2" fontId="1" fillId="6" borderId="7" xfId="0" applyNumberFormat="1" applyFont="1" applyFill="1" applyBorder="1" applyAlignment="1">
      <alignment horizontal="center"/>
    </xf>
    <xf numFmtId="0" fontId="1" fillId="6" borderId="21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center"/>
    </xf>
    <xf numFmtId="168" fontId="1" fillId="6" borderId="9" xfId="0" applyNumberFormat="1" applyFont="1" applyFill="1" applyBorder="1" applyAlignment="1">
      <alignment horizontal="center"/>
    </xf>
    <xf numFmtId="168" fontId="1" fillId="6" borderId="7" xfId="0" applyNumberFormat="1" applyFont="1" applyFill="1" applyBorder="1" applyAlignment="1">
      <alignment horizontal="center"/>
    </xf>
    <xf numFmtId="168" fontId="1" fillId="6" borderId="10" xfId="0" applyNumberFormat="1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3" fillId="0" borderId="12" xfId="0" quotePrefix="1" applyFont="1" applyBorder="1" applyAlignment="1">
      <alignment horizontal="center" vertical="center"/>
    </xf>
    <xf numFmtId="166" fontId="1" fillId="0" borderId="7" xfId="0" applyNumberFormat="1" applyFont="1" applyBorder="1"/>
    <xf numFmtId="0" fontId="1" fillId="7" borderId="9" xfId="0" applyFont="1" applyFill="1" applyBorder="1" applyAlignment="1">
      <alignment horizontal="left"/>
    </xf>
    <xf numFmtId="164" fontId="1" fillId="7" borderId="7" xfId="0" applyNumberFormat="1" applyFont="1" applyFill="1" applyBorder="1" applyAlignment="1">
      <alignment horizontal="right"/>
    </xf>
    <xf numFmtId="2" fontId="1" fillId="7" borderId="7" xfId="0" applyNumberFormat="1" applyFont="1" applyFill="1" applyBorder="1" applyAlignment="1">
      <alignment horizontal="right"/>
    </xf>
    <xf numFmtId="2" fontId="1" fillId="7" borderId="7" xfId="0" applyNumberFormat="1" applyFont="1" applyFill="1" applyBorder="1" applyAlignment="1">
      <alignment horizontal="left"/>
    </xf>
    <xf numFmtId="167" fontId="1" fillId="7" borderId="10" xfId="0" applyNumberFormat="1" applyFont="1" applyFill="1" applyBorder="1" applyAlignment="1">
      <alignment horizontal="center"/>
    </xf>
    <xf numFmtId="164" fontId="1" fillId="7" borderId="7" xfId="0" applyNumberFormat="1" applyFont="1" applyFill="1" applyBorder="1" applyAlignment="1">
      <alignment horizontal="center"/>
    </xf>
    <xf numFmtId="2" fontId="1" fillId="7" borderId="7" xfId="0" applyNumberFormat="1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" fillId="7" borderId="7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0" fillId="7" borderId="0" xfId="0" applyFill="1"/>
    <xf numFmtId="2" fontId="0" fillId="0" borderId="0" xfId="0" applyNumberFormat="1"/>
    <xf numFmtId="166" fontId="1" fillId="7" borderId="7" xfId="0" applyNumberFormat="1" applyFont="1" applyFill="1" applyBorder="1" applyAlignment="1">
      <alignment horizontal="center"/>
    </xf>
    <xf numFmtId="167" fontId="1" fillId="0" borderId="21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168" fontId="1" fillId="7" borderId="9" xfId="0" applyNumberFormat="1" applyFont="1" applyFill="1" applyBorder="1" applyAlignment="1">
      <alignment horizontal="center"/>
    </xf>
    <xf numFmtId="168" fontId="1" fillId="7" borderId="7" xfId="0" applyNumberFormat="1" applyFont="1" applyFill="1" applyBorder="1" applyAlignment="1">
      <alignment horizontal="center"/>
    </xf>
    <xf numFmtId="168" fontId="1" fillId="7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335280</xdr:colOff>
      <xdr:row>2</xdr:row>
      <xdr:rowOff>172720</xdr:rowOff>
    </xdr:from>
    <xdr:to>
      <xdr:col>19</xdr:col>
      <xdr:colOff>388620</xdr:colOff>
      <xdr:row>10</xdr:row>
      <xdr:rowOff>71120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1061DD-B355-67D6-DD2D-82A818ADE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675600" y="741680"/>
          <a:ext cx="1788160" cy="1828800"/>
        </a:xfrm>
        <a:prstGeom prst="rect">
          <a:avLst/>
        </a:prstGeom>
      </xdr:spPr>
    </xdr:pic>
    <xdr:clientData/>
  </xdr:twoCellAnchor>
  <xdr:twoCellAnchor>
    <xdr:from>
      <xdr:col>20</xdr:col>
      <xdr:colOff>20320</xdr:colOff>
      <xdr:row>4</xdr:row>
      <xdr:rowOff>152401</xdr:rowOff>
    </xdr:from>
    <xdr:to>
      <xdr:col>24</xdr:col>
      <xdr:colOff>538480</xdr:colOff>
      <xdr:row>7</xdr:row>
      <xdr:rowOff>203200</xdr:rowOff>
    </xdr:to>
    <xdr:sp macro="" textlink="">
      <xdr:nvSpPr>
        <xdr:cNvPr id="9" name="Arrow: Left 8">
          <a:extLst>
            <a:ext uri="{FF2B5EF4-FFF2-40B4-BE49-F238E27FC236}">
              <a16:creationId xmlns:a16="http://schemas.microsoft.com/office/drawing/2014/main" id="{46480426-4997-9C33-993F-E61CE28C6A25}"/>
            </a:ext>
          </a:extLst>
        </xdr:cNvPr>
        <xdr:cNvSpPr/>
      </xdr:nvSpPr>
      <xdr:spPr>
        <a:xfrm>
          <a:off x="22809200" y="1188721"/>
          <a:ext cx="2956560" cy="751839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/>
            <a:t>Attached SEAL Image Here</a:t>
          </a:r>
        </a:p>
      </xdr:txBody>
    </xdr:sp>
    <xdr:clientData/>
  </xdr:twoCellAnchor>
  <xdr:twoCellAnchor editAs="oneCell">
    <xdr:from>
      <xdr:col>17</xdr:col>
      <xdr:colOff>50800</xdr:colOff>
      <xdr:row>1</xdr:row>
      <xdr:rowOff>191739</xdr:rowOff>
    </xdr:from>
    <xdr:to>
      <xdr:col>19</xdr:col>
      <xdr:colOff>635000</xdr:colOff>
      <xdr:row>10</xdr:row>
      <xdr:rowOff>127508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E7F7C7-9B66-9BD9-AEB1-BEDFEFACC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0" y="483839"/>
          <a:ext cx="2273300" cy="2196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331555</xdr:colOff>
      <xdr:row>2</xdr:row>
      <xdr:rowOff>172720</xdr:rowOff>
    </xdr:from>
    <xdr:to>
      <xdr:col>19</xdr:col>
      <xdr:colOff>481245</xdr:colOff>
      <xdr:row>10</xdr:row>
      <xdr:rowOff>109220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59B488D-00FE-49D2-BAD1-314F52252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671875" y="741680"/>
          <a:ext cx="1795610" cy="1836420"/>
        </a:xfrm>
        <a:prstGeom prst="rect">
          <a:avLst/>
        </a:prstGeom>
      </xdr:spPr>
    </xdr:pic>
    <xdr:clientData/>
  </xdr:twoCellAnchor>
  <xdr:twoCellAnchor>
    <xdr:from>
      <xdr:col>20</xdr:col>
      <xdr:colOff>30480</xdr:colOff>
      <xdr:row>4</xdr:row>
      <xdr:rowOff>182880</xdr:rowOff>
    </xdr:from>
    <xdr:to>
      <xdr:col>24</xdr:col>
      <xdr:colOff>548640</xdr:colOff>
      <xdr:row>7</xdr:row>
      <xdr:rowOff>233679</xdr:rowOff>
    </xdr:to>
    <xdr:sp macro="" textlink="">
      <xdr:nvSpPr>
        <xdr:cNvPr id="13" name="Arrow: Left 12">
          <a:extLst>
            <a:ext uri="{FF2B5EF4-FFF2-40B4-BE49-F238E27FC236}">
              <a16:creationId xmlns:a16="http://schemas.microsoft.com/office/drawing/2014/main" id="{3ACB8CD2-6CA5-40B5-8340-D14D7F5803A8}"/>
            </a:ext>
          </a:extLst>
        </xdr:cNvPr>
        <xdr:cNvSpPr/>
      </xdr:nvSpPr>
      <xdr:spPr>
        <a:xfrm>
          <a:off x="22819360" y="1249680"/>
          <a:ext cx="2956560" cy="751839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/>
            <a:t>Attached SEAL Image 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1A6D-4CEB-4EF7-9026-E7D0F946E57A}">
  <sheetPr>
    <pageSetUpPr fitToPage="1"/>
  </sheetPr>
  <dimension ref="A1:AC149"/>
  <sheetViews>
    <sheetView tabSelected="1" topLeftCell="E1" zoomScaleNormal="100" workbookViewId="0">
      <pane ySplit="15" topLeftCell="A78" activePane="bottomLeft" state="frozen"/>
      <selection pane="bottomLeft" activeCell="N10" sqref="N10:Q11"/>
    </sheetView>
  </sheetViews>
  <sheetFormatPr defaultRowHeight="15" x14ac:dyDescent="0.25"/>
  <cols>
    <col min="1" max="1" width="24" style="1" customWidth="1"/>
    <col min="2" max="3" width="15.7109375" style="1" customWidth="1"/>
    <col min="4" max="4" width="13.7109375" style="1" customWidth="1"/>
    <col min="5" max="5" width="35.7109375" style="1" customWidth="1"/>
    <col min="6" max="6" width="23.28515625" style="36" bestFit="1" customWidth="1"/>
    <col min="7" max="7" width="16.7109375" style="47" customWidth="1"/>
    <col min="8" max="8" width="18.7109375" style="1" customWidth="1"/>
    <col min="9" max="10" width="15.7109375" style="1" customWidth="1"/>
    <col min="11" max="11" width="13.7109375" style="1" customWidth="1"/>
    <col min="12" max="12" width="50.140625" style="1" bestFit="1" customWidth="1"/>
    <col min="13" max="13" width="17.140625" style="1" customWidth="1"/>
    <col min="14" max="16" width="11.7109375" style="1" customWidth="1"/>
    <col min="17" max="17" width="12" style="1" customWidth="1"/>
    <col min="18" max="18" width="13.28515625" style="1" bestFit="1" customWidth="1"/>
    <col min="19" max="19" width="12" style="1" customWidth="1"/>
    <col min="20" max="20" width="11.7109375" style="1" customWidth="1"/>
    <col min="21" max="21" width="53.85546875" customWidth="1"/>
  </cols>
  <sheetData>
    <row r="1" spans="1:20" s="33" customFormat="1" ht="23.25" x14ac:dyDescent="0.35">
      <c r="A1" s="31" t="s">
        <v>32</v>
      </c>
      <c r="B1" s="32"/>
      <c r="C1" s="32"/>
      <c r="D1" s="32"/>
      <c r="E1" s="32"/>
      <c r="F1" s="35"/>
      <c r="G1" s="44"/>
      <c r="H1" s="32"/>
      <c r="I1" s="32"/>
      <c r="J1" s="70"/>
      <c r="K1" s="70" t="s">
        <v>33</v>
      </c>
      <c r="L1" s="75">
        <v>45791</v>
      </c>
      <c r="M1" s="128" t="s">
        <v>44</v>
      </c>
      <c r="N1" s="129"/>
      <c r="O1" s="129"/>
      <c r="P1" s="129"/>
      <c r="Q1" s="129"/>
      <c r="R1" s="130" t="s">
        <v>47</v>
      </c>
      <c r="S1" s="131"/>
      <c r="T1" s="132"/>
    </row>
    <row r="2" spans="1:20" s="33" customFormat="1" ht="21.75" thickBot="1" x14ac:dyDescent="0.4">
      <c r="A2" s="31"/>
      <c r="B2" s="32"/>
      <c r="C2" s="32"/>
      <c r="D2" s="32"/>
      <c r="E2" s="32"/>
      <c r="F2" s="35"/>
      <c r="G2" s="44"/>
      <c r="H2" s="32"/>
      <c r="I2" s="32"/>
      <c r="J2" s="32"/>
      <c r="K2" s="32"/>
      <c r="L2" s="32"/>
      <c r="M2" s="145"/>
      <c r="N2" s="146"/>
      <c r="O2" s="146"/>
      <c r="P2" s="146"/>
      <c r="Q2" s="147"/>
      <c r="R2" s="133"/>
      <c r="S2" s="134"/>
      <c r="T2" s="135"/>
    </row>
    <row r="3" spans="1:20" ht="21" x14ac:dyDescent="0.35">
      <c r="A3" s="70" t="s">
        <v>14</v>
      </c>
      <c r="B3" s="71">
        <v>9</v>
      </c>
      <c r="C3" s="29"/>
      <c r="D3" s="34"/>
      <c r="E3" s="66" t="s">
        <v>25</v>
      </c>
      <c r="F3" s="65"/>
      <c r="G3" s="45"/>
      <c r="H3" s="29"/>
      <c r="I3" s="29"/>
      <c r="J3" s="66"/>
      <c r="K3" s="66" t="s">
        <v>27</v>
      </c>
      <c r="L3" s="65" t="s">
        <v>48</v>
      </c>
      <c r="M3" s="145"/>
      <c r="N3" s="146"/>
      <c r="O3" s="146"/>
      <c r="P3" s="146"/>
      <c r="Q3" s="147"/>
      <c r="R3" s="136"/>
      <c r="S3" s="137"/>
      <c r="T3" s="138"/>
    </row>
    <row r="4" spans="1:20" ht="18.75" x14ac:dyDescent="0.3">
      <c r="A4" s="34" t="s">
        <v>17</v>
      </c>
      <c r="B4" t="s">
        <v>59</v>
      </c>
      <c r="C4" s="30"/>
      <c r="D4" s="34"/>
      <c r="E4" s="34" t="s">
        <v>22</v>
      </c>
      <c r="F4" s="67" t="s">
        <v>53</v>
      </c>
      <c r="G4" s="46"/>
      <c r="H4" s="30"/>
      <c r="I4" s="30"/>
      <c r="J4" s="34"/>
      <c r="K4" s="34" t="s">
        <v>30</v>
      </c>
      <c r="L4" s="67" t="s">
        <v>49</v>
      </c>
      <c r="M4" s="145"/>
      <c r="N4" s="146"/>
      <c r="O4" s="146"/>
      <c r="P4" s="146"/>
      <c r="Q4" s="147"/>
      <c r="R4" s="139"/>
      <c r="S4" s="140"/>
      <c r="T4" s="141"/>
    </row>
    <row r="5" spans="1:20" ht="18.75" x14ac:dyDescent="0.3">
      <c r="A5" s="34" t="s">
        <v>15</v>
      </c>
      <c r="B5" s="69">
        <v>106540</v>
      </c>
      <c r="D5" s="34"/>
      <c r="E5" s="34" t="s">
        <v>19</v>
      </c>
      <c r="F5" s="67" t="s">
        <v>54</v>
      </c>
      <c r="J5" s="34"/>
      <c r="K5" s="34" t="s">
        <v>28</v>
      </c>
      <c r="L5" s="67" t="s">
        <v>48</v>
      </c>
      <c r="M5" s="145"/>
      <c r="N5" s="146"/>
      <c r="O5" s="146"/>
      <c r="P5" s="146"/>
      <c r="Q5" s="147"/>
      <c r="R5" s="139"/>
      <c r="S5" s="140"/>
      <c r="T5" s="141"/>
    </row>
    <row r="6" spans="1:20" ht="18.75" x14ac:dyDescent="0.3">
      <c r="A6" s="34" t="s">
        <v>18</v>
      </c>
      <c r="B6" s="69"/>
      <c r="D6" s="34"/>
      <c r="E6" s="34" t="s">
        <v>20</v>
      </c>
      <c r="F6" s="81">
        <v>1</v>
      </c>
      <c r="J6" s="34"/>
      <c r="K6" s="34" t="s">
        <v>29</v>
      </c>
      <c r="L6" s="68">
        <v>8591</v>
      </c>
      <c r="M6" s="145"/>
      <c r="N6" s="146"/>
      <c r="O6" s="146"/>
      <c r="P6" s="146"/>
      <c r="Q6" s="147"/>
      <c r="R6" s="139"/>
      <c r="S6" s="140"/>
      <c r="T6" s="141"/>
    </row>
    <row r="7" spans="1:20" ht="18.75" x14ac:dyDescent="0.3">
      <c r="A7" s="34"/>
      <c r="B7" s="69"/>
      <c r="D7" s="34"/>
      <c r="E7" s="34" t="s">
        <v>21</v>
      </c>
      <c r="F7" s="67" t="s">
        <v>55</v>
      </c>
      <c r="J7" s="34"/>
      <c r="K7" s="34" t="s">
        <v>37</v>
      </c>
      <c r="L7" s="74">
        <v>45791</v>
      </c>
      <c r="M7" s="145"/>
      <c r="N7" s="146"/>
      <c r="O7" s="146"/>
      <c r="P7" s="146"/>
      <c r="Q7" s="147"/>
      <c r="R7" s="139"/>
      <c r="S7" s="140"/>
      <c r="T7" s="141"/>
    </row>
    <row r="8" spans="1:20" ht="18.75" x14ac:dyDescent="0.3">
      <c r="A8" s="34"/>
      <c r="B8" s="69"/>
      <c r="D8" s="34"/>
      <c r="E8" s="34" t="s">
        <v>23</v>
      </c>
      <c r="F8" s="67" t="s">
        <v>56</v>
      </c>
      <c r="J8" s="34"/>
      <c r="K8" s="34" t="s">
        <v>34</v>
      </c>
      <c r="L8" s="67" t="s">
        <v>50</v>
      </c>
      <c r="M8" s="145"/>
      <c r="N8" s="146"/>
      <c r="O8" s="146"/>
      <c r="P8" s="146"/>
      <c r="Q8" s="147"/>
      <c r="R8" s="139"/>
      <c r="S8" s="140"/>
      <c r="T8" s="141"/>
    </row>
    <row r="9" spans="1:20" ht="18.75" x14ac:dyDescent="0.3">
      <c r="A9" s="34"/>
      <c r="B9" s="69"/>
      <c r="D9" s="34"/>
      <c r="E9" s="34" t="s">
        <v>24</v>
      </c>
      <c r="F9" s="67" t="s">
        <v>57</v>
      </c>
      <c r="J9" s="34"/>
      <c r="K9" s="34" t="s">
        <v>35</v>
      </c>
      <c r="L9" s="67" t="s">
        <v>50</v>
      </c>
      <c r="M9" s="145"/>
      <c r="N9" s="146"/>
      <c r="O9" s="146"/>
      <c r="P9" s="146"/>
      <c r="Q9" s="147"/>
      <c r="R9" s="139"/>
      <c r="S9" s="140"/>
      <c r="T9" s="141"/>
    </row>
    <row r="10" spans="1:20" ht="21" customHeight="1" x14ac:dyDescent="0.3">
      <c r="A10" s="34"/>
      <c r="B10" s="69"/>
      <c r="D10" s="34"/>
      <c r="E10" s="34" t="s">
        <v>36</v>
      </c>
      <c r="F10" s="67"/>
      <c r="J10" s="34"/>
      <c r="K10" s="34" t="s">
        <v>31</v>
      </c>
      <c r="L10" s="67"/>
      <c r="M10" s="148" t="s">
        <v>45</v>
      </c>
      <c r="N10" s="150">
        <v>45791</v>
      </c>
      <c r="O10" s="151"/>
      <c r="P10" s="151"/>
      <c r="Q10" s="152"/>
      <c r="R10" s="139"/>
      <c r="S10" s="140"/>
      <c r="T10" s="141"/>
    </row>
    <row r="11" spans="1:20" ht="18.600000000000001" customHeight="1" thickBot="1" x14ac:dyDescent="0.35">
      <c r="A11" s="34"/>
      <c r="B11" s="69"/>
      <c r="D11" s="34"/>
      <c r="E11" s="34"/>
      <c r="F11" s="67"/>
      <c r="J11" s="34"/>
      <c r="K11" s="67"/>
      <c r="M11" s="149"/>
      <c r="N11" s="153"/>
      <c r="O11" s="153"/>
      <c r="P11" s="153"/>
      <c r="Q11" s="154"/>
      <c r="R11" s="142"/>
      <c r="S11" s="143"/>
      <c r="T11" s="144"/>
    </row>
    <row r="12" spans="1:20" ht="16.5" thickBot="1" x14ac:dyDescent="0.3">
      <c r="A12" s="23" t="s">
        <v>9</v>
      </c>
      <c r="B12" s="24"/>
      <c r="C12" s="24"/>
      <c r="D12" s="24"/>
      <c r="E12" s="24"/>
      <c r="F12" s="37"/>
      <c r="G12" s="48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4"/>
    </row>
    <row r="13" spans="1:20" ht="16.5" thickBot="1" x14ac:dyDescent="0.3">
      <c r="A13" s="28" t="s">
        <v>8</v>
      </c>
      <c r="B13" s="26"/>
      <c r="C13" s="26"/>
      <c r="D13" s="26"/>
      <c r="E13" s="26"/>
      <c r="F13" s="38"/>
      <c r="G13" s="49"/>
      <c r="H13" s="72" t="s">
        <v>7</v>
      </c>
      <c r="I13" s="73"/>
      <c r="J13" s="73"/>
      <c r="K13" s="73"/>
      <c r="L13" s="73"/>
      <c r="M13" s="79"/>
      <c r="N13" s="79"/>
      <c r="O13" s="79"/>
      <c r="P13" s="79"/>
      <c r="Q13" s="27" t="s">
        <v>11</v>
      </c>
      <c r="R13" s="17"/>
      <c r="S13" s="18"/>
      <c r="T13" s="80"/>
    </row>
    <row r="14" spans="1:20" ht="15.75" x14ac:dyDescent="0.25">
      <c r="A14" s="21" t="s">
        <v>6</v>
      </c>
      <c r="B14" s="19" t="s">
        <v>1</v>
      </c>
      <c r="C14" s="19" t="s">
        <v>2</v>
      </c>
      <c r="D14" s="19" t="s">
        <v>3</v>
      </c>
      <c r="E14" s="19" t="s">
        <v>16</v>
      </c>
      <c r="F14" s="39" t="s">
        <v>4</v>
      </c>
      <c r="G14" s="50" t="s">
        <v>5</v>
      </c>
      <c r="H14" s="21" t="s">
        <v>6</v>
      </c>
      <c r="I14" s="19" t="s">
        <v>1</v>
      </c>
      <c r="J14" s="19" t="s">
        <v>2</v>
      </c>
      <c r="K14" s="19" t="s">
        <v>3</v>
      </c>
      <c r="L14" s="76" t="s">
        <v>16</v>
      </c>
      <c r="M14" s="19" t="s">
        <v>0</v>
      </c>
      <c r="N14" s="19" t="s">
        <v>10</v>
      </c>
      <c r="O14" s="19" t="s">
        <v>39</v>
      </c>
      <c r="P14" s="19" t="s">
        <v>41</v>
      </c>
      <c r="Q14" s="14" t="s">
        <v>1</v>
      </c>
      <c r="R14" s="12" t="s">
        <v>2</v>
      </c>
      <c r="S14" s="13" t="s">
        <v>3</v>
      </c>
      <c r="T14" s="15" t="s">
        <v>38</v>
      </c>
    </row>
    <row r="15" spans="1:20" ht="16.5" thickBot="1" x14ac:dyDescent="0.3">
      <c r="A15" s="22" t="s">
        <v>13</v>
      </c>
      <c r="B15" s="20" t="s">
        <v>13</v>
      </c>
      <c r="C15" s="20" t="s">
        <v>13</v>
      </c>
      <c r="D15" s="20" t="s">
        <v>13</v>
      </c>
      <c r="E15" s="20" t="s">
        <v>13</v>
      </c>
      <c r="F15" s="40" t="s">
        <v>13</v>
      </c>
      <c r="G15" s="51" t="s">
        <v>13</v>
      </c>
      <c r="H15" s="22" t="s">
        <v>26</v>
      </c>
      <c r="I15" s="20" t="s">
        <v>26</v>
      </c>
      <c r="J15" s="20" t="s">
        <v>26</v>
      </c>
      <c r="K15" s="20" t="s">
        <v>26</v>
      </c>
      <c r="L15" s="77" t="s">
        <v>26</v>
      </c>
      <c r="M15" s="111" t="s">
        <v>42</v>
      </c>
      <c r="N15" s="20"/>
      <c r="O15" s="20" t="s">
        <v>40</v>
      </c>
      <c r="P15" s="20" t="s">
        <v>40</v>
      </c>
      <c r="Q15" s="11" t="s">
        <v>12</v>
      </c>
      <c r="R15" s="9" t="s">
        <v>12</v>
      </c>
      <c r="S15" s="10" t="s">
        <v>12</v>
      </c>
      <c r="T15" s="16"/>
    </row>
    <row r="16" spans="1:20" s="123" customFormat="1" ht="15.75" x14ac:dyDescent="0.25">
      <c r="A16" s="113"/>
      <c r="B16" s="114"/>
      <c r="C16" s="114"/>
      <c r="D16" s="115"/>
      <c r="E16" s="116"/>
      <c r="F16" s="125"/>
      <c r="G16" s="117"/>
      <c r="H16" s="113"/>
      <c r="I16" s="118"/>
      <c r="J16" s="118"/>
      <c r="K16" s="119"/>
      <c r="L16" s="120"/>
      <c r="M16" s="121"/>
      <c r="N16" s="121"/>
      <c r="O16" s="121"/>
      <c r="P16" s="121"/>
      <c r="Q16" s="155"/>
      <c r="R16" s="156"/>
      <c r="S16" s="157"/>
      <c r="T16" s="122"/>
    </row>
    <row r="17" spans="1:20" ht="15.75" x14ac:dyDescent="0.25">
      <c r="A17" s="64">
        <v>1</v>
      </c>
      <c r="B17" s="56">
        <v>398810.61589999998</v>
      </c>
      <c r="C17" s="56">
        <v>1755098.3134000001</v>
      </c>
      <c r="D17" s="57">
        <v>0</v>
      </c>
      <c r="E17" s="55" t="s">
        <v>60</v>
      </c>
      <c r="F17" s="112" t="s">
        <v>66</v>
      </c>
      <c r="G17" s="52"/>
      <c r="H17" s="64">
        <v>1001</v>
      </c>
      <c r="I17" s="6">
        <v>398810.56790000002</v>
      </c>
      <c r="J17" s="6">
        <v>1755098.3659000001</v>
      </c>
      <c r="K17" s="7">
        <v>620.02700000000004</v>
      </c>
      <c r="L17" s="78" t="s">
        <v>123</v>
      </c>
      <c r="M17" s="5" t="s">
        <v>51</v>
      </c>
      <c r="N17" s="5"/>
      <c r="O17" s="5" t="s">
        <v>52</v>
      </c>
      <c r="P17" s="5" t="s">
        <v>52</v>
      </c>
      <c r="Q17" s="58">
        <f>B17-I17</f>
        <v>4.7999999951571226E-2</v>
      </c>
      <c r="R17" s="59">
        <f>C17-J17</f>
        <v>-5.2499999990686774E-2</v>
      </c>
      <c r="S17" s="60">
        <f>D17-K17</f>
        <v>-620.02700000000004</v>
      </c>
      <c r="T17" s="8"/>
    </row>
    <row r="18" spans="1:20" ht="15.75" x14ac:dyDescent="0.25">
      <c r="A18" s="64">
        <v>2</v>
      </c>
      <c r="B18" s="56">
        <v>399468.97499999998</v>
      </c>
      <c r="C18" s="56">
        <v>1755540.6682</v>
      </c>
      <c r="D18" s="57">
        <v>618.29999999999995</v>
      </c>
      <c r="E18" s="55" t="s">
        <v>61</v>
      </c>
      <c r="F18" s="41" t="s">
        <v>67</v>
      </c>
      <c r="G18" s="52">
        <v>-58.56</v>
      </c>
      <c r="H18" s="64">
        <v>1002</v>
      </c>
      <c r="I18" s="6">
        <v>399468.97509999998</v>
      </c>
      <c r="J18" s="6">
        <v>1755540.6665000001</v>
      </c>
      <c r="K18" s="7">
        <v>618.29999999999995</v>
      </c>
      <c r="L18" s="78" t="s">
        <v>123</v>
      </c>
      <c r="M18" s="5" t="s">
        <v>51</v>
      </c>
      <c r="N18" s="5"/>
      <c r="O18" s="5" t="s">
        <v>52</v>
      </c>
      <c r="P18" s="5" t="s">
        <v>52</v>
      </c>
      <c r="Q18" s="58">
        <f t="shared" ref="Q18:Q81" si="0">B18-I18</f>
        <v>-1.0000000474974513E-4</v>
      </c>
      <c r="R18" s="59">
        <f t="shared" ref="R18:R81" si="1">C18-J18</f>
        <v>1.6999999061226845E-3</v>
      </c>
      <c r="S18" s="60">
        <f t="shared" ref="S18:S81" si="2">D18-K18</f>
        <v>0</v>
      </c>
      <c r="T18" s="8"/>
    </row>
    <row r="19" spans="1:20" ht="15.75" x14ac:dyDescent="0.25">
      <c r="A19" s="64">
        <v>3</v>
      </c>
      <c r="B19" s="56">
        <v>399428.49489999999</v>
      </c>
      <c r="C19" s="56">
        <v>1756141.9199000001</v>
      </c>
      <c r="D19" s="57">
        <v>0</v>
      </c>
      <c r="E19" s="55" t="s">
        <v>60</v>
      </c>
      <c r="F19" s="41">
        <v>19057.72</v>
      </c>
      <c r="G19" s="52">
        <v>285.02699999999999</v>
      </c>
      <c r="H19" s="64">
        <v>1003</v>
      </c>
      <c r="I19" s="6">
        <v>399428.51860000001</v>
      </c>
      <c r="J19" s="6">
        <v>1756141.9228999999</v>
      </c>
      <c r="K19" s="7">
        <v>621.70500000000004</v>
      </c>
      <c r="L19" s="78" t="s">
        <v>123</v>
      </c>
      <c r="M19" s="5" t="s">
        <v>51</v>
      </c>
      <c r="N19" s="5"/>
      <c r="O19" s="5" t="s">
        <v>52</v>
      </c>
      <c r="P19" s="5" t="s">
        <v>52</v>
      </c>
      <c r="Q19" s="58">
        <f t="shared" si="0"/>
        <v>-2.3700000019744039E-2</v>
      </c>
      <c r="R19" s="59">
        <f t="shared" si="1"/>
        <v>-2.9999997932463884E-3</v>
      </c>
      <c r="S19" s="60">
        <f t="shared" si="2"/>
        <v>-621.70500000000004</v>
      </c>
      <c r="T19" s="8"/>
    </row>
    <row r="20" spans="1:20" ht="15.75" x14ac:dyDescent="0.25">
      <c r="A20" s="64">
        <v>4</v>
      </c>
      <c r="B20" s="56">
        <v>399789.36499999999</v>
      </c>
      <c r="C20" s="56">
        <v>1756386.8570000001</v>
      </c>
      <c r="D20" s="57">
        <v>616.4</v>
      </c>
      <c r="E20" s="55" t="s">
        <v>62</v>
      </c>
      <c r="F20" s="41">
        <v>19433.810000000001</v>
      </c>
      <c r="G20" s="52">
        <v>110.39</v>
      </c>
      <c r="H20" s="64">
        <v>1004</v>
      </c>
      <c r="I20" s="6">
        <v>399789.38030000002</v>
      </c>
      <c r="J20" s="6">
        <v>1756386.8611999999</v>
      </c>
      <c r="K20" s="7">
        <v>616.44299999999998</v>
      </c>
      <c r="L20" s="78" t="s">
        <v>123</v>
      </c>
      <c r="M20" s="5" t="s">
        <v>51</v>
      </c>
      <c r="N20" s="5"/>
      <c r="O20" s="5"/>
      <c r="P20" s="5"/>
      <c r="Q20" s="58">
        <f t="shared" si="0"/>
        <v>-1.5300000028219074E-2</v>
      </c>
      <c r="R20" s="59">
        <f t="shared" si="1"/>
        <v>-4.19999985024333E-3</v>
      </c>
      <c r="S20" s="60">
        <f t="shared" si="2"/>
        <v>-4.3000000000006366E-2</v>
      </c>
      <c r="T20" s="8"/>
    </row>
    <row r="21" spans="1:20" ht="15.75" x14ac:dyDescent="0.25">
      <c r="A21" s="64">
        <v>5</v>
      </c>
      <c r="B21" s="56">
        <v>400306.5367</v>
      </c>
      <c r="C21" s="56">
        <v>1756512.8058</v>
      </c>
      <c r="D21" s="57">
        <v>0</v>
      </c>
      <c r="E21" s="55" t="s">
        <v>63</v>
      </c>
      <c r="F21" s="41">
        <v>19919.07</v>
      </c>
      <c r="G21" s="52">
        <v>16.55</v>
      </c>
      <c r="H21" s="64">
        <v>1005</v>
      </c>
      <c r="I21" s="6">
        <v>400306.56839999999</v>
      </c>
      <c r="J21" s="6">
        <v>1756512.8252000001</v>
      </c>
      <c r="K21" s="7">
        <v>621.35599999999999</v>
      </c>
      <c r="L21" s="78" t="s">
        <v>124</v>
      </c>
      <c r="M21" s="5" t="s">
        <v>51</v>
      </c>
      <c r="N21" s="5"/>
      <c r="O21" s="5"/>
      <c r="P21" s="5"/>
      <c r="Q21" s="58">
        <f t="shared" si="0"/>
        <v>-3.1699999992270023E-2</v>
      </c>
      <c r="R21" s="59">
        <f t="shared" si="1"/>
        <v>-1.9400000106543303E-2</v>
      </c>
      <c r="S21" s="60">
        <f t="shared" si="2"/>
        <v>-621.35599999999999</v>
      </c>
      <c r="T21" s="8"/>
    </row>
    <row r="22" spans="1:20" ht="15.75" x14ac:dyDescent="0.25">
      <c r="A22" s="64">
        <v>6</v>
      </c>
      <c r="B22" s="56">
        <v>399483.80609999999</v>
      </c>
      <c r="C22" s="56">
        <v>1756161.5962</v>
      </c>
      <c r="D22" s="57">
        <v>620.21</v>
      </c>
      <c r="E22" s="55" t="s">
        <v>64</v>
      </c>
      <c r="F22" s="41">
        <v>19103.07</v>
      </c>
      <c r="G22" s="52">
        <v>247.68</v>
      </c>
      <c r="H22" s="64">
        <v>1006</v>
      </c>
      <c r="I22" s="6">
        <v>399483.82319999998</v>
      </c>
      <c r="J22" s="6">
        <v>1756161.5904999999</v>
      </c>
      <c r="K22" s="7">
        <v>620.23099999999999</v>
      </c>
      <c r="L22" s="78" t="s">
        <v>123</v>
      </c>
      <c r="M22" s="5" t="s">
        <v>51</v>
      </c>
      <c r="N22" s="5"/>
      <c r="O22" s="5" t="s">
        <v>52</v>
      </c>
      <c r="P22" s="5" t="s">
        <v>52</v>
      </c>
      <c r="Q22" s="58">
        <f t="shared" si="0"/>
        <v>-1.7099999997299165E-2</v>
      </c>
      <c r="R22" s="59">
        <f t="shared" si="1"/>
        <v>5.7000000961124897E-3</v>
      </c>
      <c r="S22" s="60">
        <f t="shared" si="2"/>
        <v>-2.0999999999958163E-2</v>
      </c>
      <c r="T22" s="8"/>
    </row>
    <row r="23" spans="1:20" ht="15.75" x14ac:dyDescent="0.25">
      <c r="A23" s="64">
        <v>7</v>
      </c>
      <c r="B23" s="56">
        <v>399626.59210000001</v>
      </c>
      <c r="C23" s="56">
        <v>1756162.8012999999</v>
      </c>
      <c r="D23" s="57">
        <v>0</v>
      </c>
      <c r="E23" s="55" t="s">
        <v>60</v>
      </c>
      <c r="F23" s="41">
        <v>19177.39</v>
      </c>
      <c r="G23" s="52">
        <v>125.79</v>
      </c>
      <c r="H23" s="64"/>
      <c r="I23" s="6"/>
      <c r="J23" s="6"/>
      <c r="K23" s="7"/>
      <c r="L23" s="78"/>
      <c r="M23" s="5"/>
      <c r="N23" s="5" t="s">
        <v>58</v>
      </c>
      <c r="O23" s="5"/>
      <c r="P23" s="5"/>
      <c r="Q23" s="58">
        <f t="shared" si="0"/>
        <v>399626.59210000001</v>
      </c>
      <c r="R23" s="59">
        <f t="shared" si="1"/>
        <v>1756162.8012999999</v>
      </c>
      <c r="S23" s="60">
        <f t="shared" si="2"/>
        <v>0</v>
      </c>
      <c r="T23" s="8"/>
    </row>
    <row r="24" spans="1:20" ht="15.75" x14ac:dyDescent="0.25">
      <c r="A24" s="64">
        <v>8</v>
      </c>
      <c r="B24" s="56">
        <v>399688.18449999997</v>
      </c>
      <c r="C24" s="56">
        <v>1756149.1555999999</v>
      </c>
      <c r="D24" s="57">
        <v>0</v>
      </c>
      <c r="E24" s="55" t="s">
        <v>60</v>
      </c>
      <c r="F24" s="41">
        <v>19197.330000000002</v>
      </c>
      <c r="G24" s="52">
        <v>65.94</v>
      </c>
      <c r="H24" s="64"/>
      <c r="I24" s="6"/>
      <c r="J24" s="6"/>
      <c r="K24" s="7"/>
      <c r="L24" s="78"/>
      <c r="M24" s="5"/>
      <c r="N24" s="5" t="s">
        <v>58</v>
      </c>
      <c r="O24" s="5"/>
      <c r="P24" s="5"/>
      <c r="Q24" s="58">
        <f t="shared" si="0"/>
        <v>399688.18449999997</v>
      </c>
      <c r="R24" s="59">
        <f t="shared" si="1"/>
        <v>1756149.1555999999</v>
      </c>
      <c r="S24" s="60">
        <f t="shared" si="2"/>
        <v>0</v>
      </c>
      <c r="T24" s="8"/>
    </row>
    <row r="25" spans="1:20" ht="15.75" x14ac:dyDescent="0.25">
      <c r="A25" s="64">
        <v>9</v>
      </c>
      <c r="B25" s="56">
        <v>399710.51280000003</v>
      </c>
      <c r="C25" s="56">
        <v>1756185.8942</v>
      </c>
      <c r="D25" s="57">
        <v>0</v>
      </c>
      <c r="E25" s="55" t="s">
        <v>60</v>
      </c>
      <c r="F25" s="41">
        <v>19240.32</v>
      </c>
      <c r="G25" s="52">
        <v>65.650999999999996</v>
      </c>
      <c r="H25" s="64"/>
      <c r="I25" s="6"/>
      <c r="J25" s="6"/>
      <c r="K25" s="7"/>
      <c r="L25" s="78"/>
      <c r="M25" s="5"/>
      <c r="N25" s="5" t="s">
        <v>58</v>
      </c>
      <c r="O25" s="5"/>
      <c r="P25" s="5"/>
      <c r="Q25" s="58">
        <f t="shared" si="0"/>
        <v>399710.51280000003</v>
      </c>
      <c r="R25" s="59">
        <f t="shared" si="1"/>
        <v>1756185.8942</v>
      </c>
      <c r="S25" s="60">
        <f t="shared" si="2"/>
        <v>0</v>
      </c>
      <c r="T25" s="8"/>
    </row>
    <row r="26" spans="1:20" ht="15.75" x14ac:dyDescent="0.25">
      <c r="A26" s="64">
        <v>10</v>
      </c>
      <c r="B26" s="56">
        <v>400008.01189999998</v>
      </c>
      <c r="C26" s="56">
        <v>1755767.1636999999</v>
      </c>
      <c r="D26" s="57">
        <v>0</v>
      </c>
      <c r="E26" s="55" t="s">
        <v>65</v>
      </c>
      <c r="F26" s="41">
        <v>19033.88</v>
      </c>
      <c r="G26" s="52">
        <v>-404.69</v>
      </c>
      <c r="H26" s="64"/>
      <c r="I26" s="6"/>
      <c r="J26" s="6"/>
      <c r="K26" s="7"/>
      <c r="L26" s="78" t="s">
        <v>119</v>
      </c>
      <c r="M26" s="5"/>
      <c r="N26" s="5"/>
      <c r="O26" s="5"/>
      <c r="P26" s="5"/>
      <c r="Q26" s="58">
        <f t="shared" si="0"/>
        <v>400008.01189999998</v>
      </c>
      <c r="R26" s="59">
        <f t="shared" si="1"/>
        <v>1755767.1636999999</v>
      </c>
      <c r="S26" s="60">
        <f t="shared" si="2"/>
        <v>0</v>
      </c>
      <c r="T26" s="8"/>
    </row>
    <row r="27" spans="1:20" ht="15.75" x14ac:dyDescent="0.25">
      <c r="A27" s="64">
        <v>11</v>
      </c>
      <c r="B27" s="56">
        <v>399974.29139999999</v>
      </c>
      <c r="C27" s="56">
        <v>1756084.0870999999</v>
      </c>
      <c r="D27" s="57">
        <v>0</v>
      </c>
      <c r="E27" s="55" t="s">
        <v>65</v>
      </c>
      <c r="F27" s="41">
        <v>19288.47</v>
      </c>
      <c r="G27" s="52">
        <v>-212.96</v>
      </c>
      <c r="H27" s="64"/>
      <c r="I27" s="6"/>
      <c r="J27" s="6"/>
      <c r="K27" s="7"/>
      <c r="L27" s="78" t="s">
        <v>119</v>
      </c>
      <c r="M27" s="5"/>
      <c r="N27" s="5"/>
      <c r="O27" s="5"/>
      <c r="P27" s="5"/>
      <c r="Q27" s="58">
        <f t="shared" si="0"/>
        <v>399974.29139999999</v>
      </c>
      <c r="R27" s="59">
        <f t="shared" si="1"/>
        <v>1756084.0870999999</v>
      </c>
      <c r="S27" s="60">
        <f t="shared" si="2"/>
        <v>0</v>
      </c>
      <c r="T27" s="8"/>
    </row>
    <row r="28" spans="1:20" ht="15.75" x14ac:dyDescent="0.25">
      <c r="A28" s="64">
        <v>12</v>
      </c>
      <c r="B28" s="56">
        <v>399416.91489999997</v>
      </c>
      <c r="C28" s="56">
        <v>1756247.0116999999</v>
      </c>
      <c r="D28" s="57">
        <v>0</v>
      </c>
      <c r="E28" s="55" t="s">
        <v>65</v>
      </c>
      <c r="F28" s="41">
        <v>19141.939999999999</v>
      </c>
      <c r="G28" s="52">
        <v>348.95</v>
      </c>
      <c r="H28" s="64"/>
      <c r="I28" s="6"/>
      <c r="J28" s="6"/>
      <c r="K28" s="7"/>
      <c r="L28" s="78" t="s">
        <v>119</v>
      </c>
      <c r="M28" s="5"/>
      <c r="N28" s="5"/>
      <c r="O28" s="5"/>
      <c r="P28" s="5"/>
      <c r="Q28" s="58">
        <f t="shared" si="0"/>
        <v>399416.91489999997</v>
      </c>
      <c r="R28" s="59">
        <f t="shared" si="1"/>
        <v>1756247.0116999999</v>
      </c>
      <c r="S28" s="60">
        <f t="shared" si="2"/>
        <v>0</v>
      </c>
      <c r="T28" s="8"/>
    </row>
    <row r="29" spans="1:20" ht="15.75" x14ac:dyDescent="0.25">
      <c r="A29" s="64">
        <v>14</v>
      </c>
      <c r="B29" s="56">
        <v>398732.62609999999</v>
      </c>
      <c r="C29" s="56">
        <v>1755036.6599000001</v>
      </c>
      <c r="D29" s="57">
        <v>0</v>
      </c>
      <c r="E29" s="55" t="s">
        <v>68</v>
      </c>
      <c r="F29" s="41" t="s">
        <v>77</v>
      </c>
      <c r="G29" s="7"/>
      <c r="H29" s="64"/>
      <c r="I29" s="6"/>
      <c r="J29" s="6"/>
      <c r="K29" s="7"/>
      <c r="L29" s="78" t="s">
        <v>119</v>
      </c>
      <c r="M29" s="5"/>
      <c r="N29" s="5"/>
      <c r="O29" s="5"/>
      <c r="P29" s="5"/>
      <c r="Q29" s="58">
        <f t="shared" si="0"/>
        <v>398732.62609999999</v>
      </c>
      <c r="R29" s="59">
        <f t="shared" si="1"/>
        <v>1755036.6599000001</v>
      </c>
      <c r="S29" s="60">
        <f t="shared" si="2"/>
        <v>0</v>
      </c>
      <c r="T29" s="8"/>
    </row>
    <row r="30" spans="1:20" ht="15.75" x14ac:dyDescent="0.25">
      <c r="A30" s="64">
        <v>15</v>
      </c>
      <c r="B30" s="56">
        <v>400585.45630000002</v>
      </c>
      <c r="C30" s="56">
        <v>1756534.5658</v>
      </c>
      <c r="D30" s="57">
        <v>0</v>
      </c>
      <c r="E30" s="55" t="s">
        <v>68</v>
      </c>
      <c r="F30" s="41" t="s">
        <v>77</v>
      </c>
      <c r="G30" s="7"/>
      <c r="H30" s="64"/>
      <c r="I30" s="6"/>
      <c r="J30" s="6"/>
      <c r="K30" s="7"/>
      <c r="L30" s="78" t="s">
        <v>119</v>
      </c>
      <c r="M30" s="5"/>
      <c r="N30" s="5"/>
      <c r="O30" s="5"/>
      <c r="P30" s="5"/>
      <c r="Q30" s="58">
        <f t="shared" si="0"/>
        <v>400585.45630000002</v>
      </c>
      <c r="R30" s="59">
        <f t="shared" si="1"/>
        <v>1756534.5658</v>
      </c>
      <c r="S30" s="60">
        <f t="shared" si="2"/>
        <v>0</v>
      </c>
      <c r="T30" s="8"/>
    </row>
    <row r="31" spans="1:20" ht="15.75" x14ac:dyDescent="0.25">
      <c r="A31" s="64">
        <v>16</v>
      </c>
      <c r="B31" s="56">
        <v>400193.41149999999</v>
      </c>
      <c r="C31" s="56">
        <v>1756453.9092999999</v>
      </c>
      <c r="D31" s="57">
        <v>0</v>
      </c>
      <c r="E31" s="55" t="s">
        <v>69</v>
      </c>
      <c r="F31" s="41">
        <v>19796.46</v>
      </c>
      <c r="G31" s="52">
        <v>-18.579999999999998</v>
      </c>
      <c r="H31" s="64">
        <v>1016</v>
      </c>
      <c r="I31" s="6">
        <v>400193.48714619997</v>
      </c>
      <c r="J31" s="6">
        <v>1756453.5041536</v>
      </c>
      <c r="K31" s="7">
        <v>619.2894</v>
      </c>
      <c r="L31" s="78" t="s">
        <v>120</v>
      </c>
      <c r="M31" s="5" t="s">
        <v>122</v>
      </c>
      <c r="N31" s="5"/>
      <c r="O31" s="5"/>
      <c r="P31" s="5"/>
      <c r="Q31" s="58">
        <f t="shared" si="0"/>
        <v>-7.564619998447597E-2</v>
      </c>
      <c r="R31" s="59">
        <f t="shared" si="1"/>
        <v>0.40514639997854829</v>
      </c>
      <c r="S31" s="60">
        <f t="shared" si="2"/>
        <v>-619.2894</v>
      </c>
      <c r="T31" s="8"/>
    </row>
    <row r="32" spans="1:20" ht="15.75" x14ac:dyDescent="0.25">
      <c r="A32" s="64">
        <v>17</v>
      </c>
      <c r="B32" s="56">
        <v>400292.0086</v>
      </c>
      <c r="C32" s="56">
        <v>1756473.7749999999</v>
      </c>
      <c r="D32" s="57">
        <v>0</v>
      </c>
      <c r="E32" s="55" t="s">
        <v>70</v>
      </c>
      <c r="F32" s="41">
        <v>19897.04</v>
      </c>
      <c r="G32" s="52">
        <v>-18.8</v>
      </c>
      <c r="H32" s="64">
        <v>1017</v>
      </c>
      <c r="I32" s="6">
        <v>400292.03310180001</v>
      </c>
      <c r="J32" s="6">
        <v>1756473.8076766999</v>
      </c>
      <c r="K32" s="7">
        <v>621.16875900000002</v>
      </c>
      <c r="L32" s="78" t="s">
        <v>121</v>
      </c>
      <c r="M32" s="5" t="s">
        <v>51</v>
      </c>
      <c r="N32" s="5"/>
      <c r="O32" s="5"/>
      <c r="P32" s="5"/>
      <c r="Q32" s="58">
        <f t="shared" si="0"/>
        <v>-2.4501800013240427E-2</v>
      </c>
      <c r="R32" s="59">
        <f t="shared" si="1"/>
        <v>-3.2676700036972761E-2</v>
      </c>
      <c r="S32" s="60">
        <f t="shared" si="2"/>
        <v>-621.16875900000002</v>
      </c>
      <c r="T32" s="8"/>
    </row>
    <row r="33" spans="1:29" ht="15.75" x14ac:dyDescent="0.25">
      <c r="A33" s="64">
        <v>18</v>
      </c>
      <c r="B33" s="56">
        <v>400487.527</v>
      </c>
      <c r="C33" s="56">
        <v>1756514.2864000001</v>
      </c>
      <c r="D33" s="57">
        <v>0</v>
      </c>
      <c r="E33" s="55" t="s">
        <v>69</v>
      </c>
      <c r="F33" s="41" t="s">
        <v>77</v>
      </c>
      <c r="G33" s="52"/>
      <c r="H33" s="64"/>
      <c r="I33" s="6"/>
      <c r="J33" s="6"/>
      <c r="K33" s="7"/>
      <c r="L33" s="78" t="s">
        <v>119</v>
      </c>
      <c r="M33" s="5"/>
      <c r="N33" s="5"/>
      <c r="O33" s="5"/>
      <c r="P33" s="5"/>
      <c r="Q33" s="58">
        <f t="shared" si="0"/>
        <v>400487.527</v>
      </c>
      <c r="R33" s="59">
        <f t="shared" si="1"/>
        <v>1756514.2864000001</v>
      </c>
      <c r="S33" s="60">
        <f t="shared" si="2"/>
        <v>0</v>
      </c>
      <c r="T33" s="8"/>
    </row>
    <row r="34" spans="1:29" ht="15.75" x14ac:dyDescent="0.25">
      <c r="A34" s="64">
        <v>19</v>
      </c>
      <c r="B34" s="56">
        <v>400781.3235</v>
      </c>
      <c r="C34" s="56">
        <v>1756576.0582000001</v>
      </c>
      <c r="D34" s="57">
        <v>0</v>
      </c>
      <c r="E34" s="55" t="s">
        <v>71</v>
      </c>
      <c r="F34" s="41" t="s">
        <v>77</v>
      </c>
      <c r="G34" s="52"/>
      <c r="H34" s="64"/>
      <c r="I34" s="6"/>
      <c r="J34" s="6"/>
      <c r="K34" s="7"/>
      <c r="L34" s="78" t="s">
        <v>119</v>
      </c>
      <c r="M34" s="5"/>
      <c r="N34" s="5"/>
      <c r="O34" s="5"/>
      <c r="P34" s="5"/>
      <c r="Q34" s="58">
        <f t="shared" si="0"/>
        <v>400781.3235</v>
      </c>
      <c r="R34" s="59">
        <f t="shared" si="1"/>
        <v>1756576.0582000001</v>
      </c>
      <c r="S34" s="60">
        <f t="shared" si="2"/>
        <v>0</v>
      </c>
      <c r="T34" s="8"/>
    </row>
    <row r="35" spans="1:29" ht="15.75" x14ac:dyDescent="0.25">
      <c r="A35" s="64">
        <v>20</v>
      </c>
      <c r="B35" s="56">
        <v>400073.20490000001</v>
      </c>
      <c r="C35" s="56">
        <v>1756467.2095000001</v>
      </c>
      <c r="D35" s="57">
        <v>0</v>
      </c>
      <c r="E35" s="55" t="s">
        <v>72</v>
      </c>
      <c r="F35" s="41">
        <v>19683.22</v>
      </c>
      <c r="G35" s="52">
        <v>20.57</v>
      </c>
      <c r="H35" s="64"/>
      <c r="I35" s="6"/>
      <c r="J35" s="6"/>
      <c r="K35" s="7"/>
      <c r="L35" s="78"/>
      <c r="M35" s="5"/>
      <c r="N35" s="5" t="s">
        <v>58</v>
      </c>
      <c r="O35" s="5"/>
      <c r="P35" s="5"/>
      <c r="Q35" s="58">
        <f t="shared" si="0"/>
        <v>400073.20490000001</v>
      </c>
      <c r="R35" s="59">
        <f t="shared" si="1"/>
        <v>1756467.2095000001</v>
      </c>
      <c r="S35" s="60">
        <f t="shared" si="2"/>
        <v>0</v>
      </c>
      <c r="T35" s="8"/>
    </row>
    <row r="36" spans="1:29" ht="15.75" x14ac:dyDescent="0.25">
      <c r="A36" s="64">
        <v>21</v>
      </c>
      <c r="B36" s="56">
        <v>399454.73379999999</v>
      </c>
      <c r="C36" s="56">
        <v>1755622.6869999999</v>
      </c>
      <c r="D36" s="57">
        <v>0</v>
      </c>
      <c r="E36" s="55" t="s">
        <v>127</v>
      </c>
      <c r="F36" s="41">
        <v>18625.71</v>
      </c>
      <c r="G36" s="52">
        <v>-4.21</v>
      </c>
      <c r="H36" s="64"/>
      <c r="I36" s="6"/>
      <c r="J36" s="6"/>
      <c r="K36" s="7"/>
      <c r="L36" s="78"/>
      <c r="M36" s="5"/>
      <c r="N36" s="5" t="s">
        <v>58</v>
      </c>
      <c r="O36" s="5"/>
      <c r="P36" s="5"/>
      <c r="Q36" s="58">
        <f t="shared" si="0"/>
        <v>399454.73379999999</v>
      </c>
      <c r="R36" s="59">
        <f t="shared" si="1"/>
        <v>1755622.6869999999</v>
      </c>
      <c r="S36" s="60">
        <f t="shared" si="2"/>
        <v>0</v>
      </c>
      <c r="T36" s="8"/>
    </row>
    <row r="37" spans="1:29" ht="15.75" x14ac:dyDescent="0.25">
      <c r="A37" s="64">
        <v>22</v>
      </c>
      <c r="B37" s="56">
        <v>399439.40220000001</v>
      </c>
      <c r="C37" s="56">
        <v>1755541.2069999999</v>
      </c>
      <c r="D37" s="57">
        <v>0</v>
      </c>
      <c r="E37" s="55" t="s">
        <v>127</v>
      </c>
      <c r="F37" s="41">
        <v>18547.919999999998</v>
      </c>
      <c r="G37" s="52">
        <v>-32.909999999999997</v>
      </c>
      <c r="H37" s="64">
        <v>1022</v>
      </c>
      <c r="I37" s="6">
        <v>399439.3959</v>
      </c>
      <c r="J37" s="6">
        <v>1755541.2150000001</v>
      </c>
      <c r="K37" s="7">
        <v>617.94399999999996</v>
      </c>
      <c r="L37" s="78" t="s">
        <v>125</v>
      </c>
      <c r="M37" s="5" t="s">
        <v>51</v>
      </c>
      <c r="N37" s="5"/>
      <c r="O37" s="5"/>
      <c r="P37" s="5"/>
      <c r="Q37" s="58">
        <f t="shared" si="0"/>
        <v>6.3000000081956387E-3</v>
      </c>
      <c r="R37" s="59">
        <f t="shared" si="1"/>
        <v>-8.0000001471489668E-3</v>
      </c>
      <c r="S37" s="60">
        <f t="shared" si="2"/>
        <v>-617.94399999999996</v>
      </c>
      <c r="T37" s="8"/>
    </row>
    <row r="38" spans="1:29" ht="15.75" x14ac:dyDescent="0.25">
      <c r="A38" s="64">
        <v>23</v>
      </c>
      <c r="B38" s="56">
        <v>399406.42450000002</v>
      </c>
      <c r="C38" s="56">
        <v>1755485.1780000001</v>
      </c>
      <c r="D38" s="57">
        <v>0</v>
      </c>
      <c r="E38" s="55" t="s">
        <v>127</v>
      </c>
      <c r="F38" s="41">
        <v>18485.52</v>
      </c>
      <c r="G38" s="52">
        <v>-35.18</v>
      </c>
      <c r="H38" s="64">
        <v>1023</v>
      </c>
      <c r="I38" s="6">
        <v>399406.41519999999</v>
      </c>
      <c r="J38" s="6">
        <v>1755485.2024000001</v>
      </c>
      <c r="K38" s="7">
        <v>618.09299999999996</v>
      </c>
      <c r="L38" s="78" t="s">
        <v>125</v>
      </c>
      <c r="M38" s="5" t="s">
        <v>51</v>
      </c>
      <c r="N38" s="5"/>
      <c r="O38" s="5"/>
      <c r="P38" s="5"/>
      <c r="Q38" s="58">
        <f t="shared" si="0"/>
        <v>9.3000000342726707E-3</v>
      </c>
      <c r="R38" s="59">
        <f t="shared" si="1"/>
        <v>-2.4399999994784594E-2</v>
      </c>
      <c r="S38" s="60">
        <f t="shared" si="2"/>
        <v>-618.09299999999996</v>
      </c>
      <c r="T38" s="8"/>
    </row>
    <row r="39" spans="1:29" s="123" customFormat="1" ht="15.75" x14ac:dyDescent="0.25">
      <c r="A39" s="113">
        <v>24</v>
      </c>
      <c r="B39" s="114">
        <v>399352.17709999997</v>
      </c>
      <c r="C39" s="114">
        <v>1755436.2439999999</v>
      </c>
      <c r="D39" s="115">
        <v>0</v>
      </c>
      <c r="E39" s="116" t="s">
        <v>127</v>
      </c>
      <c r="F39" s="125">
        <v>18416.8</v>
      </c>
      <c r="G39" s="117">
        <v>-23.26</v>
      </c>
      <c r="H39" s="113">
        <v>1024</v>
      </c>
      <c r="I39" s="118">
        <v>399352.19760000001</v>
      </c>
      <c r="J39" s="118">
        <v>1755436.2438000001</v>
      </c>
      <c r="K39" s="119">
        <v>618.64499999999998</v>
      </c>
      <c r="L39" s="78" t="s">
        <v>125</v>
      </c>
      <c r="M39" s="5" t="s">
        <v>51</v>
      </c>
      <c r="N39" s="121"/>
      <c r="O39" s="121"/>
      <c r="P39" s="121"/>
      <c r="Q39" s="58">
        <f t="shared" si="0"/>
        <v>-2.0500000042375177E-2</v>
      </c>
      <c r="R39" s="59">
        <f t="shared" si="1"/>
        <v>1.9999989308416843E-4</v>
      </c>
      <c r="S39" s="60">
        <f t="shared" si="2"/>
        <v>-618.64499999999998</v>
      </c>
      <c r="T39" s="122"/>
    </row>
    <row r="40" spans="1:29" ht="15.75" x14ac:dyDescent="0.25">
      <c r="A40" s="64">
        <v>25</v>
      </c>
      <c r="B40" s="56">
        <v>399286.94669999997</v>
      </c>
      <c r="C40" s="56">
        <v>1755391.7560000001</v>
      </c>
      <c r="D40" s="57">
        <v>0</v>
      </c>
      <c r="E40" s="55" t="s">
        <v>127</v>
      </c>
      <c r="F40" s="41">
        <v>18341.11</v>
      </c>
      <c r="G40" s="52">
        <v>-9.36</v>
      </c>
      <c r="H40" s="64">
        <v>1025</v>
      </c>
      <c r="I40" s="6">
        <v>399286.93150000001</v>
      </c>
      <c r="J40" s="6">
        <v>1755391.7683000001</v>
      </c>
      <c r="K40" s="7">
        <v>619.13400000000001</v>
      </c>
      <c r="L40" s="78" t="s">
        <v>125</v>
      </c>
      <c r="M40" s="5" t="s">
        <v>51</v>
      </c>
      <c r="N40" s="5"/>
      <c r="O40" s="5"/>
      <c r="P40" s="5"/>
      <c r="Q40" s="58">
        <f t="shared" si="0"/>
        <v>1.5199999965261668E-2</v>
      </c>
      <c r="R40" s="59">
        <f t="shared" si="1"/>
        <v>-1.2300000060349703E-2</v>
      </c>
      <c r="S40" s="60">
        <f t="shared" si="2"/>
        <v>-619.13400000000001</v>
      </c>
      <c r="T40" s="8"/>
    </row>
    <row r="41" spans="1:29" ht="15.75" x14ac:dyDescent="0.25">
      <c r="A41" s="64">
        <v>26</v>
      </c>
      <c r="B41" s="56">
        <v>399558.89720000001</v>
      </c>
      <c r="C41" s="56">
        <v>1754506.3951999999</v>
      </c>
      <c r="D41" s="57">
        <v>0</v>
      </c>
      <c r="E41" s="55" t="s">
        <v>73</v>
      </c>
      <c r="F41" s="41">
        <v>18124.740000000002</v>
      </c>
      <c r="G41" s="52">
        <v>-900.38800000000003</v>
      </c>
      <c r="H41" s="64"/>
      <c r="I41" s="6"/>
      <c r="J41" s="6"/>
      <c r="K41" s="7"/>
      <c r="L41" s="78" t="s">
        <v>119</v>
      </c>
      <c r="M41" s="5"/>
      <c r="N41" s="5"/>
      <c r="O41" s="5"/>
      <c r="P41" s="5"/>
      <c r="Q41" s="58">
        <f t="shared" si="0"/>
        <v>399558.89720000001</v>
      </c>
      <c r="R41" s="59">
        <f t="shared" si="1"/>
        <v>1754506.3951999999</v>
      </c>
      <c r="S41" s="60">
        <f t="shared" si="2"/>
        <v>0</v>
      </c>
      <c r="T41" s="8"/>
    </row>
    <row r="42" spans="1:29" ht="15.75" x14ac:dyDescent="0.25">
      <c r="A42" s="64">
        <v>27</v>
      </c>
      <c r="B42" s="56">
        <v>399509.56479999999</v>
      </c>
      <c r="C42" s="56">
        <v>1754504.7182</v>
      </c>
      <c r="D42" s="57">
        <v>0</v>
      </c>
      <c r="E42" s="55" t="s">
        <v>74</v>
      </c>
      <c r="F42" s="41">
        <v>18081.439999999999</v>
      </c>
      <c r="G42" s="52">
        <v>-876.68</v>
      </c>
      <c r="H42" s="64"/>
      <c r="I42" s="6"/>
      <c r="J42" s="6"/>
      <c r="K42" s="7"/>
      <c r="L42" s="78" t="s">
        <v>119</v>
      </c>
      <c r="M42" s="5"/>
      <c r="N42" s="5"/>
      <c r="O42" s="5"/>
      <c r="P42" s="5"/>
      <c r="Q42" s="58">
        <f t="shared" si="0"/>
        <v>399509.56479999999</v>
      </c>
      <c r="R42" s="59">
        <f t="shared" si="1"/>
        <v>1754504.7182</v>
      </c>
      <c r="S42" s="60">
        <f t="shared" si="2"/>
        <v>0</v>
      </c>
      <c r="T42" s="8"/>
    </row>
    <row r="43" spans="1:29" ht="15.75" x14ac:dyDescent="0.25">
      <c r="A43" s="64">
        <v>28</v>
      </c>
      <c r="B43" s="56">
        <v>400250.22590000002</v>
      </c>
      <c r="C43" s="56">
        <v>1756182.4515</v>
      </c>
      <c r="D43" s="57">
        <v>0</v>
      </c>
      <c r="E43" s="55" t="s">
        <v>75</v>
      </c>
      <c r="F43" s="41">
        <v>19797.95</v>
      </c>
      <c r="G43" s="52">
        <v>-295.92</v>
      </c>
      <c r="H43" s="64"/>
      <c r="I43" s="6"/>
      <c r="J43" s="6"/>
      <c r="K43" s="7"/>
      <c r="L43" s="78" t="s">
        <v>119</v>
      </c>
      <c r="M43" s="5"/>
      <c r="N43" s="5"/>
      <c r="O43" s="5"/>
      <c r="P43" s="5"/>
      <c r="Q43" s="58">
        <f t="shared" si="0"/>
        <v>400250.22590000002</v>
      </c>
      <c r="R43" s="59">
        <f t="shared" si="1"/>
        <v>1756182.4515</v>
      </c>
      <c r="S43" s="60">
        <f t="shared" si="2"/>
        <v>0</v>
      </c>
      <c r="T43" s="8"/>
    </row>
    <row r="44" spans="1:29" ht="15.75" x14ac:dyDescent="0.25">
      <c r="A44" s="64">
        <v>29</v>
      </c>
      <c r="B44" s="56">
        <v>400340.91729999997</v>
      </c>
      <c r="C44" s="56">
        <v>1756237.3859999999</v>
      </c>
      <c r="D44" s="57">
        <v>0</v>
      </c>
      <c r="E44" s="55" t="s">
        <v>76</v>
      </c>
      <c r="F44" s="41">
        <v>19897.78</v>
      </c>
      <c r="G44" s="52">
        <v>-260.19</v>
      </c>
      <c r="L44" s="78" t="s">
        <v>119</v>
      </c>
      <c r="M44" s="5"/>
      <c r="N44" s="5"/>
      <c r="O44" s="5"/>
      <c r="P44" s="5"/>
      <c r="Q44" s="58">
        <f t="shared" si="0"/>
        <v>400340.91729999997</v>
      </c>
      <c r="R44" s="59">
        <f t="shared" si="1"/>
        <v>1756237.3859999999</v>
      </c>
      <c r="S44" s="60">
        <f t="shared" si="2"/>
        <v>0</v>
      </c>
      <c r="T44" s="8"/>
    </row>
    <row r="45" spans="1:29" ht="15.75" x14ac:dyDescent="0.25">
      <c r="A45" s="64">
        <v>50</v>
      </c>
      <c r="B45" s="56">
        <v>398980.24239999999</v>
      </c>
      <c r="C45" s="56">
        <v>1755189.0081</v>
      </c>
      <c r="D45" s="57">
        <v>0</v>
      </c>
      <c r="E45" s="55" t="s">
        <v>128</v>
      </c>
      <c r="F45" s="41" t="s">
        <v>106</v>
      </c>
      <c r="G45" s="52">
        <v>-18.13</v>
      </c>
      <c r="H45" s="64">
        <v>1050</v>
      </c>
      <c r="I45" s="6">
        <v>398980.18920000002</v>
      </c>
      <c r="J45" s="6">
        <v>1755189.051</v>
      </c>
      <c r="K45" s="7">
        <v>618.13699999999994</v>
      </c>
      <c r="L45" s="78" t="s">
        <v>123</v>
      </c>
      <c r="M45" s="5" t="s">
        <v>51</v>
      </c>
      <c r="N45" s="5"/>
      <c r="O45" s="5"/>
      <c r="P45" s="5"/>
      <c r="Q45" s="58">
        <f t="shared" si="0"/>
        <v>5.3199999965727329E-2</v>
      </c>
      <c r="R45" s="59">
        <f t="shared" si="1"/>
        <v>-4.2900000000372529E-2</v>
      </c>
      <c r="S45" s="60">
        <f t="shared" si="2"/>
        <v>-618.13699999999994</v>
      </c>
      <c r="T45" s="8"/>
      <c r="U45" t="str">
        <f>RIGHT(E45,15)</f>
        <v xml:space="preserve">N PIN SET 8342 </v>
      </c>
      <c r="V45" t="str">
        <f>LEFT(U45,9)</f>
        <v>N PIN SET</v>
      </c>
      <c r="W45" t="str">
        <f>RIGHT(U45,6)</f>
        <v xml:space="preserve"> 8342 </v>
      </c>
      <c r="X45" t="str">
        <f>LEFT(W45,1)</f>
        <v xml:space="preserve"> </v>
      </c>
      <c r="Y45" t="str">
        <f>RIGHT(W45,5)</f>
        <v xml:space="preserve">8342 </v>
      </c>
      <c r="Z45">
        <f t="shared" ref="Z45" si="3">IF(X45="L",-1,1)</f>
        <v>1</v>
      </c>
      <c r="AA45" s="124">
        <f t="shared" ref="AA45" si="4">Y45*Z45</f>
        <v>8342</v>
      </c>
      <c r="AC45" t="str">
        <f t="shared" ref="AC45" si="5">LEFT(E45,12)</f>
        <v>5/8" IRON PI</v>
      </c>
    </row>
    <row r="46" spans="1:29" ht="15.75" x14ac:dyDescent="0.25">
      <c r="A46" s="64">
        <v>51</v>
      </c>
      <c r="B46" s="56">
        <v>398959.84730000002</v>
      </c>
      <c r="C46" s="56">
        <v>1755223.4180000001</v>
      </c>
      <c r="D46" s="57">
        <v>0</v>
      </c>
      <c r="E46" s="55" t="s">
        <v>128</v>
      </c>
      <c r="F46" s="41" t="s">
        <v>106</v>
      </c>
      <c r="G46" s="52">
        <v>21.87</v>
      </c>
      <c r="H46" s="64">
        <v>1051</v>
      </c>
      <c r="I46" s="6">
        <v>398959.82319999998</v>
      </c>
      <c r="J46" s="6">
        <v>1755223.4261</v>
      </c>
      <c r="K46" s="7">
        <v>619.20000000000005</v>
      </c>
      <c r="L46" s="78" t="s">
        <v>123</v>
      </c>
      <c r="M46" s="5" t="s">
        <v>51</v>
      </c>
      <c r="N46" s="5"/>
      <c r="O46" s="5"/>
      <c r="P46" s="5"/>
      <c r="Q46" s="58">
        <f t="shared" si="0"/>
        <v>2.4100000038743019E-2</v>
      </c>
      <c r="R46" s="59">
        <f t="shared" si="1"/>
        <v>-8.0999999772757292E-3</v>
      </c>
      <c r="S46" s="60">
        <f t="shared" si="2"/>
        <v>-619.20000000000005</v>
      </c>
      <c r="T46" s="8"/>
      <c r="U46" t="str">
        <f>RIGHT(E46,15)</f>
        <v xml:space="preserve">N PIN SET 8342 </v>
      </c>
      <c r="V46" t="str">
        <f>LEFT(U46,9)</f>
        <v>N PIN SET</v>
      </c>
      <c r="W46" t="str">
        <f>RIGHT(U46,6)</f>
        <v xml:space="preserve"> 8342 </v>
      </c>
      <c r="X46" t="str">
        <f>LEFT(W46,1)</f>
        <v xml:space="preserve"> </v>
      </c>
      <c r="Y46" t="str">
        <f>RIGHT(W46,5)</f>
        <v xml:space="preserve">8342 </v>
      </c>
      <c r="Z46">
        <f t="shared" ref="Z46:Z87" si="6">IF(X46="L",-1,1)</f>
        <v>1</v>
      </c>
      <c r="AA46" s="124">
        <f t="shared" ref="AA46:AA58" si="7">Y46*Z46</f>
        <v>8342</v>
      </c>
      <c r="AC46" t="str">
        <f t="shared" ref="AC46:AC58" si="8">LEFT(E46,12)</f>
        <v>5/8" IRON PI</v>
      </c>
    </row>
    <row r="47" spans="1:29" ht="15.75" x14ac:dyDescent="0.25">
      <c r="A47" s="64">
        <v>52</v>
      </c>
      <c r="B47" s="56">
        <v>399002.99739999999</v>
      </c>
      <c r="C47" s="56">
        <v>1755248.6795000001</v>
      </c>
      <c r="D47" s="57">
        <v>0</v>
      </c>
      <c r="E47" s="55" t="s">
        <v>128</v>
      </c>
      <c r="F47" s="41" t="s">
        <v>107</v>
      </c>
      <c r="G47" s="52">
        <v>21.6</v>
      </c>
      <c r="L47" s="78"/>
      <c r="M47" s="5"/>
      <c r="N47" s="5" t="s">
        <v>58</v>
      </c>
      <c r="O47" s="5"/>
      <c r="P47" s="5"/>
      <c r="Q47" s="58">
        <f t="shared" si="0"/>
        <v>399002.99739999999</v>
      </c>
      <c r="R47" s="59">
        <f t="shared" si="1"/>
        <v>1755248.6795000001</v>
      </c>
      <c r="S47" s="60">
        <f t="shared" si="2"/>
        <v>0</v>
      </c>
      <c r="T47" s="8"/>
      <c r="U47" t="str">
        <f t="shared" ref="U47:U90" si="9">RIGHT(E47,15)</f>
        <v xml:space="preserve">N PIN SET 8342 </v>
      </c>
      <c r="V47" t="str">
        <f t="shared" ref="V47:V88" si="10">LEFT(U47,9)</f>
        <v>N PIN SET</v>
      </c>
      <c r="W47" t="str">
        <f t="shared" ref="W47:W88" si="11">RIGHT(U47,6)</f>
        <v xml:space="preserve"> 8342 </v>
      </c>
      <c r="X47" t="str">
        <f t="shared" ref="X47:X88" si="12">LEFT(W47,1)</f>
        <v xml:space="preserve"> </v>
      </c>
      <c r="Y47" t="str">
        <f t="shared" ref="Y47:Y88" si="13">RIGHT(W47,5)</f>
        <v xml:space="preserve">8342 </v>
      </c>
      <c r="Z47">
        <f t="shared" si="6"/>
        <v>1</v>
      </c>
      <c r="AA47" s="124">
        <f t="shared" si="7"/>
        <v>8342</v>
      </c>
      <c r="AC47" t="str">
        <f t="shared" si="8"/>
        <v>5/8" IRON PI</v>
      </c>
    </row>
    <row r="48" spans="1:29" ht="15.75" x14ac:dyDescent="0.25">
      <c r="A48" s="64">
        <v>53</v>
      </c>
      <c r="B48" s="56">
        <v>399009.96950000001</v>
      </c>
      <c r="C48" s="56">
        <v>1755256.7642999999</v>
      </c>
      <c r="D48" s="57">
        <v>0</v>
      </c>
      <c r="E48" s="55" t="s">
        <v>128</v>
      </c>
      <c r="F48" s="41" t="s">
        <v>108</v>
      </c>
      <c r="G48" s="52">
        <v>25</v>
      </c>
      <c r="H48" s="64">
        <v>1053</v>
      </c>
      <c r="I48" s="6">
        <v>399009.96299999999</v>
      </c>
      <c r="J48" s="6">
        <v>1755256.7926</v>
      </c>
      <c r="K48" s="7">
        <v>618.46900000000005</v>
      </c>
      <c r="L48" s="78" t="s">
        <v>123</v>
      </c>
      <c r="M48" s="5" t="s">
        <v>51</v>
      </c>
      <c r="N48" s="5"/>
      <c r="O48" s="5"/>
      <c r="P48" s="5"/>
      <c r="Q48" s="58">
        <f t="shared" si="0"/>
        <v>6.5000000176951289E-3</v>
      </c>
      <c r="R48" s="59">
        <f t="shared" si="1"/>
        <v>-2.8300000121816993E-2</v>
      </c>
      <c r="S48" s="60">
        <f t="shared" si="2"/>
        <v>-618.46900000000005</v>
      </c>
      <c r="T48" s="8"/>
      <c r="U48" t="str">
        <f t="shared" si="9"/>
        <v xml:space="preserve">N PIN SET 8342 </v>
      </c>
      <c r="V48" t="str">
        <f t="shared" si="10"/>
        <v>N PIN SET</v>
      </c>
      <c r="W48" t="str">
        <f t="shared" si="11"/>
        <v xml:space="preserve"> 8342 </v>
      </c>
      <c r="X48" t="str">
        <f t="shared" si="12"/>
        <v xml:space="preserve"> </v>
      </c>
      <c r="Y48" t="str">
        <f t="shared" si="13"/>
        <v xml:space="preserve">8342 </v>
      </c>
      <c r="Z48">
        <f t="shared" si="6"/>
        <v>1</v>
      </c>
      <c r="AA48" s="124">
        <f t="shared" si="7"/>
        <v>8342</v>
      </c>
      <c r="AC48" t="str">
        <f t="shared" si="8"/>
        <v>5/8" IRON PI</v>
      </c>
    </row>
    <row r="49" spans="1:29" ht="15.75" x14ac:dyDescent="0.25">
      <c r="A49" s="64">
        <v>54</v>
      </c>
      <c r="B49" s="56">
        <v>399042.95360000001</v>
      </c>
      <c r="C49" s="56">
        <v>1755206.5669</v>
      </c>
      <c r="D49" s="57">
        <v>0</v>
      </c>
      <c r="E49" s="55" t="s">
        <v>128</v>
      </c>
      <c r="F49" s="41" t="s">
        <v>109</v>
      </c>
      <c r="G49" s="52">
        <v>-35</v>
      </c>
      <c r="H49" s="64">
        <v>1054</v>
      </c>
      <c r="I49" s="6">
        <v>399042.96679999999</v>
      </c>
      <c r="J49" s="6">
        <v>1755206.5662</v>
      </c>
      <c r="K49" s="7">
        <v>617.46100000000001</v>
      </c>
      <c r="L49" s="78" t="s">
        <v>123</v>
      </c>
      <c r="M49" s="5" t="s">
        <v>51</v>
      </c>
      <c r="N49" s="5"/>
      <c r="O49" s="5"/>
      <c r="P49" s="5"/>
      <c r="Q49" s="58">
        <f t="shared" si="0"/>
        <v>-1.3199999986682087E-2</v>
      </c>
      <c r="R49" s="59">
        <f t="shared" si="1"/>
        <v>6.99999975040555E-4</v>
      </c>
      <c r="S49" s="60">
        <f t="shared" si="2"/>
        <v>-617.46100000000001</v>
      </c>
      <c r="T49" s="8"/>
      <c r="U49" t="str">
        <f t="shared" si="9"/>
        <v xml:space="preserve">N PIN SET 8342 </v>
      </c>
      <c r="V49" t="str">
        <f t="shared" si="10"/>
        <v>N PIN SET</v>
      </c>
      <c r="W49" t="str">
        <f t="shared" si="11"/>
        <v xml:space="preserve"> 8342 </v>
      </c>
      <c r="X49" t="str">
        <f t="shared" si="12"/>
        <v xml:space="preserve"> </v>
      </c>
      <c r="Y49" t="str">
        <f t="shared" si="13"/>
        <v xml:space="preserve">8342 </v>
      </c>
      <c r="Z49">
        <f t="shared" si="6"/>
        <v>1</v>
      </c>
      <c r="AA49" s="124">
        <f t="shared" si="7"/>
        <v>8342</v>
      </c>
      <c r="AC49" t="str">
        <f t="shared" si="8"/>
        <v>5/8" IRON PI</v>
      </c>
    </row>
    <row r="50" spans="1:29" ht="15.75" x14ac:dyDescent="0.25">
      <c r="A50" s="64">
        <v>55</v>
      </c>
      <c r="B50" s="56">
        <v>399146.321</v>
      </c>
      <c r="C50" s="56">
        <v>1755267.8336</v>
      </c>
      <c r="D50" s="57">
        <v>0</v>
      </c>
      <c r="E50" s="55" t="s">
        <v>128</v>
      </c>
      <c r="F50" s="41" t="s">
        <v>110</v>
      </c>
      <c r="G50" s="52">
        <v>-35</v>
      </c>
      <c r="H50" s="64">
        <v>1055</v>
      </c>
      <c r="I50" s="6">
        <v>399146.32439999998</v>
      </c>
      <c r="J50" s="6">
        <v>1755267.8281</v>
      </c>
      <c r="K50" s="7">
        <v>617.99199999999996</v>
      </c>
      <c r="L50" s="78" t="s">
        <v>123</v>
      </c>
      <c r="M50" s="5" t="s">
        <v>51</v>
      </c>
      <c r="N50" s="5"/>
      <c r="O50" s="5"/>
      <c r="P50" s="5"/>
      <c r="Q50" s="58">
        <f t="shared" si="0"/>
        <v>-3.3999999868683517E-3</v>
      </c>
      <c r="R50" s="59">
        <f t="shared" si="1"/>
        <v>5.4999999701976776E-3</v>
      </c>
      <c r="S50" s="60">
        <f t="shared" si="2"/>
        <v>-617.99199999999996</v>
      </c>
      <c r="T50" s="8"/>
      <c r="U50" t="str">
        <f t="shared" si="9"/>
        <v xml:space="preserve">N PIN SET 8342 </v>
      </c>
      <c r="V50" t="str">
        <f t="shared" si="10"/>
        <v>N PIN SET</v>
      </c>
      <c r="W50" t="str">
        <f t="shared" si="11"/>
        <v xml:space="preserve"> 8342 </v>
      </c>
      <c r="X50" t="str">
        <f t="shared" si="12"/>
        <v xml:space="preserve"> </v>
      </c>
      <c r="Y50" t="str">
        <f t="shared" si="13"/>
        <v xml:space="preserve">8342 </v>
      </c>
      <c r="Z50">
        <f t="shared" si="6"/>
        <v>1</v>
      </c>
      <c r="AA50" s="124">
        <f t="shared" si="7"/>
        <v>8342</v>
      </c>
      <c r="AC50" t="str">
        <f t="shared" si="8"/>
        <v>5/8" IRON PI</v>
      </c>
    </row>
    <row r="51" spans="1:29" ht="15.75" x14ac:dyDescent="0.25">
      <c r="A51" s="64">
        <v>56</v>
      </c>
      <c r="B51" s="56">
        <v>399183.87729999999</v>
      </c>
      <c r="C51" s="56">
        <v>1755359.8407999999</v>
      </c>
      <c r="D51" s="57">
        <v>0</v>
      </c>
      <c r="E51" s="55" t="s">
        <v>128</v>
      </c>
      <c r="F51" s="41" t="s">
        <v>111</v>
      </c>
      <c r="G51" s="52">
        <v>25</v>
      </c>
      <c r="L51" s="78"/>
      <c r="M51" s="5"/>
      <c r="N51" s="5" t="s">
        <v>58</v>
      </c>
      <c r="O51" s="5"/>
      <c r="P51" s="5"/>
      <c r="Q51" s="58">
        <f t="shared" si="0"/>
        <v>399183.87729999999</v>
      </c>
      <c r="R51" s="59">
        <f t="shared" si="1"/>
        <v>1755359.8407999999</v>
      </c>
      <c r="S51" s="60">
        <f t="shared" si="2"/>
        <v>0</v>
      </c>
      <c r="T51" s="8"/>
      <c r="U51" t="str">
        <f t="shared" si="9"/>
        <v xml:space="preserve">N PIN SET 8342 </v>
      </c>
      <c r="V51" t="str">
        <f t="shared" si="10"/>
        <v>N PIN SET</v>
      </c>
      <c r="W51" t="str">
        <f t="shared" si="11"/>
        <v xml:space="preserve"> 8342 </v>
      </c>
      <c r="X51" t="str">
        <f t="shared" si="12"/>
        <v xml:space="preserve"> </v>
      </c>
      <c r="Y51" t="str">
        <f t="shared" si="13"/>
        <v xml:space="preserve">8342 </v>
      </c>
      <c r="Z51">
        <f t="shared" si="6"/>
        <v>1</v>
      </c>
      <c r="AA51" s="124">
        <f t="shared" si="7"/>
        <v>8342</v>
      </c>
      <c r="AC51" t="str">
        <f t="shared" si="8"/>
        <v>5/8" IRON PI</v>
      </c>
    </row>
    <row r="52" spans="1:29" ht="15.75" x14ac:dyDescent="0.25">
      <c r="A52" s="64">
        <v>57</v>
      </c>
      <c r="B52" s="56">
        <v>399263.07490000001</v>
      </c>
      <c r="C52" s="56">
        <v>1755423.1431</v>
      </c>
      <c r="D52" s="57">
        <v>0</v>
      </c>
      <c r="E52" s="55" t="s">
        <v>128</v>
      </c>
      <c r="F52" s="41" t="s">
        <v>112</v>
      </c>
      <c r="G52" s="52">
        <v>30</v>
      </c>
      <c r="H52" s="64">
        <v>1057</v>
      </c>
      <c r="I52" s="6">
        <v>399263.0686</v>
      </c>
      <c r="J52" s="6">
        <v>1755423.1532999999</v>
      </c>
      <c r="K52" s="7">
        <v>617.41600000000005</v>
      </c>
      <c r="L52" s="78" t="s">
        <v>123</v>
      </c>
      <c r="M52" s="5" t="s">
        <v>51</v>
      </c>
      <c r="N52" s="5"/>
      <c r="O52" s="5"/>
      <c r="P52" s="5"/>
      <c r="Q52" s="58">
        <f t="shared" si="0"/>
        <v>6.3000000081956387E-3</v>
      </c>
      <c r="R52" s="59">
        <f t="shared" si="1"/>
        <v>-1.0199999902397394E-2</v>
      </c>
      <c r="S52" s="60">
        <f t="shared" si="2"/>
        <v>-617.41600000000005</v>
      </c>
      <c r="T52" s="8"/>
      <c r="U52" t="str">
        <f t="shared" si="9"/>
        <v xml:space="preserve">N PIN SET 8342 </v>
      </c>
      <c r="V52" t="str">
        <f t="shared" si="10"/>
        <v>N PIN SET</v>
      </c>
      <c r="W52" t="str">
        <f t="shared" si="11"/>
        <v xml:space="preserve"> 8342 </v>
      </c>
      <c r="X52" t="str">
        <f t="shared" si="12"/>
        <v xml:space="preserve"> </v>
      </c>
      <c r="Y52" t="str">
        <f t="shared" si="13"/>
        <v xml:space="preserve">8342 </v>
      </c>
      <c r="Z52">
        <f t="shared" si="6"/>
        <v>1</v>
      </c>
      <c r="AA52" s="124">
        <f t="shared" si="7"/>
        <v>8342</v>
      </c>
      <c r="AC52" t="str">
        <f t="shared" si="8"/>
        <v>5/8" IRON PI</v>
      </c>
    </row>
    <row r="53" spans="1:29" ht="15.75" x14ac:dyDescent="0.25">
      <c r="A53" s="64">
        <v>58</v>
      </c>
      <c r="B53" s="56">
        <v>399312.55180000002</v>
      </c>
      <c r="C53" s="56">
        <v>1755373.4238</v>
      </c>
      <c r="D53" s="57">
        <v>0</v>
      </c>
      <c r="E53" s="55" t="s">
        <v>128</v>
      </c>
      <c r="F53" s="41" t="s">
        <v>113</v>
      </c>
      <c r="G53" s="52">
        <v>-40</v>
      </c>
      <c r="H53" s="64">
        <v>1058</v>
      </c>
      <c r="I53" s="6">
        <v>399312.56800000003</v>
      </c>
      <c r="J53" s="6">
        <v>1755373.4124</v>
      </c>
      <c r="K53" s="7">
        <v>617.83399999999995</v>
      </c>
      <c r="L53" s="78" t="s">
        <v>123</v>
      </c>
      <c r="M53" s="5" t="s">
        <v>51</v>
      </c>
      <c r="N53" s="5"/>
      <c r="O53" s="5"/>
      <c r="P53" s="5"/>
      <c r="Q53" s="58">
        <f t="shared" si="0"/>
        <v>-1.6200000012759119E-2</v>
      </c>
      <c r="R53" s="59">
        <f t="shared" si="1"/>
        <v>1.1399999959394336E-2</v>
      </c>
      <c r="S53" s="60">
        <f t="shared" si="2"/>
        <v>-617.83399999999995</v>
      </c>
      <c r="T53" s="8"/>
      <c r="U53" t="str">
        <f t="shared" si="9"/>
        <v xml:space="preserve">N PIN SET 8342 </v>
      </c>
      <c r="V53" t="str">
        <f t="shared" si="10"/>
        <v>N PIN SET</v>
      </c>
      <c r="W53" t="str">
        <f t="shared" si="11"/>
        <v xml:space="preserve"> 8342 </v>
      </c>
      <c r="X53" t="str">
        <f t="shared" si="12"/>
        <v xml:space="preserve"> </v>
      </c>
      <c r="Y53" t="str">
        <f t="shared" si="13"/>
        <v xml:space="preserve">8342 </v>
      </c>
      <c r="Z53">
        <f t="shared" si="6"/>
        <v>1</v>
      </c>
      <c r="AA53" s="124">
        <f t="shared" si="7"/>
        <v>8342</v>
      </c>
      <c r="AC53" t="str">
        <f t="shared" si="8"/>
        <v>5/8" IRON PI</v>
      </c>
    </row>
    <row r="54" spans="1:29" ht="15.75" x14ac:dyDescent="0.25">
      <c r="A54" s="64">
        <v>59</v>
      </c>
      <c r="B54" s="56">
        <v>399353.40230000002</v>
      </c>
      <c r="C54" s="56">
        <v>1755412.8707999999</v>
      </c>
      <c r="D54" s="57">
        <v>0</v>
      </c>
      <c r="E54" s="55" t="s">
        <v>128</v>
      </c>
      <c r="F54" s="41" t="s">
        <v>114</v>
      </c>
      <c r="G54" s="52">
        <v>-40</v>
      </c>
      <c r="H54" s="64">
        <v>1059</v>
      </c>
      <c r="I54" s="6">
        <v>399353.38199999998</v>
      </c>
      <c r="J54" s="6">
        <v>1755412.8036</v>
      </c>
      <c r="K54" s="7">
        <v>618.05899999999997</v>
      </c>
      <c r="L54" s="78" t="s">
        <v>123</v>
      </c>
      <c r="M54" s="5" t="s">
        <v>51</v>
      </c>
      <c r="N54" s="5"/>
      <c r="O54" s="5"/>
      <c r="P54" s="5"/>
      <c r="Q54" s="58">
        <f t="shared" si="0"/>
        <v>2.0300000032875687E-2</v>
      </c>
      <c r="R54" s="59">
        <f t="shared" si="1"/>
        <v>6.7199999932199717E-2</v>
      </c>
      <c r="S54" s="60">
        <f t="shared" si="2"/>
        <v>-618.05899999999997</v>
      </c>
      <c r="T54" s="8"/>
      <c r="U54" t="str">
        <f t="shared" si="9"/>
        <v xml:space="preserve">N PIN SET 8342 </v>
      </c>
      <c r="V54" t="str">
        <f t="shared" si="10"/>
        <v>N PIN SET</v>
      </c>
      <c r="W54" t="str">
        <f t="shared" si="11"/>
        <v xml:space="preserve"> 8342 </v>
      </c>
      <c r="X54" t="str">
        <f t="shared" si="12"/>
        <v xml:space="preserve"> </v>
      </c>
      <c r="Y54" t="str">
        <f t="shared" si="13"/>
        <v xml:space="preserve">8342 </v>
      </c>
      <c r="Z54">
        <f t="shared" si="6"/>
        <v>1</v>
      </c>
      <c r="AA54" s="124">
        <f t="shared" si="7"/>
        <v>8342</v>
      </c>
      <c r="AC54" t="str">
        <f t="shared" si="8"/>
        <v>5/8" IRON PI</v>
      </c>
    </row>
    <row r="55" spans="1:29" ht="15.75" x14ac:dyDescent="0.25">
      <c r="A55" s="64">
        <v>60</v>
      </c>
      <c r="B55" s="56">
        <v>399364.56550000003</v>
      </c>
      <c r="C55" s="56">
        <v>1755420.4892</v>
      </c>
      <c r="D55" s="57">
        <v>0</v>
      </c>
      <c r="E55" s="55" t="s">
        <v>128</v>
      </c>
      <c r="F55" s="41" t="s">
        <v>115</v>
      </c>
      <c r="G55" s="52">
        <v>-43.01</v>
      </c>
      <c r="H55" s="110">
        <v>1060</v>
      </c>
      <c r="I55" s="6">
        <v>399364.571</v>
      </c>
      <c r="J55" s="6">
        <v>1755420.4871</v>
      </c>
      <c r="K55" s="7">
        <v>618.01099999999997</v>
      </c>
      <c r="L55" s="78" t="s">
        <v>123</v>
      </c>
      <c r="M55" s="5" t="s">
        <v>51</v>
      </c>
      <c r="N55" s="5"/>
      <c r="O55" s="5"/>
      <c r="P55" s="5"/>
      <c r="Q55" s="58">
        <f t="shared" si="0"/>
        <v>-5.4999999701976776E-3</v>
      </c>
      <c r="R55" s="59">
        <f t="shared" si="1"/>
        <v>2.099999925121665E-3</v>
      </c>
      <c r="S55" s="60">
        <f t="shared" si="2"/>
        <v>-618.01099999999997</v>
      </c>
      <c r="T55" s="8"/>
      <c r="U55" t="str">
        <f t="shared" si="9"/>
        <v xml:space="preserve">N PIN SET 8342 </v>
      </c>
      <c r="V55" t="str">
        <f t="shared" si="10"/>
        <v>N PIN SET</v>
      </c>
      <c r="W55" t="str">
        <f t="shared" si="11"/>
        <v xml:space="preserve"> 8342 </v>
      </c>
      <c r="X55" t="str">
        <f t="shared" si="12"/>
        <v xml:space="preserve"> </v>
      </c>
      <c r="Y55" t="str">
        <f t="shared" si="13"/>
        <v xml:space="preserve">8342 </v>
      </c>
      <c r="Z55">
        <f t="shared" si="6"/>
        <v>1</v>
      </c>
      <c r="AA55" s="124">
        <f t="shared" si="7"/>
        <v>8342</v>
      </c>
      <c r="AC55" t="str">
        <f t="shared" si="8"/>
        <v>5/8" IRON PI</v>
      </c>
    </row>
    <row r="56" spans="1:29" ht="15.75" x14ac:dyDescent="0.25">
      <c r="A56" s="64">
        <v>61</v>
      </c>
      <c r="B56" s="56">
        <v>399422.09749999997</v>
      </c>
      <c r="C56" s="56">
        <v>1755472.3869</v>
      </c>
      <c r="D56" s="57">
        <v>0</v>
      </c>
      <c r="E56" s="55" t="s">
        <v>128</v>
      </c>
      <c r="F56" s="41" t="s">
        <v>116</v>
      </c>
      <c r="G56" s="52">
        <v>-55.36</v>
      </c>
      <c r="H56" s="64">
        <v>1061</v>
      </c>
      <c r="I56" s="6">
        <v>399422.1153</v>
      </c>
      <c r="J56" s="6">
        <v>1755472.3847000001</v>
      </c>
      <c r="K56" s="7">
        <v>617.81100000000004</v>
      </c>
      <c r="L56" s="78" t="s">
        <v>123</v>
      </c>
      <c r="M56" s="5" t="s">
        <v>51</v>
      </c>
      <c r="N56" s="5"/>
      <c r="O56" s="5"/>
      <c r="P56" s="5"/>
      <c r="Q56" s="58">
        <f t="shared" si="0"/>
        <v>-1.780000003054738E-2</v>
      </c>
      <c r="R56" s="59">
        <f t="shared" si="1"/>
        <v>2.199999988079071E-3</v>
      </c>
      <c r="S56" s="60">
        <f t="shared" si="2"/>
        <v>-617.81100000000004</v>
      </c>
      <c r="T56" s="8"/>
      <c r="U56" t="str">
        <f t="shared" si="9"/>
        <v xml:space="preserve">N PIN SET 8342 </v>
      </c>
      <c r="V56" t="str">
        <f t="shared" si="10"/>
        <v>N PIN SET</v>
      </c>
      <c r="W56" t="str">
        <f t="shared" si="11"/>
        <v xml:space="preserve"> 8342 </v>
      </c>
      <c r="X56" t="str">
        <f t="shared" si="12"/>
        <v xml:space="preserve"> </v>
      </c>
      <c r="Y56" t="str">
        <f t="shared" si="13"/>
        <v xml:space="preserve">8342 </v>
      </c>
      <c r="Z56">
        <f t="shared" si="6"/>
        <v>1</v>
      </c>
      <c r="AA56" s="124">
        <f t="shared" si="7"/>
        <v>8342</v>
      </c>
      <c r="AC56" t="str">
        <f t="shared" si="8"/>
        <v>5/8" IRON PI</v>
      </c>
    </row>
    <row r="57" spans="1:29" ht="15.75" x14ac:dyDescent="0.25">
      <c r="A57" s="64">
        <v>62</v>
      </c>
      <c r="B57" s="56">
        <v>399371.97269999998</v>
      </c>
      <c r="C57" s="56">
        <v>1755560.7808000001</v>
      </c>
      <c r="D57" s="57">
        <v>0</v>
      </c>
      <c r="E57" s="55" t="s">
        <v>128</v>
      </c>
      <c r="F57" s="41" t="s">
        <v>117</v>
      </c>
      <c r="G57" s="52">
        <v>35</v>
      </c>
      <c r="L57" s="78"/>
      <c r="M57" s="5"/>
      <c r="N57" s="5" t="s">
        <v>58</v>
      </c>
      <c r="O57" s="5"/>
      <c r="P57" s="5"/>
      <c r="Q57" s="58">
        <f t="shared" si="0"/>
        <v>399371.97269999998</v>
      </c>
      <c r="R57" s="59">
        <f t="shared" si="1"/>
        <v>1755560.7808000001</v>
      </c>
      <c r="S57" s="60">
        <f t="shared" si="2"/>
        <v>0</v>
      </c>
      <c r="T57" s="8"/>
      <c r="U57" t="str">
        <f t="shared" si="9"/>
        <v xml:space="preserve">N PIN SET 8342 </v>
      </c>
      <c r="V57" t="str">
        <f t="shared" si="10"/>
        <v>N PIN SET</v>
      </c>
      <c r="W57" t="str">
        <f t="shared" si="11"/>
        <v xml:space="preserve"> 8342 </v>
      </c>
      <c r="X57" t="str">
        <f t="shared" si="12"/>
        <v xml:space="preserve"> </v>
      </c>
      <c r="Y57" t="str">
        <f t="shared" si="13"/>
        <v xml:space="preserve">8342 </v>
      </c>
      <c r="Z57">
        <f t="shared" si="6"/>
        <v>1</v>
      </c>
      <c r="AA57" s="124">
        <f t="shared" si="7"/>
        <v>8342</v>
      </c>
      <c r="AC57" t="str">
        <f t="shared" si="8"/>
        <v>5/8" IRON PI</v>
      </c>
    </row>
    <row r="58" spans="1:29" ht="15.75" x14ac:dyDescent="0.25">
      <c r="A58" s="64">
        <v>63</v>
      </c>
      <c r="B58" s="56">
        <v>399458.41080000001</v>
      </c>
      <c r="C58" s="56">
        <v>1755534.0756999999</v>
      </c>
      <c r="D58" s="57">
        <v>0</v>
      </c>
      <c r="E58" s="55" t="s">
        <v>128</v>
      </c>
      <c r="F58" s="41" t="s">
        <v>118</v>
      </c>
      <c r="G58" s="52">
        <v>-52.88</v>
      </c>
      <c r="H58" s="64">
        <v>1063</v>
      </c>
      <c r="I58" s="6">
        <v>399458.39299999998</v>
      </c>
      <c r="J58" s="6">
        <v>1755534.0596</v>
      </c>
      <c r="K58" s="6">
        <v>618.12900000000002</v>
      </c>
      <c r="L58" s="78" t="s">
        <v>123</v>
      </c>
      <c r="M58" s="5" t="s">
        <v>51</v>
      </c>
      <c r="N58" s="5"/>
      <c r="O58" s="5"/>
      <c r="P58" s="5"/>
      <c r="Q58" s="58">
        <f t="shared" si="0"/>
        <v>1.780000003054738E-2</v>
      </c>
      <c r="R58" s="59">
        <f t="shared" si="1"/>
        <v>1.6099999891594052E-2</v>
      </c>
      <c r="S58" s="60">
        <f t="shared" si="2"/>
        <v>-618.12900000000002</v>
      </c>
      <c r="T58" s="8"/>
      <c r="U58" t="str">
        <f t="shared" si="9"/>
        <v xml:space="preserve">N PIN SET 8342 </v>
      </c>
      <c r="V58" t="str">
        <f t="shared" si="10"/>
        <v>N PIN SET</v>
      </c>
      <c r="W58" t="str">
        <f t="shared" si="11"/>
        <v xml:space="preserve"> 8342 </v>
      </c>
      <c r="X58" t="str">
        <f t="shared" si="12"/>
        <v xml:space="preserve"> </v>
      </c>
      <c r="Y58" t="str">
        <f t="shared" si="13"/>
        <v xml:space="preserve">8342 </v>
      </c>
      <c r="Z58">
        <f t="shared" si="6"/>
        <v>1</v>
      </c>
      <c r="AA58" s="124">
        <f t="shared" si="7"/>
        <v>8342</v>
      </c>
      <c r="AC58" t="str">
        <f t="shared" si="8"/>
        <v>5/8" IRON PI</v>
      </c>
    </row>
    <row r="59" spans="1:29" ht="15.75" x14ac:dyDescent="0.25">
      <c r="A59" s="64">
        <v>64</v>
      </c>
      <c r="B59" s="56">
        <v>399458.94319999998</v>
      </c>
      <c r="C59" s="56">
        <v>1755536.8921999999</v>
      </c>
      <c r="D59" s="57">
        <v>0</v>
      </c>
      <c r="E59" s="55" t="s">
        <v>128</v>
      </c>
      <c r="F59" s="41" t="s">
        <v>78</v>
      </c>
      <c r="G59" s="52">
        <v>-51.89</v>
      </c>
      <c r="H59" s="64">
        <v>1064</v>
      </c>
      <c r="I59" s="6">
        <v>399458.94469999999</v>
      </c>
      <c r="J59" s="6">
        <v>1755536.9035</v>
      </c>
      <c r="K59" s="6">
        <v>618.1</v>
      </c>
      <c r="L59" s="78" t="s">
        <v>123</v>
      </c>
      <c r="M59" s="5" t="s">
        <v>51</v>
      </c>
      <c r="N59" s="5"/>
      <c r="O59" s="5"/>
      <c r="P59" s="5"/>
      <c r="Q59" s="58">
        <f t="shared" si="0"/>
        <v>-1.500000013038516E-3</v>
      </c>
      <c r="R59" s="59">
        <f t="shared" si="1"/>
        <v>-1.1300000129267573E-2</v>
      </c>
      <c r="S59" s="60">
        <f t="shared" si="2"/>
        <v>-618.1</v>
      </c>
      <c r="T59" s="8"/>
      <c r="U59" t="str">
        <f t="shared" si="9"/>
        <v xml:space="preserve">N PIN SET 8342 </v>
      </c>
      <c r="V59" t="str">
        <f t="shared" si="10"/>
        <v>N PIN SET</v>
      </c>
      <c r="W59" t="str">
        <f t="shared" si="11"/>
        <v xml:space="preserve"> 8342 </v>
      </c>
      <c r="X59" t="str">
        <f t="shared" si="12"/>
        <v xml:space="preserve"> </v>
      </c>
      <c r="Y59" t="str">
        <f t="shared" si="13"/>
        <v xml:space="preserve">8342 </v>
      </c>
      <c r="Z59">
        <f t="shared" si="6"/>
        <v>1</v>
      </c>
      <c r="AA59" s="124">
        <f>Y59*Z59</f>
        <v>8342</v>
      </c>
      <c r="AC59" t="str">
        <f>LEFT(E59,12)</f>
        <v>5/8" IRON PI</v>
      </c>
    </row>
    <row r="60" spans="1:29" ht="15.75" x14ac:dyDescent="0.25">
      <c r="A60" s="64">
        <v>65</v>
      </c>
      <c r="B60" s="56">
        <v>399465.27740000002</v>
      </c>
      <c r="C60" s="56">
        <v>1755570.6181999999</v>
      </c>
      <c r="D60" s="57">
        <v>0</v>
      </c>
      <c r="E60" s="55" t="s">
        <v>128</v>
      </c>
      <c r="F60" s="41" t="s">
        <v>79</v>
      </c>
      <c r="G60" s="52">
        <v>-40</v>
      </c>
      <c r="H60" s="64">
        <v>1065</v>
      </c>
      <c r="I60" s="6">
        <v>399465.30708669999</v>
      </c>
      <c r="J60" s="6">
        <v>1755570.5694891</v>
      </c>
      <c r="K60" s="6">
        <v>618.14465040000005</v>
      </c>
      <c r="L60" s="78" t="s">
        <v>123</v>
      </c>
      <c r="M60" s="5" t="s">
        <v>51</v>
      </c>
      <c r="N60" s="5"/>
      <c r="O60" s="5"/>
      <c r="P60" s="5"/>
      <c r="Q60" s="58">
        <f t="shared" si="0"/>
        <v>-2.9686699970625341E-2</v>
      </c>
      <c r="R60" s="59">
        <f t="shared" si="1"/>
        <v>4.8710899893194437E-2</v>
      </c>
      <c r="S60" s="60">
        <f t="shared" si="2"/>
        <v>-618.14465040000005</v>
      </c>
      <c r="T60" s="8"/>
      <c r="U60" t="str">
        <f t="shared" si="9"/>
        <v xml:space="preserve">N PIN SET 8342 </v>
      </c>
      <c r="V60" t="str">
        <f t="shared" si="10"/>
        <v>N PIN SET</v>
      </c>
      <c r="W60" t="str">
        <f t="shared" si="11"/>
        <v xml:space="preserve"> 8342 </v>
      </c>
      <c r="X60" t="str">
        <f t="shared" si="12"/>
        <v xml:space="preserve"> </v>
      </c>
      <c r="Y60" t="str">
        <f t="shared" si="13"/>
        <v xml:space="preserve">8342 </v>
      </c>
      <c r="Z60">
        <f t="shared" si="6"/>
        <v>1</v>
      </c>
      <c r="AA60" s="124">
        <f t="shared" ref="AA60:AA88" si="14">Y60*Z60</f>
        <v>8342</v>
      </c>
      <c r="AC60" t="str">
        <f t="shared" ref="AC60:AC88" si="15">LEFT(E60,12)</f>
        <v>5/8" IRON PI</v>
      </c>
    </row>
    <row r="61" spans="1:29" ht="15.75" x14ac:dyDescent="0.25">
      <c r="A61" s="64">
        <v>66</v>
      </c>
      <c r="B61" s="56">
        <v>399449.6568</v>
      </c>
      <c r="C61" s="56">
        <v>1755700.2651</v>
      </c>
      <c r="D61" s="57">
        <v>0</v>
      </c>
      <c r="E61" s="55" t="s">
        <v>128</v>
      </c>
      <c r="F61" s="41" t="s">
        <v>80</v>
      </c>
      <c r="G61" s="52">
        <v>40</v>
      </c>
      <c r="H61" s="64">
        <v>1066</v>
      </c>
      <c r="I61" s="6">
        <v>399449.6459</v>
      </c>
      <c r="J61" s="6">
        <v>1755700.2838000001</v>
      </c>
      <c r="K61" s="6">
        <v>617.23199999999997</v>
      </c>
      <c r="L61" s="78" t="s">
        <v>123</v>
      </c>
      <c r="M61" s="5" t="s">
        <v>51</v>
      </c>
      <c r="N61" s="5"/>
      <c r="O61" s="5"/>
      <c r="P61" s="5"/>
      <c r="Q61" s="58">
        <f t="shared" si="0"/>
        <v>1.0899999993853271E-2</v>
      </c>
      <c r="R61" s="59">
        <f t="shared" si="1"/>
        <v>-1.8700000131502748E-2</v>
      </c>
      <c r="S61" s="60">
        <f t="shared" si="2"/>
        <v>-617.23199999999997</v>
      </c>
      <c r="T61" s="8"/>
      <c r="U61" t="str">
        <f t="shared" si="9"/>
        <v xml:space="preserve">N PIN SET 8342 </v>
      </c>
      <c r="V61" t="str">
        <f t="shared" si="10"/>
        <v>N PIN SET</v>
      </c>
      <c r="W61" t="str">
        <f t="shared" si="11"/>
        <v xml:space="preserve"> 8342 </v>
      </c>
      <c r="X61" t="str">
        <f t="shared" si="12"/>
        <v xml:space="preserve"> </v>
      </c>
      <c r="Y61" t="str">
        <f t="shared" si="13"/>
        <v xml:space="preserve">8342 </v>
      </c>
      <c r="Z61">
        <f t="shared" si="6"/>
        <v>1</v>
      </c>
      <c r="AA61" s="124">
        <f t="shared" si="14"/>
        <v>8342</v>
      </c>
      <c r="AC61" t="str">
        <f t="shared" si="15"/>
        <v>5/8" IRON PI</v>
      </c>
    </row>
    <row r="62" spans="1:29" ht="15.75" x14ac:dyDescent="0.25">
      <c r="A62" s="64">
        <v>67</v>
      </c>
      <c r="B62" s="56">
        <v>399523.6066</v>
      </c>
      <c r="C62" s="56">
        <v>1755668.0416000001</v>
      </c>
      <c r="D62" s="57">
        <v>0</v>
      </c>
      <c r="E62" s="55" t="s">
        <v>128</v>
      </c>
      <c r="F62" s="41" t="s">
        <v>81</v>
      </c>
      <c r="G62" s="52">
        <v>-40</v>
      </c>
      <c r="H62" s="64">
        <v>1067</v>
      </c>
      <c r="I62" s="6">
        <v>399523.61489999999</v>
      </c>
      <c r="J62" s="6">
        <v>1755668.0359</v>
      </c>
      <c r="K62" s="7">
        <v>614.74800000000005</v>
      </c>
      <c r="L62" s="78" t="s">
        <v>123</v>
      </c>
      <c r="M62" s="5" t="s">
        <v>51</v>
      </c>
      <c r="N62" s="5"/>
      <c r="O62" s="5"/>
      <c r="P62" s="5"/>
      <c r="Q62" s="58">
        <f t="shared" si="0"/>
        <v>-8.2999999867752194E-3</v>
      </c>
      <c r="R62" s="59">
        <f t="shared" si="1"/>
        <v>5.7000000961124897E-3</v>
      </c>
      <c r="S62" s="60">
        <f t="shared" si="2"/>
        <v>-614.74800000000005</v>
      </c>
      <c r="T62" s="8"/>
      <c r="U62" t="str">
        <f t="shared" si="9"/>
        <v xml:space="preserve">N PIN SET 8342 </v>
      </c>
      <c r="V62" t="str">
        <f t="shared" si="10"/>
        <v>N PIN SET</v>
      </c>
      <c r="W62" t="str">
        <f t="shared" si="11"/>
        <v xml:space="preserve"> 8342 </v>
      </c>
      <c r="X62" t="str">
        <f t="shared" si="12"/>
        <v xml:space="preserve"> </v>
      </c>
      <c r="Y62" t="str">
        <f t="shared" si="13"/>
        <v xml:space="preserve">8342 </v>
      </c>
      <c r="Z62">
        <f t="shared" si="6"/>
        <v>1</v>
      </c>
      <c r="AA62" s="124">
        <f t="shared" si="14"/>
        <v>8342</v>
      </c>
      <c r="AC62" t="str">
        <f t="shared" si="15"/>
        <v>5/8" IRON PI</v>
      </c>
    </row>
    <row r="63" spans="1:29" ht="15.75" x14ac:dyDescent="0.25">
      <c r="A63" s="64">
        <v>68</v>
      </c>
      <c r="B63" s="56">
        <v>399527.73149999999</v>
      </c>
      <c r="C63" s="56">
        <v>1755840.4016</v>
      </c>
      <c r="D63" s="57">
        <v>0</v>
      </c>
      <c r="E63" s="55" t="s">
        <v>128</v>
      </c>
      <c r="F63" s="41" t="s">
        <v>82</v>
      </c>
      <c r="G63" s="52">
        <v>45</v>
      </c>
      <c r="H63" s="64">
        <v>1068</v>
      </c>
      <c r="I63" s="6">
        <v>399527.68959999998</v>
      </c>
      <c r="J63" s="6">
        <v>1755840.2956000001</v>
      </c>
      <c r="K63" s="7">
        <v>615.01800000000003</v>
      </c>
      <c r="L63" s="78" t="s">
        <v>123</v>
      </c>
      <c r="M63" s="5" t="s">
        <v>51</v>
      </c>
      <c r="N63" s="5"/>
      <c r="O63" s="5"/>
      <c r="P63" s="5"/>
      <c r="Q63" s="58">
        <f t="shared" si="0"/>
        <v>4.1900000011082739E-2</v>
      </c>
      <c r="R63" s="59">
        <f t="shared" si="1"/>
        <v>0.10599999991245568</v>
      </c>
      <c r="S63" s="60">
        <f t="shared" si="2"/>
        <v>-615.01800000000003</v>
      </c>
      <c r="T63" s="8"/>
      <c r="U63" t="str">
        <f t="shared" si="9"/>
        <v xml:space="preserve">N PIN SET 8342 </v>
      </c>
      <c r="V63" t="str">
        <f t="shared" si="10"/>
        <v>N PIN SET</v>
      </c>
      <c r="W63" t="str">
        <f t="shared" si="11"/>
        <v xml:space="preserve"> 8342 </v>
      </c>
      <c r="X63" t="str">
        <f t="shared" si="12"/>
        <v xml:space="preserve"> </v>
      </c>
      <c r="Y63" t="str">
        <f t="shared" si="13"/>
        <v xml:space="preserve">8342 </v>
      </c>
      <c r="Z63">
        <f t="shared" si="6"/>
        <v>1</v>
      </c>
      <c r="AA63" s="124">
        <f t="shared" si="14"/>
        <v>8342</v>
      </c>
      <c r="AC63" t="str">
        <f t="shared" si="15"/>
        <v>5/8" IRON PI</v>
      </c>
    </row>
    <row r="64" spans="1:29" ht="15.75" x14ac:dyDescent="0.25">
      <c r="A64" s="64">
        <v>69</v>
      </c>
      <c r="B64" s="56">
        <v>399609.23940000002</v>
      </c>
      <c r="C64" s="56">
        <v>1755791.6014</v>
      </c>
      <c r="D64" s="57">
        <v>0</v>
      </c>
      <c r="E64" s="55" t="s">
        <v>128</v>
      </c>
      <c r="F64" s="41" t="s">
        <v>82</v>
      </c>
      <c r="G64" s="52">
        <v>-50</v>
      </c>
      <c r="H64" s="64">
        <v>1069</v>
      </c>
      <c r="I64" s="6">
        <v>399609.26620000001</v>
      </c>
      <c r="J64" s="6">
        <v>1755791.5970000001</v>
      </c>
      <c r="K64" s="7">
        <v>616.24199999999996</v>
      </c>
      <c r="L64" s="78" t="s">
        <v>123</v>
      </c>
      <c r="M64" s="5" t="s">
        <v>51</v>
      </c>
      <c r="N64" s="5"/>
      <c r="O64" s="5"/>
      <c r="P64" s="5"/>
      <c r="Q64" s="58">
        <f t="shared" si="0"/>
        <v>-2.6799999992363155E-2</v>
      </c>
      <c r="R64" s="59">
        <f t="shared" si="1"/>
        <v>4.3999999761581421E-3</v>
      </c>
      <c r="S64" s="60">
        <f t="shared" si="2"/>
        <v>-616.24199999999996</v>
      </c>
      <c r="T64" s="8"/>
      <c r="U64" t="str">
        <f t="shared" si="9"/>
        <v xml:space="preserve">N PIN SET 8342 </v>
      </c>
      <c r="V64" t="str">
        <f t="shared" si="10"/>
        <v>N PIN SET</v>
      </c>
      <c r="W64" t="str">
        <f t="shared" si="11"/>
        <v xml:space="preserve"> 8342 </v>
      </c>
      <c r="X64" t="str">
        <f t="shared" si="12"/>
        <v xml:space="preserve"> </v>
      </c>
      <c r="Y64" t="str">
        <f t="shared" si="13"/>
        <v xml:space="preserve">8342 </v>
      </c>
      <c r="Z64">
        <f t="shared" si="6"/>
        <v>1</v>
      </c>
      <c r="AA64" s="124">
        <f t="shared" si="14"/>
        <v>8342</v>
      </c>
      <c r="AC64" t="str">
        <f t="shared" si="15"/>
        <v>5/8" IRON PI</v>
      </c>
    </row>
    <row r="65" spans="1:29" ht="15.75" x14ac:dyDescent="0.25">
      <c r="A65" s="64">
        <v>70</v>
      </c>
      <c r="B65" s="56">
        <v>399570.52039999998</v>
      </c>
      <c r="C65" s="56">
        <v>1755931.3363000001</v>
      </c>
      <c r="D65" s="57">
        <v>0</v>
      </c>
      <c r="E65" s="55" t="s">
        <v>128</v>
      </c>
      <c r="F65" s="41" t="s">
        <v>83</v>
      </c>
      <c r="G65" s="52">
        <v>55</v>
      </c>
      <c r="H65" s="64">
        <v>1070</v>
      </c>
      <c r="I65" s="6">
        <v>399570.54450000002</v>
      </c>
      <c r="J65" s="6">
        <v>1755931.3193000001</v>
      </c>
      <c r="K65" s="7">
        <v>616.40899999999999</v>
      </c>
      <c r="L65" s="78" t="s">
        <v>123</v>
      </c>
      <c r="M65" s="5" t="s">
        <v>51</v>
      </c>
      <c r="N65" s="5"/>
      <c r="O65" s="5"/>
      <c r="P65" s="5"/>
      <c r="Q65" s="58">
        <f t="shared" si="0"/>
        <v>-2.4100000038743019E-2</v>
      </c>
      <c r="R65" s="59">
        <f t="shared" si="1"/>
        <v>1.6999999992549419E-2</v>
      </c>
      <c r="S65" s="60">
        <f t="shared" si="2"/>
        <v>-616.40899999999999</v>
      </c>
      <c r="T65" s="8"/>
      <c r="U65" t="str">
        <f t="shared" si="9"/>
        <v xml:space="preserve">N PIN SET 8342 </v>
      </c>
      <c r="V65" t="str">
        <f t="shared" si="10"/>
        <v>N PIN SET</v>
      </c>
      <c r="W65" t="str">
        <f t="shared" si="11"/>
        <v xml:space="preserve"> 8342 </v>
      </c>
      <c r="X65" t="str">
        <f t="shared" si="12"/>
        <v xml:space="preserve"> </v>
      </c>
      <c r="Y65" t="str">
        <f t="shared" si="13"/>
        <v xml:space="preserve">8342 </v>
      </c>
      <c r="Z65">
        <f t="shared" si="6"/>
        <v>1</v>
      </c>
      <c r="AA65" s="124">
        <f t="shared" si="14"/>
        <v>8342</v>
      </c>
      <c r="AC65" t="str">
        <f t="shared" si="15"/>
        <v>5/8" IRON PI</v>
      </c>
    </row>
    <row r="66" spans="1:29" ht="15.75" x14ac:dyDescent="0.25">
      <c r="A66" s="64">
        <v>71</v>
      </c>
      <c r="B66" s="56">
        <v>399690.58230000001</v>
      </c>
      <c r="C66" s="56">
        <v>1755917.7296</v>
      </c>
      <c r="D66" s="57">
        <v>0</v>
      </c>
      <c r="E66" s="55" t="s">
        <v>128</v>
      </c>
      <c r="F66" s="41" t="s">
        <v>84</v>
      </c>
      <c r="G66" s="52">
        <v>-55</v>
      </c>
      <c r="H66" s="64">
        <v>1071</v>
      </c>
      <c r="I66" s="6">
        <v>399690.60609999998</v>
      </c>
      <c r="J66" s="6">
        <v>1755917.753</v>
      </c>
      <c r="K66" s="7">
        <v>616.72500000000002</v>
      </c>
      <c r="L66" s="78" t="s">
        <v>123</v>
      </c>
      <c r="M66" s="5" t="s">
        <v>51</v>
      </c>
      <c r="N66" s="5"/>
      <c r="O66" s="5"/>
      <c r="P66" s="5"/>
      <c r="Q66" s="58">
        <f t="shared" si="0"/>
        <v>-2.3799999966286123E-2</v>
      </c>
      <c r="R66" s="59">
        <f t="shared" si="1"/>
        <v>-2.3400000063702464E-2</v>
      </c>
      <c r="S66" s="60">
        <f t="shared" si="2"/>
        <v>-616.72500000000002</v>
      </c>
      <c r="T66" s="8"/>
      <c r="U66" t="str">
        <f t="shared" si="9"/>
        <v xml:space="preserve">N PIN SET 8342 </v>
      </c>
      <c r="V66" t="str">
        <f t="shared" si="10"/>
        <v>N PIN SET</v>
      </c>
      <c r="W66" t="str">
        <f t="shared" si="11"/>
        <v xml:space="preserve"> 8342 </v>
      </c>
      <c r="X66" t="str">
        <f t="shared" si="12"/>
        <v xml:space="preserve"> </v>
      </c>
      <c r="Y66" t="str">
        <f t="shared" si="13"/>
        <v xml:space="preserve">8342 </v>
      </c>
      <c r="Z66">
        <f t="shared" si="6"/>
        <v>1</v>
      </c>
      <c r="AA66" s="124">
        <f t="shared" si="14"/>
        <v>8342</v>
      </c>
      <c r="AC66" t="str">
        <f t="shared" si="15"/>
        <v>5/8" IRON PI</v>
      </c>
    </row>
    <row r="67" spans="1:29" ht="15.75" x14ac:dyDescent="0.25">
      <c r="A67" s="64">
        <v>72</v>
      </c>
      <c r="B67" s="56">
        <v>399767.63530000002</v>
      </c>
      <c r="C67" s="56">
        <v>1756046.4262999999</v>
      </c>
      <c r="D67" s="57">
        <v>0</v>
      </c>
      <c r="E67" s="55" t="s">
        <v>128</v>
      </c>
      <c r="F67" s="41" t="s">
        <v>85</v>
      </c>
      <c r="G67" s="52">
        <v>-55</v>
      </c>
      <c r="H67" s="64">
        <v>1072</v>
      </c>
      <c r="I67" s="6">
        <v>399767.64980000001</v>
      </c>
      <c r="J67" s="6">
        <v>1756046.4339000001</v>
      </c>
      <c r="K67" s="7">
        <v>613.98800000000006</v>
      </c>
      <c r="L67" s="78" t="s">
        <v>123</v>
      </c>
      <c r="M67" s="5" t="s">
        <v>51</v>
      </c>
      <c r="N67" s="5"/>
      <c r="O67" s="5"/>
      <c r="P67" s="5"/>
      <c r="Q67" s="58">
        <f t="shared" si="0"/>
        <v>-1.4499999990221113E-2</v>
      </c>
      <c r="R67" s="59">
        <f t="shared" si="1"/>
        <v>-7.6000001281499863E-3</v>
      </c>
      <c r="S67" s="60">
        <f t="shared" si="2"/>
        <v>-613.98800000000006</v>
      </c>
      <c r="T67" s="8"/>
      <c r="U67" t="str">
        <f t="shared" si="9"/>
        <v xml:space="preserve">N PIN SET 8342 </v>
      </c>
      <c r="V67" t="str">
        <f t="shared" si="10"/>
        <v>N PIN SET</v>
      </c>
      <c r="W67" t="str">
        <f t="shared" si="11"/>
        <v xml:space="preserve"> 8342 </v>
      </c>
      <c r="X67" t="str">
        <f t="shared" si="12"/>
        <v xml:space="preserve"> </v>
      </c>
      <c r="Y67" t="str">
        <f t="shared" si="13"/>
        <v xml:space="preserve">8342 </v>
      </c>
      <c r="Z67">
        <f t="shared" si="6"/>
        <v>1</v>
      </c>
      <c r="AA67" s="124">
        <f t="shared" si="14"/>
        <v>8342</v>
      </c>
      <c r="AC67" t="str">
        <f t="shared" si="15"/>
        <v>5/8" IRON PI</v>
      </c>
    </row>
    <row r="68" spans="1:29" ht="15.75" x14ac:dyDescent="0.25">
      <c r="A68" s="64">
        <v>73</v>
      </c>
      <c r="B68" s="56">
        <v>399783.19880000001</v>
      </c>
      <c r="C68" s="56">
        <v>1756091.8881000001</v>
      </c>
      <c r="D68" s="57">
        <v>0</v>
      </c>
      <c r="E68" s="55" t="s">
        <v>128</v>
      </c>
      <c r="F68" s="41" t="s">
        <v>86</v>
      </c>
      <c r="G68" s="52">
        <v>-45</v>
      </c>
      <c r="H68" s="64">
        <v>1073</v>
      </c>
      <c r="I68" s="6">
        <v>399783.20140000002</v>
      </c>
      <c r="J68" s="6">
        <v>1756091.9154000001</v>
      </c>
      <c r="K68" s="7">
        <v>615.005</v>
      </c>
      <c r="L68" s="78" t="s">
        <v>123</v>
      </c>
      <c r="M68" s="5" t="s">
        <v>51</v>
      </c>
      <c r="N68" s="5"/>
      <c r="O68" s="5"/>
      <c r="P68" s="5"/>
      <c r="Q68" s="58">
        <f t="shared" si="0"/>
        <v>-2.6000000070780516E-3</v>
      </c>
      <c r="R68" s="59">
        <f t="shared" si="1"/>
        <v>-2.729999995790422E-2</v>
      </c>
      <c r="S68" s="60">
        <f t="shared" si="2"/>
        <v>-615.005</v>
      </c>
      <c r="T68" s="8"/>
      <c r="U68" t="str">
        <f t="shared" si="9"/>
        <v xml:space="preserve">N PIN SET 8342 </v>
      </c>
      <c r="V68" t="str">
        <f t="shared" si="10"/>
        <v>N PIN SET</v>
      </c>
      <c r="W68" t="str">
        <f t="shared" si="11"/>
        <v xml:space="preserve"> 8342 </v>
      </c>
      <c r="X68" t="str">
        <f t="shared" si="12"/>
        <v xml:space="preserve"> </v>
      </c>
      <c r="Y68" t="str">
        <f t="shared" si="13"/>
        <v xml:space="preserve">8342 </v>
      </c>
      <c r="Z68">
        <f t="shared" si="6"/>
        <v>1</v>
      </c>
      <c r="AA68" s="124">
        <f t="shared" si="14"/>
        <v>8342</v>
      </c>
      <c r="AC68" t="str">
        <f t="shared" si="15"/>
        <v>5/8" IRON PI</v>
      </c>
    </row>
    <row r="69" spans="1:29" ht="15.75" x14ac:dyDescent="0.25">
      <c r="A69" s="64">
        <v>74</v>
      </c>
      <c r="B69" s="56">
        <v>399758.89059999998</v>
      </c>
      <c r="C69" s="56">
        <v>1756226.4916000001</v>
      </c>
      <c r="D69" s="57">
        <v>0</v>
      </c>
      <c r="E69" s="55" t="s">
        <v>128</v>
      </c>
      <c r="F69" s="41" t="s">
        <v>87</v>
      </c>
      <c r="G69" s="52">
        <v>45</v>
      </c>
      <c r="H69" s="64">
        <v>1074</v>
      </c>
      <c r="I69" s="6">
        <v>399758.88500000001</v>
      </c>
      <c r="J69" s="6">
        <v>1756226.4733</v>
      </c>
      <c r="K69" s="7">
        <v>615.46799999999996</v>
      </c>
      <c r="L69" s="78" t="s">
        <v>123</v>
      </c>
      <c r="M69" s="5" t="s">
        <v>51</v>
      </c>
      <c r="N69" s="5"/>
      <c r="O69" s="5"/>
      <c r="P69" s="5"/>
      <c r="Q69" s="58">
        <f t="shared" si="0"/>
        <v>5.5999999749474227E-3</v>
      </c>
      <c r="R69" s="59">
        <f t="shared" si="1"/>
        <v>1.8300000112503767E-2</v>
      </c>
      <c r="S69" s="60">
        <f t="shared" si="2"/>
        <v>-615.46799999999996</v>
      </c>
      <c r="T69" s="8"/>
      <c r="U69" t="str">
        <f t="shared" si="9"/>
        <v xml:space="preserve">N PIN SET 8342 </v>
      </c>
      <c r="V69" t="str">
        <f t="shared" si="10"/>
        <v>N PIN SET</v>
      </c>
      <c r="W69" t="str">
        <f t="shared" si="11"/>
        <v xml:space="preserve"> 8342 </v>
      </c>
      <c r="X69" t="str">
        <f t="shared" si="12"/>
        <v xml:space="preserve"> </v>
      </c>
      <c r="Y69" t="str">
        <f t="shared" si="13"/>
        <v xml:space="preserve">8342 </v>
      </c>
      <c r="Z69">
        <f t="shared" si="6"/>
        <v>1</v>
      </c>
      <c r="AA69" s="124">
        <f t="shared" si="14"/>
        <v>8342</v>
      </c>
      <c r="AC69" t="str">
        <f t="shared" si="15"/>
        <v>5/8" IRON PI</v>
      </c>
    </row>
    <row r="70" spans="1:29" ht="15.75" x14ac:dyDescent="0.25">
      <c r="A70" s="64">
        <v>75</v>
      </c>
      <c r="B70" s="56">
        <v>399831.8187</v>
      </c>
      <c r="C70" s="56">
        <v>1756182.8282000001</v>
      </c>
      <c r="D70" s="57">
        <v>0</v>
      </c>
      <c r="E70" s="55" t="s">
        <v>128</v>
      </c>
      <c r="F70" s="41" t="s">
        <v>87</v>
      </c>
      <c r="G70" s="52">
        <v>-40</v>
      </c>
      <c r="H70" s="64">
        <v>1075</v>
      </c>
      <c r="I70" s="6">
        <v>399831.87530000001</v>
      </c>
      <c r="J70" s="6">
        <v>1756182.8393999999</v>
      </c>
      <c r="K70" s="7">
        <v>615.34400000000005</v>
      </c>
      <c r="L70" s="78" t="s">
        <v>123</v>
      </c>
      <c r="M70" s="5" t="s">
        <v>51</v>
      </c>
      <c r="N70" s="5"/>
      <c r="O70" s="5"/>
      <c r="P70" s="5"/>
      <c r="Q70" s="58">
        <f t="shared" si="0"/>
        <v>-5.6600000010803342E-2</v>
      </c>
      <c r="R70" s="59">
        <f t="shared" si="1"/>
        <v>-1.1199999833479524E-2</v>
      </c>
      <c r="S70" s="60">
        <f t="shared" si="2"/>
        <v>-615.34400000000005</v>
      </c>
      <c r="T70" s="8"/>
      <c r="U70" t="str">
        <f t="shared" si="9"/>
        <v xml:space="preserve">N PIN SET 8342 </v>
      </c>
      <c r="V70" t="str">
        <f t="shared" si="10"/>
        <v>N PIN SET</v>
      </c>
      <c r="W70" t="str">
        <f t="shared" si="11"/>
        <v xml:space="preserve"> 8342 </v>
      </c>
      <c r="X70" t="str">
        <f t="shared" si="12"/>
        <v xml:space="preserve"> </v>
      </c>
      <c r="Y70" t="str">
        <f t="shared" si="13"/>
        <v xml:space="preserve">8342 </v>
      </c>
      <c r="Z70">
        <f t="shared" si="6"/>
        <v>1</v>
      </c>
      <c r="AA70" s="124">
        <f t="shared" si="14"/>
        <v>8342</v>
      </c>
      <c r="AC70" t="str">
        <f t="shared" si="15"/>
        <v>5/8" IRON PI</v>
      </c>
    </row>
    <row r="71" spans="1:29" ht="15.75" x14ac:dyDescent="0.25">
      <c r="A71" s="64">
        <v>76</v>
      </c>
      <c r="B71" s="56">
        <v>399858.6948</v>
      </c>
      <c r="C71" s="56">
        <v>1756227.7176000001</v>
      </c>
      <c r="D71" s="57">
        <v>0</v>
      </c>
      <c r="E71" s="55" t="s">
        <v>128</v>
      </c>
      <c r="F71" s="41" t="s">
        <v>88</v>
      </c>
      <c r="G71" s="52">
        <v>-40</v>
      </c>
      <c r="H71" s="64">
        <v>1076</v>
      </c>
      <c r="I71" s="6">
        <v>399858.72159999999</v>
      </c>
      <c r="J71" s="6">
        <v>1756227.7024999999</v>
      </c>
      <c r="K71" s="7">
        <v>615.11599999999999</v>
      </c>
      <c r="L71" s="78" t="s">
        <v>123</v>
      </c>
      <c r="M71" s="5" t="s">
        <v>51</v>
      </c>
      <c r="N71" s="5"/>
      <c r="O71" s="5"/>
      <c r="P71" s="5"/>
      <c r="Q71" s="58">
        <f t="shared" si="0"/>
        <v>-2.6799999992363155E-2</v>
      </c>
      <c r="R71" s="59">
        <f t="shared" si="1"/>
        <v>1.5100000193342566E-2</v>
      </c>
      <c r="S71" s="60">
        <f t="shared" si="2"/>
        <v>-615.11599999999999</v>
      </c>
      <c r="T71" s="8"/>
      <c r="U71" t="str">
        <f t="shared" si="9"/>
        <v xml:space="preserve">N PIN SET 8342 </v>
      </c>
      <c r="V71" t="str">
        <f t="shared" si="10"/>
        <v>N PIN SET</v>
      </c>
      <c r="W71" t="str">
        <f t="shared" si="11"/>
        <v xml:space="preserve"> 8342 </v>
      </c>
      <c r="X71" t="str">
        <f t="shared" si="12"/>
        <v xml:space="preserve"> </v>
      </c>
      <c r="Y71" t="str">
        <f t="shared" si="13"/>
        <v xml:space="preserve">8342 </v>
      </c>
      <c r="Z71">
        <f t="shared" si="6"/>
        <v>1</v>
      </c>
      <c r="AA71" s="124">
        <f t="shared" si="14"/>
        <v>8342</v>
      </c>
      <c r="AC71" t="str">
        <f t="shared" si="15"/>
        <v>5/8" IRON PI</v>
      </c>
    </row>
    <row r="72" spans="1:29" ht="15.75" x14ac:dyDescent="0.25">
      <c r="A72" s="64">
        <v>77</v>
      </c>
      <c r="B72" s="56">
        <v>399850.4951</v>
      </c>
      <c r="C72" s="56">
        <v>1756356.8798</v>
      </c>
      <c r="D72" s="57">
        <v>0</v>
      </c>
      <c r="E72" s="55" t="s">
        <v>128</v>
      </c>
      <c r="F72" s="41" t="s">
        <v>89</v>
      </c>
      <c r="G72" s="52">
        <v>45</v>
      </c>
      <c r="H72" s="64">
        <v>1077</v>
      </c>
      <c r="I72" s="6">
        <v>399850.50309999997</v>
      </c>
      <c r="J72" s="6">
        <v>1756356.9203000001</v>
      </c>
      <c r="K72" s="7">
        <v>615.42200000000003</v>
      </c>
      <c r="L72" s="78" t="s">
        <v>123</v>
      </c>
      <c r="M72" s="5" t="s">
        <v>51</v>
      </c>
      <c r="N72" s="5"/>
      <c r="O72" s="5"/>
      <c r="P72" s="5"/>
      <c r="Q72" s="58">
        <f t="shared" si="0"/>
        <v>-7.999999972525984E-3</v>
      </c>
      <c r="R72" s="59">
        <f t="shared" si="1"/>
        <v>-4.050000011920929E-2</v>
      </c>
      <c r="S72" s="60">
        <f t="shared" si="2"/>
        <v>-615.42200000000003</v>
      </c>
      <c r="T72" s="8"/>
      <c r="U72" t="str">
        <f t="shared" si="9"/>
        <v xml:space="preserve">N PIN SET 8342 </v>
      </c>
      <c r="V72" t="str">
        <f t="shared" si="10"/>
        <v>N PIN SET</v>
      </c>
      <c r="W72" t="str">
        <f t="shared" si="11"/>
        <v xml:space="preserve"> 8342 </v>
      </c>
      <c r="X72" t="str">
        <f t="shared" si="12"/>
        <v xml:space="preserve"> </v>
      </c>
      <c r="Y72" t="str">
        <f t="shared" si="13"/>
        <v xml:space="preserve">8342 </v>
      </c>
      <c r="Z72">
        <f t="shared" si="6"/>
        <v>1</v>
      </c>
      <c r="AA72" s="124">
        <f t="shared" si="14"/>
        <v>8342</v>
      </c>
      <c r="AC72" t="str">
        <f t="shared" si="15"/>
        <v>5/8" IRON PI</v>
      </c>
    </row>
    <row r="73" spans="1:29" ht="15.75" x14ac:dyDescent="0.25">
      <c r="A73" s="64">
        <v>78</v>
      </c>
      <c r="B73" s="56">
        <v>399885.7782</v>
      </c>
      <c r="C73" s="56">
        <v>1756386.3844999999</v>
      </c>
      <c r="D73" s="57">
        <v>0</v>
      </c>
      <c r="E73" s="55" t="s">
        <v>128</v>
      </c>
      <c r="F73" s="41" t="s">
        <v>90</v>
      </c>
      <c r="G73" s="52">
        <v>41.72</v>
      </c>
      <c r="H73" s="64">
        <v>1078</v>
      </c>
      <c r="I73" s="6">
        <v>399885.81969999999</v>
      </c>
      <c r="J73" s="6">
        <v>1756386.3743</v>
      </c>
      <c r="K73" s="7">
        <v>615.44899999999996</v>
      </c>
      <c r="L73" s="78" t="s">
        <v>123</v>
      </c>
      <c r="M73" s="5" t="s">
        <v>51</v>
      </c>
      <c r="N73" s="5"/>
      <c r="O73" s="5"/>
      <c r="P73" s="5"/>
      <c r="Q73" s="58">
        <f t="shared" si="0"/>
        <v>-4.1499999992083758E-2</v>
      </c>
      <c r="R73" s="59">
        <f t="shared" si="1"/>
        <v>1.0199999902397394E-2</v>
      </c>
      <c r="S73" s="60">
        <f t="shared" si="2"/>
        <v>-615.44899999999996</v>
      </c>
      <c r="T73" s="8"/>
      <c r="U73" t="str">
        <f t="shared" si="9"/>
        <v xml:space="preserve">N PIN SET 8342 </v>
      </c>
      <c r="V73" t="str">
        <f t="shared" si="10"/>
        <v>N PIN SET</v>
      </c>
      <c r="W73" t="str">
        <f t="shared" si="11"/>
        <v xml:space="preserve"> 8342 </v>
      </c>
      <c r="X73" t="str">
        <f t="shared" si="12"/>
        <v xml:space="preserve"> </v>
      </c>
      <c r="Y73" t="str">
        <f t="shared" si="13"/>
        <v xml:space="preserve">8342 </v>
      </c>
      <c r="Z73">
        <f t="shared" si="6"/>
        <v>1</v>
      </c>
      <c r="AA73" s="124">
        <f t="shared" si="14"/>
        <v>8342</v>
      </c>
      <c r="AC73" t="str">
        <f t="shared" si="15"/>
        <v>5/8" IRON PI</v>
      </c>
    </row>
    <row r="74" spans="1:29" ht="15.75" x14ac:dyDescent="0.25">
      <c r="A74" s="64">
        <v>79</v>
      </c>
      <c r="B74" s="56">
        <v>399877.565</v>
      </c>
      <c r="C74" s="56">
        <v>1756425.5830000001</v>
      </c>
      <c r="D74" s="57">
        <v>0</v>
      </c>
      <c r="E74" s="55" t="s">
        <v>128</v>
      </c>
      <c r="F74" s="41" t="s">
        <v>91</v>
      </c>
      <c r="G74" s="52">
        <v>76.95</v>
      </c>
      <c r="H74" s="64">
        <v>1079</v>
      </c>
      <c r="I74" s="6">
        <v>399877.61119999998</v>
      </c>
      <c r="J74" s="6">
        <v>1756425.6102</v>
      </c>
      <c r="K74" s="7">
        <v>616.67399999999998</v>
      </c>
      <c r="L74" s="78" t="s">
        <v>123</v>
      </c>
      <c r="M74" s="5" t="s">
        <v>51</v>
      </c>
      <c r="N74" s="5"/>
      <c r="O74" s="5"/>
      <c r="P74" s="5"/>
      <c r="Q74" s="58">
        <f t="shared" si="0"/>
        <v>-4.6199999982491136E-2</v>
      </c>
      <c r="R74" s="59">
        <f t="shared" si="1"/>
        <v>-2.7199999894946814E-2</v>
      </c>
      <c r="S74" s="60">
        <f t="shared" si="2"/>
        <v>-616.67399999999998</v>
      </c>
      <c r="T74" s="8"/>
      <c r="U74" t="str">
        <f t="shared" si="9"/>
        <v xml:space="preserve">N PIN SET 8342 </v>
      </c>
      <c r="V74" t="str">
        <f t="shared" si="10"/>
        <v>N PIN SET</v>
      </c>
      <c r="W74" t="str">
        <f t="shared" si="11"/>
        <v xml:space="preserve"> 8342 </v>
      </c>
      <c r="X74" t="str">
        <f t="shared" si="12"/>
        <v xml:space="preserve"> </v>
      </c>
      <c r="Y74" t="str">
        <f t="shared" si="13"/>
        <v xml:space="preserve">8342 </v>
      </c>
      <c r="Z74">
        <f t="shared" si="6"/>
        <v>1</v>
      </c>
      <c r="AA74" s="124">
        <f t="shared" si="14"/>
        <v>8342</v>
      </c>
      <c r="AC74" t="str">
        <f t="shared" si="15"/>
        <v>5/8" IRON PI</v>
      </c>
    </row>
    <row r="75" spans="1:29" ht="15.75" x14ac:dyDescent="0.25">
      <c r="A75" s="64">
        <v>80</v>
      </c>
      <c r="B75" s="56">
        <v>399910.80459999997</v>
      </c>
      <c r="C75" s="56">
        <v>1756433.412</v>
      </c>
      <c r="D75" s="57">
        <v>0</v>
      </c>
      <c r="E75" s="55" t="s">
        <v>128</v>
      </c>
      <c r="F75" s="41" t="s">
        <v>92</v>
      </c>
      <c r="G75" s="52">
        <v>62.94</v>
      </c>
      <c r="H75" s="64">
        <v>1080</v>
      </c>
      <c r="I75" s="6">
        <v>399910.86749999999</v>
      </c>
      <c r="J75" s="6">
        <v>1756433.3795</v>
      </c>
      <c r="K75" s="7">
        <v>616.08500000000004</v>
      </c>
      <c r="L75" s="78" t="s">
        <v>123</v>
      </c>
      <c r="M75" s="5" t="s">
        <v>51</v>
      </c>
      <c r="N75" s="5"/>
      <c r="O75" s="5"/>
      <c r="P75" s="5"/>
      <c r="Q75" s="58">
        <f t="shared" si="0"/>
        <v>-6.2900000018998981E-2</v>
      </c>
      <c r="R75" s="59">
        <f t="shared" si="1"/>
        <v>3.2499999972060323E-2</v>
      </c>
      <c r="S75" s="60">
        <f t="shared" si="2"/>
        <v>-616.08500000000004</v>
      </c>
      <c r="T75" s="8"/>
      <c r="U75" t="str">
        <f t="shared" si="9"/>
        <v xml:space="preserve">N PIN SET 8342 </v>
      </c>
      <c r="V75" t="str">
        <f t="shared" si="10"/>
        <v>N PIN SET</v>
      </c>
      <c r="W75" t="str">
        <f t="shared" si="11"/>
        <v xml:space="preserve"> 8342 </v>
      </c>
      <c r="X75" t="str">
        <f t="shared" si="12"/>
        <v xml:space="preserve"> </v>
      </c>
      <c r="Y75" t="str">
        <f t="shared" si="13"/>
        <v xml:space="preserve">8342 </v>
      </c>
      <c r="Z75">
        <f t="shared" si="6"/>
        <v>1</v>
      </c>
      <c r="AA75" s="124">
        <f t="shared" si="14"/>
        <v>8342</v>
      </c>
      <c r="AC75" t="str">
        <f t="shared" si="15"/>
        <v>5/8" IRON PI</v>
      </c>
    </row>
    <row r="76" spans="1:29" ht="15.75" x14ac:dyDescent="0.25">
      <c r="A76" s="64">
        <v>81</v>
      </c>
      <c r="B76" s="56">
        <v>399944.3701</v>
      </c>
      <c r="C76" s="56">
        <v>1756440.4182</v>
      </c>
      <c r="D76" s="57">
        <v>0</v>
      </c>
      <c r="E76" s="55" t="s">
        <v>128</v>
      </c>
      <c r="F76" s="41" t="s">
        <v>93</v>
      </c>
      <c r="G76" s="52">
        <v>50</v>
      </c>
      <c r="H76" s="64">
        <v>1081</v>
      </c>
      <c r="I76" s="6">
        <v>399944.46960000001</v>
      </c>
      <c r="J76" s="6">
        <v>1756440.4380000001</v>
      </c>
      <c r="K76" s="7">
        <v>616.26300000000003</v>
      </c>
      <c r="L76" s="78" t="s">
        <v>123</v>
      </c>
      <c r="M76" s="5" t="s">
        <v>51</v>
      </c>
      <c r="N76" s="5"/>
      <c r="O76" s="5"/>
      <c r="P76" s="5"/>
      <c r="Q76" s="58">
        <f t="shared" si="0"/>
        <v>-9.9500000011175871E-2</v>
      </c>
      <c r="R76" s="59">
        <f t="shared" si="1"/>
        <v>-1.9800000125542283E-2</v>
      </c>
      <c r="S76" s="60">
        <f t="shared" si="2"/>
        <v>-616.26300000000003</v>
      </c>
      <c r="T76" s="8"/>
      <c r="U76" t="str">
        <f t="shared" si="9"/>
        <v xml:space="preserve">N PIN SET 8342 </v>
      </c>
      <c r="V76" t="str">
        <f t="shared" si="10"/>
        <v>N PIN SET</v>
      </c>
      <c r="W76" t="str">
        <f t="shared" si="11"/>
        <v xml:space="preserve"> 8342 </v>
      </c>
      <c r="X76" t="str">
        <f t="shared" si="12"/>
        <v xml:space="preserve"> </v>
      </c>
      <c r="Y76" t="str">
        <f t="shared" si="13"/>
        <v xml:space="preserve">8342 </v>
      </c>
      <c r="Z76">
        <f t="shared" si="6"/>
        <v>1</v>
      </c>
      <c r="AA76" s="124">
        <f t="shared" si="14"/>
        <v>8342</v>
      </c>
      <c r="AC76" t="str">
        <f t="shared" si="15"/>
        <v>5/8" IRON PI</v>
      </c>
    </row>
    <row r="77" spans="1:29" ht="15.75" x14ac:dyDescent="0.25">
      <c r="A77" s="64">
        <v>82</v>
      </c>
      <c r="B77" s="56">
        <v>399979.16820000001</v>
      </c>
      <c r="C77" s="56">
        <v>1756460.3909</v>
      </c>
      <c r="D77" s="57">
        <v>0</v>
      </c>
      <c r="E77" s="55" t="s">
        <v>128</v>
      </c>
      <c r="F77" s="41" t="s">
        <v>94</v>
      </c>
      <c r="G77" s="52">
        <v>50</v>
      </c>
      <c r="H77" s="64">
        <v>1082</v>
      </c>
      <c r="I77" s="6">
        <v>399979.17940000002</v>
      </c>
      <c r="J77" s="6">
        <v>1756460.3855999999</v>
      </c>
      <c r="K77" s="7">
        <v>617.07500000000005</v>
      </c>
      <c r="L77" s="78" t="s">
        <v>123</v>
      </c>
      <c r="M77" s="5" t="s">
        <v>51</v>
      </c>
      <c r="N77" s="5"/>
      <c r="O77" s="5"/>
      <c r="P77" s="5"/>
      <c r="Q77" s="58">
        <f t="shared" si="0"/>
        <v>-1.1200000008102506E-2</v>
      </c>
      <c r="R77" s="59">
        <f t="shared" si="1"/>
        <v>5.3000000771135092E-3</v>
      </c>
      <c r="S77" s="60">
        <f t="shared" si="2"/>
        <v>-617.07500000000005</v>
      </c>
      <c r="T77" s="8"/>
      <c r="U77" t="str">
        <f t="shared" si="9"/>
        <v xml:space="preserve">N PIN SET 8342 </v>
      </c>
      <c r="V77" t="str">
        <f t="shared" si="10"/>
        <v>N PIN SET</v>
      </c>
      <c r="W77" t="str">
        <f t="shared" si="11"/>
        <v xml:space="preserve"> 8342 </v>
      </c>
      <c r="X77" t="str">
        <f t="shared" si="12"/>
        <v xml:space="preserve"> </v>
      </c>
      <c r="Y77" t="str">
        <f t="shared" si="13"/>
        <v xml:space="preserve">8342 </v>
      </c>
      <c r="Z77">
        <f t="shared" si="6"/>
        <v>1</v>
      </c>
      <c r="AA77" s="124">
        <f t="shared" si="14"/>
        <v>8342</v>
      </c>
      <c r="AC77" t="str">
        <f t="shared" si="15"/>
        <v>5/8" IRON PI</v>
      </c>
    </row>
    <row r="78" spans="1:29" ht="15.75" x14ac:dyDescent="0.25">
      <c r="A78" s="64">
        <v>83</v>
      </c>
      <c r="B78" s="56">
        <v>400029.74709999998</v>
      </c>
      <c r="C78" s="56">
        <v>1756483.3043</v>
      </c>
      <c r="D78" s="57">
        <v>0</v>
      </c>
      <c r="E78" s="55" t="s">
        <v>128</v>
      </c>
      <c r="F78" s="41" t="s">
        <v>95</v>
      </c>
      <c r="G78" s="52">
        <v>50</v>
      </c>
      <c r="H78" s="64">
        <v>1083</v>
      </c>
      <c r="I78" s="6">
        <v>400029.83990000002</v>
      </c>
      <c r="J78" s="6">
        <v>1756483.2675000001</v>
      </c>
      <c r="K78" s="7">
        <v>617.76400000000001</v>
      </c>
      <c r="L78" s="78" t="s">
        <v>123</v>
      </c>
      <c r="M78" s="5" t="s">
        <v>51</v>
      </c>
      <c r="N78" s="5"/>
      <c r="O78" s="5"/>
      <c r="P78" s="5"/>
      <c r="Q78" s="58">
        <f t="shared" si="0"/>
        <v>-9.2800000042188913E-2</v>
      </c>
      <c r="R78" s="59">
        <f t="shared" si="1"/>
        <v>3.6799999885261059E-2</v>
      </c>
      <c r="S78" s="60">
        <f t="shared" si="2"/>
        <v>-617.76400000000001</v>
      </c>
      <c r="T78" s="8"/>
      <c r="U78" t="str">
        <f t="shared" si="9"/>
        <v xml:space="preserve">N PIN SET 8342 </v>
      </c>
      <c r="V78" t="str">
        <f t="shared" si="10"/>
        <v>N PIN SET</v>
      </c>
      <c r="W78" t="str">
        <f t="shared" si="11"/>
        <v xml:space="preserve"> 8342 </v>
      </c>
      <c r="X78" t="str">
        <f t="shared" si="12"/>
        <v xml:space="preserve"> </v>
      </c>
      <c r="Y78" t="str">
        <f t="shared" si="13"/>
        <v xml:space="preserve">8342 </v>
      </c>
      <c r="Z78">
        <f t="shared" si="6"/>
        <v>1</v>
      </c>
      <c r="AA78" s="124">
        <f t="shared" si="14"/>
        <v>8342</v>
      </c>
      <c r="AC78" t="str">
        <f t="shared" si="15"/>
        <v>5/8" IRON PI</v>
      </c>
    </row>
    <row r="79" spans="1:29" ht="15.75" x14ac:dyDescent="0.25">
      <c r="A79" s="64">
        <v>84</v>
      </c>
      <c r="B79" s="56">
        <v>400068.07890000002</v>
      </c>
      <c r="C79" s="56">
        <v>1756492.0412999999</v>
      </c>
      <c r="D79" s="57">
        <v>0</v>
      </c>
      <c r="E79" s="55" t="s">
        <v>128</v>
      </c>
      <c r="F79" s="41" t="s">
        <v>96</v>
      </c>
      <c r="G79" s="52">
        <v>45.82</v>
      </c>
      <c r="H79" s="64">
        <v>1084</v>
      </c>
      <c r="I79" s="6">
        <v>400068.06079999998</v>
      </c>
      <c r="J79" s="6">
        <v>1756492.0097000001</v>
      </c>
      <c r="K79" s="7">
        <v>617.82399999999996</v>
      </c>
      <c r="L79" s="78" t="s">
        <v>123</v>
      </c>
      <c r="M79" s="5" t="s">
        <v>51</v>
      </c>
      <c r="N79" s="5"/>
      <c r="O79" s="5"/>
      <c r="P79" s="5"/>
      <c r="Q79" s="58">
        <f t="shared" si="0"/>
        <v>1.8100000044796616E-2</v>
      </c>
      <c r="R79" s="59">
        <f t="shared" si="1"/>
        <v>3.1599999871104956E-2</v>
      </c>
      <c r="S79" s="60">
        <f t="shared" si="2"/>
        <v>-617.82399999999996</v>
      </c>
      <c r="T79" s="8"/>
      <c r="U79" t="str">
        <f t="shared" si="9"/>
        <v xml:space="preserve">N PIN SET 8342 </v>
      </c>
      <c r="V79" t="str">
        <f t="shared" si="10"/>
        <v>N PIN SET</v>
      </c>
      <c r="W79" t="str">
        <f t="shared" si="11"/>
        <v xml:space="preserve"> 8342 </v>
      </c>
      <c r="X79" t="str">
        <f t="shared" si="12"/>
        <v xml:space="preserve"> </v>
      </c>
      <c r="Y79" t="str">
        <f t="shared" si="13"/>
        <v xml:space="preserve">8342 </v>
      </c>
      <c r="Z79">
        <f t="shared" si="6"/>
        <v>1</v>
      </c>
      <c r="AA79" s="124">
        <f t="shared" si="14"/>
        <v>8342</v>
      </c>
      <c r="AC79" t="str">
        <f t="shared" si="15"/>
        <v>5/8" IRON PI</v>
      </c>
    </row>
    <row r="80" spans="1:29" ht="15.75" x14ac:dyDescent="0.25">
      <c r="A80" s="64">
        <v>85</v>
      </c>
      <c r="B80" s="56">
        <v>400083.83390000003</v>
      </c>
      <c r="C80" s="56">
        <v>1756495.6344000001</v>
      </c>
      <c r="D80" s="57">
        <v>0</v>
      </c>
      <c r="E80" s="55" t="s">
        <v>128</v>
      </c>
      <c r="F80" s="41" t="s">
        <v>97</v>
      </c>
      <c r="G80" s="52">
        <v>45</v>
      </c>
      <c r="H80" s="64">
        <v>1085</v>
      </c>
      <c r="I80" s="6">
        <v>400083.84350000002</v>
      </c>
      <c r="J80" s="6">
        <v>1756495.6421999999</v>
      </c>
      <c r="K80" s="7">
        <v>618.29100000000005</v>
      </c>
      <c r="L80" s="78" t="s">
        <v>123</v>
      </c>
      <c r="M80" s="5" t="s">
        <v>51</v>
      </c>
      <c r="N80" s="5"/>
      <c r="O80" s="5"/>
      <c r="P80" s="5"/>
      <c r="Q80" s="58">
        <f t="shared" si="0"/>
        <v>-9.5999999903142452E-3</v>
      </c>
      <c r="R80" s="59">
        <f t="shared" si="1"/>
        <v>-7.799999788403511E-3</v>
      </c>
      <c r="S80" s="60">
        <f t="shared" si="2"/>
        <v>-618.29100000000005</v>
      </c>
      <c r="T80" s="8"/>
      <c r="U80" t="str">
        <f t="shared" si="9"/>
        <v xml:space="preserve">N PIN SET 8342 </v>
      </c>
      <c r="V80" t="str">
        <f t="shared" si="10"/>
        <v>N PIN SET</v>
      </c>
      <c r="W80" t="str">
        <f t="shared" si="11"/>
        <v xml:space="preserve"> 8342 </v>
      </c>
      <c r="X80" t="str">
        <f t="shared" si="12"/>
        <v xml:space="preserve"> </v>
      </c>
      <c r="Y80" t="str">
        <f t="shared" si="13"/>
        <v xml:space="preserve">8342 </v>
      </c>
      <c r="Z80">
        <f t="shared" si="6"/>
        <v>1</v>
      </c>
      <c r="AA80" s="124">
        <f t="shared" si="14"/>
        <v>8342</v>
      </c>
      <c r="AC80" t="str">
        <f t="shared" si="15"/>
        <v>5/8" IRON PI</v>
      </c>
    </row>
    <row r="81" spans="1:29" ht="15.75" x14ac:dyDescent="0.25">
      <c r="A81" s="64">
        <v>86</v>
      </c>
      <c r="B81" s="56">
        <v>400128.6238</v>
      </c>
      <c r="C81" s="56">
        <v>1756418.8546</v>
      </c>
      <c r="D81" s="57">
        <v>0</v>
      </c>
      <c r="E81" s="55" t="s">
        <v>128</v>
      </c>
      <c r="F81" s="41" t="s">
        <v>98</v>
      </c>
      <c r="G81" s="52">
        <v>-40</v>
      </c>
      <c r="H81" s="64">
        <v>1086</v>
      </c>
      <c r="I81" s="6">
        <v>400128.66840000002</v>
      </c>
      <c r="J81" s="6">
        <v>1756418.8186999999</v>
      </c>
      <c r="K81" s="7">
        <v>618.15599999999995</v>
      </c>
      <c r="L81" s="78" t="s">
        <v>123</v>
      </c>
      <c r="M81" s="5" t="s">
        <v>51</v>
      </c>
      <c r="N81" s="5"/>
      <c r="O81" s="5"/>
      <c r="P81" s="5"/>
      <c r="Q81" s="58">
        <f t="shared" si="0"/>
        <v>-4.4600000022910535E-2</v>
      </c>
      <c r="R81" s="59">
        <f t="shared" si="1"/>
        <v>3.5900000017136335E-2</v>
      </c>
      <c r="S81" s="60">
        <f t="shared" si="2"/>
        <v>-618.15599999999995</v>
      </c>
      <c r="T81" s="8"/>
      <c r="U81" t="str">
        <f t="shared" si="9"/>
        <v xml:space="preserve">N PIN SET 8342 </v>
      </c>
      <c r="V81" t="str">
        <f t="shared" si="10"/>
        <v>N PIN SET</v>
      </c>
      <c r="W81" t="str">
        <f t="shared" si="11"/>
        <v xml:space="preserve"> 8342 </v>
      </c>
      <c r="X81" t="str">
        <f t="shared" si="12"/>
        <v xml:space="preserve"> </v>
      </c>
      <c r="Y81" t="str">
        <f t="shared" si="13"/>
        <v xml:space="preserve">8342 </v>
      </c>
      <c r="Z81">
        <f t="shared" si="6"/>
        <v>1</v>
      </c>
      <c r="AA81" s="124">
        <f t="shared" si="14"/>
        <v>8342</v>
      </c>
      <c r="AC81" t="str">
        <f t="shared" si="15"/>
        <v>5/8" IRON PI</v>
      </c>
    </row>
    <row r="82" spans="1:29" ht="15.75" x14ac:dyDescent="0.25">
      <c r="A82" s="64">
        <v>87</v>
      </c>
      <c r="B82" s="56">
        <v>400136.19160000002</v>
      </c>
      <c r="C82" s="56">
        <v>1756502.0392</v>
      </c>
      <c r="D82" s="57">
        <v>0</v>
      </c>
      <c r="E82" s="55" t="s">
        <v>128</v>
      </c>
      <c r="F82" s="41" t="s">
        <v>99</v>
      </c>
      <c r="G82" s="52">
        <v>40</v>
      </c>
      <c r="H82" s="64">
        <v>1087</v>
      </c>
      <c r="I82" s="6">
        <v>400136.17170000001</v>
      </c>
      <c r="J82" s="6">
        <v>1756502.0689999999</v>
      </c>
      <c r="K82" s="7">
        <v>619.24900000000002</v>
      </c>
      <c r="L82" s="78" t="s">
        <v>123</v>
      </c>
      <c r="M82" s="5" t="s">
        <v>51</v>
      </c>
      <c r="N82" s="5"/>
      <c r="O82" s="5"/>
      <c r="P82" s="5"/>
      <c r="Q82" s="58">
        <f t="shared" ref="Q82:Q115" si="16">B82-I82</f>
        <v>1.9900000013876706E-2</v>
      </c>
      <c r="R82" s="59">
        <f t="shared" ref="R82:R115" si="17">C82-J82</f>
        <v>-2.9799999902024865E-2</v>
      </c>
      <c r="S82" s="60">
        <f t="shared" ref="S82:S115" si="18">D82-K82</f>
        <v>-619.24900000000002</v>
      </c>
      <c r="T82" s="8"/>
      <c r="U82" t="str">
        <f t="shared" si="9"/>
        <v xml:space="preserve">N PIN SET 8342 </v>
      </c>
      <c r="V82" t="str">
        <f t="shared" si="10"/>
        <v>N PIN SET</v>
      </c>
      <c r="W82" t="str">
        <f t="shared" si="11"/>
        <v xml:space="preserve"> 8342 </v>
      </c>
      <c r="X82" t="str">
        <f t="shared" si="12"/>
        <v xml:space="preserve"> </v>
      </c>
      <c r="Y82" t="str">
        <f t="shared" si="13"/>
        <v xml:space="preserve">8342 </v>
      </c>
      <c r="Z82">
        <f t="shared" si="6"/>
        <v>1</v>
      </c>
      <c r="AA82" s="124">
        <f t="shared" si="14"/>
        <v>8342</v>
      </c>
      <c r="AC82" t="str">
        <f t="shared" si="15"/>
        <v>5/8" IRON PI</v>
      </c>
    </row>
    <row r="83" spans="1:29" ht="15.75" x14ac:dyDescent="0.25">
      <c r="A83" s="64">
        <v>88</v>
      </c>
      <c r="B83" s="56">
        <v>400166.83230000001</v>
      </c>
      <c r="C83" s="56">
        <v>1756508.2808000001</v>
      </c>
      <c r="D83" s="57">
        <v>0</v>
      </c>
      <c r="E83" s="55" t="s">
        <v>128</v>
      </c>
      <c r="F83" s="41" t="s">
        <v>100</v>
      </c>
      <c r="G83" s="52">
        <v>40</v>
      </c>
      <c r="H83" s="64">
        <v>1088</v>
      </c>
      <c r="I83" s="6">
        <v>400166.86810000002</v>
      </c>
      <c r="J83" s="6">
        <v>1756508.2749000001</v>
      </c>
      <c r="K83" s="7">
        <v>619.58199999999999</v>
      </c>
      <c r="L83" s="78" t="s">
        <v>123</v>
      </c>
      <c r="M83" s="5" t="s">
        <v>51</v>
      </c>
      <c r="N83" s="5"/>
      <c r="O83" s="5"/>
      <c r="P83" s="5"/>
      <c r="Q83" s="58">
        <f t="shared" si="16"/>
        <v>-3.580000001238659E-2</v>
      </c>
      <c r="R83" s="59">
        <f t="shared" si="17"/>
        <v>5.8999999891966581E-3</v>
      </c>
      <c r="S83" s="60">
        <f t="shared" si="18"/>
        <v>-619.58199999999999</v>
      </c>
      <c r="T83" s="8"/>
      <c r="U83" t="str">
        <f t="shared" si="9"/>
        <v xml:space="preserve">N PIN SET 8342 </v>
      </c>
      <c r="V83" t="str">
        <f t="shared" si="10"/>
        <v>N PIN SET</v>
      </c>
      <c r="W83" t="str">
        <f t="shared" si="11"/>
        <v xml:space="preserve"> 8342 </v>
      </c>
      <c r="X83" t="str">
        <f t="shared" si="12"/>
        <v xml:space="preserve"> </v>
      </c>
      <c r="Y83" t="str">
        <f t="shared" si="13"/>
        <v xml:space="preserve">8342 </v>
      </c>
      <c r="Z83">
        <f t="shared" si="6"/>
        <v>1</v>
      </c>
      <c r="AA83" s="124">
        <f t="shared" si="14"/>
        <v>8342</v>
      </c>
      <c r="AC83" t="str">
        <f t="shared" si="15"/>
        <v>5/8" IRON PI</v>
      </c>
    </row>
    <row r="84" spans="1:29" ht="15.75" x14ac:dyDescent="0.25">
      <c r="A84" s="64">
        <v>89</v>
      </c>
      <c r="B84" s="56">
        <v>400197.9987</v>
      </c>
      <c r="C84" s="56">
        <v>1756432.9865999999</v>
      </c>
      <c r="D84" s="57">
        <v>0</v>
      </c>
      <c r="E84" s="55" t="s">
        <v>128</v>
      </c>
      <c r="F84" s="41" t="s">
        <v>101</v>
      </c>
      <c r="G84" s="52">
        <v>-40</v>
      </c>
      <c r="H84" s="64">
        <v>1089</v>
      </c>
      <c r="I84" s="6">
        <v>400198.04590000003</v>
      </c>
      <c r="J84" s="6">
        <v>1756432.9251000001</v>
      </c>
      <c r="K84" s="7">
        <v>619.47699999999998</v>
      </c>
      <c r="L84" s="78" t="s">
        <v>123</v>
      </c>
      <c r="M84" s="5" t="s">
        <v>51</v>
      </c>
      <c r="N84" s="5"/>
      <c r="O84" s="5"/>
      <c r="P84" s="5"/>
      <c r="Q84" s="58">
        <f t="shared" si="16"/>
        <v>-4.7200000029988587E-2</v>
      </c>
      <c r="R84" s="59">
        <f t="shared" si="17"/>
        <v>6.1499999836087227E-2</v>
      </c>
      <c r="S84" s="60">
        <f t="shared" si="18"/>
        <v>-619.47699999999998</v>
      </c>
      <c r="T84" s="8"/>
      <c r="U84" t="str">
        <f t="shared" si="9"/>
        <v xml:space="preserve">N PIN SET 8342 </v>
      </c>
      <c r="V84" t="str">
        <f t="shared" si="10"/>
        <v>N PIN SET</v>
      </c>
      <c r="W84" t="str">
        <f t="shared" si="11"/>
        <v xml:space="preserve"> 8342 </v>
      </c>
      <c r="X84" t="str">
        <f t="shared" si="12"/>
        <v xml:space="preserve"> </v>
      </c>
      <c r="Y84" t="str">
        <f t="shared" si="13"/>
        <v xml:space="preserve">8342 </v>
      </c>
      <c r="Z84">
        <f t="shared" si="6"/>
        <v>1</v>
      </c>
      <c r="AA84" s="124">
        <f t="shared" si="14"/>
        <v>8342</v>
      </c>
      <c r="AC84" t="str">
        <f t="shared" si="15"/>
        <v>5/8" IRON PI</v>
      </c>
    </row>
    <row r="85" spans="1:29" ht="15.75" x14ac:dyDescent="0.25">
      <c r="A85" s="64">
        <v>90</v>
      </c>
      <c r="B85" s="56">
        <v>400252.2867</v>
      </c>
      <c r="C85" s="56">
        <v>1756454.2507</v>
      </c>
      <c r="D85" s="57">
        <v>0</v>
      </c>
      <c r="E85" s="55" t="s">
        <v>128</v>
      </c>
      <c r="F85" s="41" t="s">
        <v>102</v>
      </c>
      <c r="G85" s="52">
        <v>-30</v>
      </c>
      <c r="H85" s="64">
        <v>1190</v>
      </c>
      <c r="I85" s="6">
        <v>400252.38647919998</v>
      </c>
      <c r="J85" s="6">
        <v>1756454.1513437999</v>
      </c>
      <c r="K85" s="7">
        <v>620.27949999999998</v>
      </c>
      <c r="L85" s="78" t="s">
        <v>123</v>
      </c>
      <c r="M85" s="5" t="s">
        <v>51</v>
      </c>
      <c r="N85" s="5"/>
      <c r="O85" s="5"/>
      <c r="P85" s="5"/>
      <c r="Q85" s="58">
        <f t="shared" si="16"/>
        <v>-9.9779199983458966E-2</v>
      </c>
      <c r="R85" s="59">
        <f t="shared" si="17"/>
        <v>9.9356200080364943E-2</v>
      </c>
      <c r="S85" s="60">
        <f t="shared" si="18"/>
        <v>-620.27949999999998</v>
      </c>
      <c r="T85" s="8"/>
      <c r="U85" t="str">
        <f t="shared" si="9"/>
        <v xml:space="preserve">N PIN SET 8342 </v>
      </c>
      <c r="V85" t="str">
        <f t="shared" si="10"/>
        <v>N PIN SET</v>
      </c>
      <c r="W85" t="str">
        <f t="shared" si="11"/>
        <v xml:space="preserve"> 8342 </v>
      </c>
      <c r="X85" t="str">
        <f t="shared" si="12"/>
        <v xml:space="preserve"> </v>
      </c>
      <c r="Y85" t="str">
        <f t="shared" si="13"/>
        <v xml:space="preserve">8342 </v>
      </c>
      <c r="Z85">
        <f t="shared" si="6"/>
        <v>1</v>
      </c>
      <c r="AA85" s="124">
        <f t="shared" si="14"/>
        <v>8342</v>
      </c>
      <c r="AC85" t="str">
        <f t="shared" si="15"/>
        <v>5/8" IRON PI</v>
      </c>
    </row>
    <row r="86" spans="1:29" ht="15.75" x14ac:dyDescent="0.25">
      <c r="A86" s="64">
        <v>91</v>
      </c>
      <c r="B86" s="56">
        <v>400264.82</v>
      </c>
      <c r="C86" s="56">
        <v>1756528.2413999999</v>
      </c>
      <c r="D86" s="57">
        <v>0</v>
      </c>
      <c r="E86" s="55" t="s">
        <v>128</v>
      </c>
      <c r="F86" s="41" t="s">
        <v>103</v>
      </c>
      <c r="G86" s="52">
        <v>40</v>
      </c>
      <c r="H86" s="64">
        <v>1091</v>
      </c>
      <c r="I86" s="6">
        <v>400264.83120000002</v>
      </c>
      <c r="J86" s="6">
        <v>1756528.2233</v>
      </c>
      <c r="K86" s="6">
        <v>620.66600000000005</v>
      </c>
      <c r="L86" s="78" t="s">
        <v>123</v>
      </c>
      <c r="M86" s="5" t="s">
        <v>51</v>
      </c>
      <c r="N86" s="5"/>
      <c r="O86" s="5"/>
      <c r="P86" s="5"/>
      <c r="Q86" s="58">
        <f t="shared" si="16"/>
        <v>-1.1200000008102506E-2</v>
      </c>
      <c r="R86" s="59">
        <f t="shared" si="17"/>
        <v>1.8099999986588955E-2</v>
      </c>
      <c r="S86" s="60">
        <f t="shared" si="18"/>
        <v>-620.66600000000005</v>
      </c>
      <c r="T86" s="8"/>
      <c r="U86" t="str">
        <f t="shared" si="9"/>
        <v xml:space="preserve">N PIN SET 8342 </v>
      </c>
      <c r="V86" t="str">
        <f t="shared" si="10"/>
        <v>N PIN SET</v>
      </c>
      <c r="W86" t="str">
        <f t="shared" si="11"/>
        <v xml:space="preserve"> 8342 </v>
      </c>
      <c r="X86" t="str">
        <f t="shared" si="12"/>
        <v xml:space="preserve"> </v>
      </c>
      <c r="Y86" t="str">
        <f t="shared" si="13"/>
        <v xml:space="preserve">8342 </v>
      </c>
      <c r="Z86">
        <f t="shared" si="6"/>
        <v>1</v>
      </c>
      <c r="AA86" s="124">
        <f t="shared" si="14"/>
        <v>8342</v>
      </c>
      <c r="AC86" t="str">
        <f t="shared" si="15"/>
        <v>5/8" IRON PI</v>
      </c>
    </row>
    <row r="87" spans="1:29" ht="15.75" x14ac:dyDescent="0.25">
      <c r="A87" s="64">
        <v>92</v>
      </c>
      <c r="B87" s="56">
        <v>400293.9608</v>
      </c>
      <c r="C87" s="56">
        <v>1756462.7398999999</v>
      </c>
      <c r="D87" s="57">
        <v>0</v>
      </c>
      <c r="E87" s="55" t="s">
        <v>128</v>
      </c>
      <c r="F87" s="41" t="s">
        <v>104</v>
      </c>
      <c r="G87" s="52">
        <v>-30</v>
      </c>
      <c r="H87" s="64">
        <v>1092</v>
      </c>
      <c r="I87" s="6">
        <v>400293.9607</v>
      </c>
      <c r="J87" s="6">
        <v>1756462.7856000001</v>
      </c>
      <c r="K87" s="6">
        <v>621.553</v>
      </c>
      <c r="L87" s="78" t="s">
        <v>123</v>
      </c>
      <c r="M87" s="5" t="s">
        <v>51</v>
      </c>
      <c r="N87" s="5"/>
      <c r="O87" s="5"/>
      <c r="P87" s="5"/>
      <c r="Q87" s="58">
        <f t="shared" si="16"/>
        <v>1.0000000474974513E-4</v>
      </c>
      <c r="R87" s="59">
        <f t="shared" si="17"/>
        <v>-4.5700000133365393E-2</v>
      </c>
      <c r="S87" s="60">
        <f t="shared" si="18"/>
        <v>-621.553</v>
      </c>
      <c r="T87" s="8"/>
      <c r="U87" t="str">
        <f t="shared" si="9"/>
        <v xml:space="preserve">N PIN SET 8342 </v>
      </c>
      <c r="V87" t="str">
        <f t="shared" si="10"/>
        <v>N PIN SET</v>
      </c>
      <c r="W87" t="str">
        <f t="shared" si="11"/>
        <v xml:space="preserve"> 8342 </v>
      </c>
      <c r="X87" t="str">
        <f t="shared" si="12"/>
        <v xml:space="preserve"> </v>
      </c>
      <c r="Y87" t="str">
        <f t="shared" si="13"/>
        <v xml:space="preserve">8342 </v>
      </c>
      <c r="Z87">
        <f t="shared" si="6"/>
        <v>1</v>
      </c>
      <c r="AA87" s="124">
        <f t="shared" si="14"/>
        <v>8342</v>
      </c>
      <c r="AC87" t="str">
        <f t="shared" si="15"/>
        <v>5/8" IRON PI</v>
      </c>
    </row>
    <row r="88" spans="1:29" ht="15.75" x14ac:dyDescent="0.25">
      <c r="A88" s="64">
        <v>94</v>
      </c>
      <c r="B88" s="56">
        <v>400337.32</v>
      </c>
      <c r="C88" s="56">
        <v>1756481.5941000001</v>
      </c>
      <c r="D88" s="57">
        <v>0</v>
      </c>
      <c r="E88" s="55" t="s">
        <v>128</v>
      </c>
      <c r="F88" s="41" t="s">
        <v>105</v>
      </c>
      <c r="G88" s="52">
        <v>-20.18</v>
      </c>
      <c r="H88" s="64">
        <v>1094</v>
      </c>
      <c r="I88" s="6">
        <v>400337.3493</v>
      </c>
      <c r="J88" s="6">
        <v>1756481.5743</v>
      </c>
      <c r="K88" s="6">
        <v>621.702</v>
      </c>
      <c r="L88" s="78" t="s">
        <v>123</v>
      </c>
      <c r="M88" s="5" t="s">
        <v>51</v>
      </c>
      <c r="N88" s="5"/>
      <c r="O88" s="5"/>
      <c r="P88" s="5"/>
      <c r="Q88" s="58">
        <f t="shared" si="16"/>
        <v>-2.9299999994691461E-2</v>
      </c>
      <c r="R88" s="59">
        <f t="shared" si="17"/>
        <v>1.9800000125542283E-2</v>
      </c>
      <c r="S88" s="60">
        <f t="shared" si="18"/>
        <v>-621.702</v>
      </c>
      <c r="T88" s="8"/>
      <c r="U88" t="str">
        <f t="shared" si="9"/>
        <v xml:space="preserve">N PIN SET 8342 </v>
      </c>
      <c r="V88" t="str">
        <f t="shared" si="10"/>
        <v>N PIN SET</v>
      </c>
      <c r="W88" t="str">
        <f t="shared" si="11"/>
        <v xml:space="preserve"> 8342 </v>
      </c>
      <c r="X88" t="str">
        <f t="shared" si="12"/>
        <v xml:space="preserve"> </v>
      </c>
      <c r="Y88" t="str">
        <f t="shared" si="13"/>
        <v xml:space="preserve">8342 </v>
      </c>
      <c r="Z88">
        <f>IF(X88="L",-1,1)</f>
        <v>1</v>
      </c>
      <c r="AA88" s="124">
        <f t="shared" si="14"/>
        <v>8342</v>
      </c>
      <c r="AC88" t="str">
        <f t="shared" si="15"/>
        <v>5/8" IRON PI</v>
      </c>
    </row>
    <row r="89" spans="1:29" ht="15.75" x14ac:dyDescent="0.25">
      <c r="A89" s="64">
        <v>100</v>
      </c>
      <c r="B89" s="56">
        <v>399454.24890000001</v>
      </c>
      <c r="C89" s="56">
        <v>1755630.0663999999</v>
      </c>
      <c r="D89" s="57">
        <v>0</v>
      </c>
      <c r="E89" s="55" t="s">
        <v>126</v>
      </c>
      <c r="F89" s="41">
        <v>18631.79</v>
      </c>
      <c r="G89" s="52">
        <v>0</v>
      </c>
      <c r="H89" s="64"/>
      <c r="I89" s="6"/>
      <c r="J89" s="6"/>
      <c r="K89" s="6"/>
      <c r="L89" s="78"/>
      <c r="M89" s="5"/>
      <c r="N89" s="5" t="s">
        <v>58</v>
      </c>
      <c r="O89" s="5"/>
      <c r="P89" s="5"/>
      <c r="Q89" s="58">
        <f t="shared" si="16"/>
        <v>399454.24890000001</v>
      </c>
      <c r="R89" s="59">
        <f t="shared" si="17"/>
        <v>1755630.0663999999</v>
      </c>
      <c r="S89" s="60">
        <f t="shared" si="18"/>
        <v>0</v>
      </c>
      <c r="T89" s="8"/>
      <c r="U89" t="str">
        <f t="shared" si="9"/>
        <v>MAG NAIL SET</v>
      </c>
      <c r="V89" s="56"/>
    </row>
    <row r="90" spans="1:29" ht="15.75" x14ac:dyDescent="0.25">
      <c r="A90" s="64">
        <v>101</v>
      </c>
      <c r="B90" s="56">
        <v>400077.22450000001</v>
      </c>
      <c r="C90" s="56">
        <v>1756447.7235000001</v>
      </c>
      <c r="D90" s="57">
        <v>0</v>
      </c>
      <c r="E90" s="55" t="s">
        <v>126</v>
      </c>
      <c r="F90" s="41">
        <v>19681.38</v>
      </c>
      <c r="G90" s="52">
        <v>0.76</v>
      </c>
      <c r="H90" s="64">
        <v>1102</v>
      </c>
      <c r="I90" s="6">
        <v>400077.23229999997</v>
      </c>
      <c r="J90" s="6">
        <v>1756447.6821000001</v>
      </c>
      <c r="K90" s="6">
        <v>618.42899999999997</v>
      </c>
      <c r="L90" s="78" t="s">
        <v>124</v>
      </c>
      <c r="M90" s="5" t="s">
        <v>51</v>
      </c>
      <c r="N90" s="5"/>
      <c r="O90" s="5"/>
      <c r="P90" s="5"/>
      <c r="Q90" s="58">
        <f t="shared" si="16"/>
        <v>-7.7999999630264938E-3</v>
      </c>
      <c r="R90" s="59">
        <f t="shared" si="17"/>
        <v>4.1399999987334013E-2</v>
      </c>
      <c r="S90" s="60">
        <f t="shared" si="18"/>
        <v>-618.42899999999997</v>
      </c>
      <c r="T90" s="8"/>
      <c r="U90" t="str">
        <f t="shared" si="9"/>
        <v>MAG NAIL SET</v>
      </c>
      <c r="V90" s="56"/>
    </row>
    <row r="91" spans="1:29" ht="15.75" x14ac:dyDescent="0.25">
      <c r="A91" s="64">
        <v>102</v>
      </c>
      <c r="B91" s="56">
        <v>400175.11800000002</v>
      </c>
      <c r="C91" s="56">
        <v>1756468.1573000001</v>
      </c>
      <c r="D91" s="57">
        <v>0</v>
      </c>
      <c r="E91" s="55" t="s">
        <v>126</v>
      </c>
      <c r="F91" s="41">
        <v>19781.38</v>
      </c>
      <c r="G91" s="52">
        <v>-0.97</v>
      </c>
      <c r="H91" s="64">
        <v>1103</v>
      </c>
      <c r="I91" s="6">
        <v>400175.16119999997</v>
      </c>
      <c r="J91" s="6">
        <v>1756468.1525000001</v>
      </c>
      <c r="K91" s="6">
        <v>619.39599999999996</v>
      </c>
      <c r="L91" s="78" t="s">
        <v>124</v>
      </c>
      <c r="M91" s="5" t="s">
        <v>51</v>
      </c>
      <c r="N91" s="5"/>
      <c r="O91" s="5"/>
      <c r="P91" s="5"/>
      <c r="Q91" s="58">
        <f t="shared" si="16"/>
        <v>-4.3199999956414104E-2</v>
      </c>
      <c r="R91" s="59">
        <f t="shared" si="17"/>
        <v>4.7999999951571226E-3</v>
      </c>
      <c r="S91" s="60">
        <f t="shared" si="18"/>
        <v>-619.39599999999996</v>
      </c>
      <c r="T91" s="8"/>
      <c r="U91" s="64"/>
      <c r="V91" s="56"/>
    </row>
    <row r="92" spans="1:29" ht="15.75" x14ac:dyDescent="0.25">
      <c r="A92" s="64">
        <v>103</v>
      </c>
      <c r="B92" s="56">
        <v>400190.06469999999</v>
      </c>
      <c r="C92" s="56">
        <v>1756471.2836</v>
      </c>
      <c r="D92" s="57">
        <v>0</v>
      </c>
      <c r="E92" s="55" t="s">
        <v>126</v>
      </c>
      <c r="F92" s="41">
        <v>19796.650000000001</v>
      </c>
      <c r="G92" s="52">
        <v>-0.89</v>
      </c>
      <c r="H92" s="64">
        <v>1104</v>
      </c>
      <c r="I92" s="6">
        <v>400190.09259999997</v>
      </c>
      <c r="J92" s="6">
        <v>1756471.2686999999</v>
      </c>
      <c r="K92" s="6">
        <v>619.61699999999996</v>
      </c>
      <c r="L92" s="78" t="s">
        <v>124</v>
      </c>
      <c r="M92" s="5" t="s">
        <v>51</v>
      </c>
      <c r="N92" s="5"/>
      <c r="O92" s="5"/>
      <c r="P92" s="5"/>
      <c r="Q92" s="58">
        <f t="shared" si="16"/>
        <v>-2.789999998640269E-2</v>
      </c>
      <c r="R92" s="59">
        <f t="shared" si="17"/>
        <v>1.4900000067427754E-2</v>
      </c>
      <c r="S92" s="60">
        <f t="shared" si="18"/>
        <v>-619.61699999999996</v>
      </c>
      <c r="T92" s="8"/>
      <c r="U92" s="64"/>
      <c r="V92" s="56"/>
    </row>
    <row r="93" spans="1:29" ht="15.75" x14ac:dyDescent="0.25">
      <c r="A93" s="64">
        <v>104</v>
      </c>
      <c r="B93" s="56">
        <v>400273.00780000002</v>
      </c>
      <c r="C93" s="56">
        <v>1756488.5978999999</v>
      </c>
      <c r="D93" s="57">
        <v>0</v>
      </c>
      <c r="E93" s="55" t="s">
        <v>126</v>
      </c>
      <c r="F93" s="41">
        <v>19881.38</v>
      </c>
      <c r="G93" s="126">
        <v>-0.44800000000000001</v>
      </c>
      <c r="H93" s="64">
        <v>2108</v>
      </c>
      <c r="I93" s="6">
        <v>400273.03873560001</v>
      </c>
      <c r="J93" s="6">
        <v>1756488.55</v>
      </c>
      <c r="K93" s="6">
        <v>620.72279519999995</v>
      </c>
      <c r="L93" s="78" t="s">
        <v>124</v>
      </c>
      <c r="M93" s="5" t="s">
        <v>51</v>
      </c>
      <c r="N93" s="5"/>
      <c r="O93" s="5"/>
      <c r="P93" s="5"/>
      <c r="Q93" s="58">
        <f t="shared" si="16"/>
        <v>-3.0935599992517382E-2</v>
      </c>
      <c r="R93" s="59">
        <f t="shared" si="17"/>
        <v>4.789999988861382E-2</v>
      </c>
      <c r="S93" s="60">
        <f t="shared" si="18"/>
        <v>-620.72279519999995</v>
      </c>
      <c r="T93" s="8"/>
      <c r="U93" s="64"/>
      <c r="V93" s="56"/>
    </row>
    <row r="94" spans="1:29" ht="15.75" x14ac:dyDescent="0.25">
      <c r="A94" s="64">
        <v>105</v>
      </c>
      <c r="B94" s="56">
        <v>400287.95649999997</v>
      </c>
      <c r="C94" s="56">
        <v>1756491.7145</v>
      </c>
      <c r="D94" s="57">
        <v>0</v>
      </c>
      <c r="E94" s="55" t="s">
        <v>126</v>
      </c>
      <c r="F94" s="41">
        <v>19896.650000000001</v>
      </c>
      <c r="G94" s="126">
        <v>-0.41</v>
      </c>
      <c r="H94" s="64">
        <v>2105</v>
      </c>
      <c r="I94" s="6">
        <v>400287.93969059997</v>
      </c>
      <c r="J94" s="6">
        <v>1756491.6935325</v>
      </c>
      <c r="K94" s="6">
        <v>621.01347550000003</v>
      </c>
      <c r="L94" s="78" t="s">
        <v>124</v>
      </c>
      <c r="M94" s="5" t="s">
        <v>51</v>
      </c>
      <c r="N94" s="5"/>
      <c r="O94" s="5"/>
      <c r="P94" s="5"/>
      <c r="Q94" s="58">
        <f t="shared" si="16"/>
        <v>1.6809399996418506E-2</v>
      </c>
      <c r="R94" s="59">
        <f t="shared" si="17"/>
        <v>2.0967500051483512E-2</v>
      </c>
      <c r="S94" s="60">
        <f t="shared" si="18"/>
        <v>-621.01347550000003</v>
      </c>
      <c r="T94" s="8"/>
      <c r="U94" s="64"/>
      <c r="V94" s="56"/>
    </row>
    <row r="95" spans="1:29" ht="15.75" x14ac:dyDescent="0.25">
      <c r="A95" s="64">
        <v>106</v>
      </c>
      <c r="B95" s="56">
        <v>400297.48070000001</v>
      </c>
      <c r="C95" s="56">
        <v>1756493.7057</v>
      </c>
      <c r="D95" s="57">
        <v>0</v>
      </c>
      <c r="E95" s="55" t="s">
        <v>126</v>
      </c>
      <c r="F95" s="41">
        <v>19906.38</v>
      </c>
      <c r="G95" s="126">
        <v>-0.36</v>
      </c>
      <c r="H95" s="64">
        <v>2106</v>
      </c>
      <c r="I95" s="6">
        <v>400297.41530009999</v>
      </c>
      <c r="J95" s="6">
        <v>1756494.0419296001</v>
      </c>
      <c r="K95" s="6">
        <v>621.17529999999999</v>
      </c>
      <c r="L95" s="78" t="s">
        <v>124</v>
      </c>
      <c r="M95" s="5" t="s">
        <v>51</v>
      </c>
      <c r="N95" s="5"/>
      <c r="O95" s="5"/>
      <c r="P95" s="5"/>
      <c r="Q95" s="58">
        <f t="shared" si="16"/>
        <v>6.5399900020565838E-2</v>
      </c>
      <c r="R95" s="59">
        <f t="shared" si="17"/>
        <v>-0.3362296000123024</v>
      </c>
      <c r="S95" s="60">
        <f t="shared" si="18"/>
        <v>-621.17529999999999</v>
      </c>
      <c r="T95" s="8"/>
      <c r="U95" s="64"/>
      <c r="V95" s="56"/>
    </row>
    <row r="96" spans="1:29" ht="15.75" x14ac:dyDescent="0.25">
      <c r="A96" s="64">
        <v>107</v>
      </c>
      <c r="B96" s="56">
        <v>400333.32789999997</v>
      </c>
      <c r="C96" s="56">
        <v>1756501.1916</v>
      </c>
      <c r="D96" s="57">
        <v>0</v>
      </c>
      <c r="E96" s="55" t="s">
        <v>126</v>
      </c>
      <c r="F96" s="41">
        <v>19943</v>
      </c>
      <c r="G96" s="126">
        <v>-0.18</v>
      </c>
      <c r="H96" s="64">
        <v>1107</v>
      </c>
      <c r="I96" s="6">
        <v>400333.35759999999</v>
      </c>
      <c r="J96" s="6">
        <v>1756501.2383000001</v>
      </c>
      <c r="K96" s="6">
        <v>621.70699999999999</v>
      </c>
      <c r="L96" s="78" t="s">
        <v>124</v>
      </c>
      <c r="M96" s="5" t="s">
        <v>51</v>
      </c>
      <c r="N96" s="5"/>
      <c r="O96" s="5"/>
      <c r="P96" s="5"/>
      <c r="Q96" s="58">
        <f t="shared" si="16"/>
        <v>-2.9700000013690442E-2</v>
      </c>
      <c r="R96" s="59">
        <f t="shared" si="17"/>
        <v>-4.6700000064447522E-2</v>
      </c>
      <c r="S96" s="60">
        <f t="shared" si="18"/>
        <v>-621.70699999999999</v>
      </c>
      <c r="T96" s="8"/>
      <c r="U96" s="64"/>
      <c r="V96" s="56"/>
    </row>
    <row r="97" spans="1:22" ht="15.75" x14ac:dyDescent="0.25">
      <c r="A97" s="64"/>
      <c r="B97" s="56"/>
      <c r="C97" s="56"/>
      <c r="D97" s="57"/>
      <c r="E97" s="55"/>
      <c r="F97" s="112"/>
      <c r="G97" s="126"/>
      <c r="H97" s="127"/>
      <c r="I97" s="6"/>
      <c r="J97" s="6"/>
      <c r="K97" s="7"/>
      <c r="L97" s="78"/>
      <c r="M97" s="5"/>
      <c r="N97" s="5"/>
      <c r="O97" s="5"/>
      <c r="P97" s="5"/>
      <c r="Q97" s="58">
        <f t="shared" si="16"/>
        <v>0</v>
      </c>
      <c r="R97" s="59">
        <f t="shared" si="17"/>
        <v>0</v>
      </c>
      <c r="S97" s="60">
        <f t="shared" si="18"/>
        <v>0</v>
      </c>
      <c r="T97" s="8"/>
      <c r="U97" s="64"/>
      <c r="V97" s="56"/>
    </row>
    <row r="98" spans="1:22" ht="15.75" x14ac:dyDescent="0.25">
      <c r="A98" s="64"/>
      <c r="B98" s="56"/>
      <c r="C98" s="56"/>
      <c r="D98" s="57"/>
      <c r="E98" s="55"/>
      <c r="F98" s="112">
        <v>19053.8</v>
      </c>
      <c r="G98" s="52">
        <v>29175</v>
      </c>
      <c r="H98" s="64">
        <v>1303</v>
      </c>
      <c r="I98" s="6">
        <v>399420.7168007</v>
      </c>
      <c r="J98" s="6">
        <v>1756142.0118418999</v>
      </c>
      <c r="K98" s="7">
        <v>621.76700000000005</v>
      </c>
      <c r="L98" s="78" t="s">
        <v>123</v>
      </c>
      <c r="M98" s="5"/>
      <c r="N98" s="5"/>
      <c r="O98" s="5"/>
      <c r="P98" s="5"/>
      <c r="Q98" s="58">
        <f t="shared" si="16"/>
        <v>-399420.7168007</v>
      </c>
      <c r="R98" s="59">
        <f t="shared" si="17"/>
        <v>-1756142.0118418999</v>
      </c>
      <c r="S98" s="60">
        <f t="shared" si="18"/>
        <v>-621.76700000000005</v>
      </c>
      <c r="T98" s="8"/>
      <c r="U98" s="64"/>
      <c r="V98" s="56"/>
    </row>
    <row r="99" spans="1:22" ht="15.75" x14ac:dyDescent="0.25">
      <c r="A99" s="64"/>
      <c r="B99" s="56"/>
      <c r="C99" s="56"/>
      <c r="D99" s="57"/>
      <c r="E99" s="55"/>
      <c r="F99" s="112">
        <v>19147.939999999999</v>
      </c>
      <c r="G99" s="52">
        <v>246.65</v>
      </c>
      <c r="H99" s="64">
        <v>1096</v>
      </c>
      <c r="I99" s="6">
        <v>399507.76614289999</v>
      </c>
      <c r="J99" s="6">
        <v>1756199.6158974001</v>
      </c>
      <c r="K99" s="7">
        <v>622.21100000000001</v>
      </c>
      <c r="L99" s="78" t="s">
        <v>124</v>
      </c>
      <c r="M99" s="5"/>
      <c r="N99" s="5"/>
      <c r="O99" s="5"/>
      <c r="P99" s="5"/>
      <c r="Q99" s="58">
        <f t="shared" si="16"/>
        <v>-399507.76614289999</v>
      </c>
      <c r="R99" s="59">
        <f t="shared" si="17"/>
        <v>-1756199.6158974001</v>
      </c>
      <c r="S99" s="60">
        <f t="shared" si="18"/>
        <v>-622.21100000000001</v>
      </c>
      <c r="T99" s="8"/>
      <c r="U99" s="64"/>
      <c r="V99" s="56"/>
    </row>
    <row r="100" spans="1:22" ht="15.75" x14ac:dyDescent="0.25">
      <c r="A100" s="64"/>
      <c r="B100" s="56"/>
      <c r="C100" s="56"/>
      <c r="D100" s="57"/>
      <c r="E100" s="55"/>
      <c r="F100" s="112"/>
      <c r="G100" s="52"/>
      <c r="H100" s="64"/>
      <c r="I100" s="6"/>
      <c r="J100" s="6"/>
      <c r="K100" s="7"/>
      <c r="L100" s="78"/>
      <c r="M100" s="5"/>
      <c r="N100" s="5"/>
      <c r="O100" s="5"/>
      <c r="P100" s="5"/>
      <c r="Q100" s="58">
        <f t="shared" si="16"/>
        <v>0</v>
      </c>
      <c r="R100" s="59">
        <f t="shared" si="17"/>
        <v>0</v>
      </c>
      <c r="S100" s="60">
        <f t="shared" si="18"/>
        <v>0</v>
      </c>
      <c r="T100" s="8"/>
      <c r="U100" s="64"/>
      <c r="V100" s="56"/>
    </row>
    <row r="101" spans="1:22" ht="15.75" x14ac:dyDescent="0.25">
      <c r="A101" s="64"/>
      <c r="B101" s="56"/>
      <c r="C101" s="56"/>
      <c r="D101" s="57"/>
      <c r="E101" s="55"/>
      <c r="F101" s="112"/>
      <c r="G101" s="52"/>
      <c r="H101" s="64"/>
      <c r="I101" s="6"/>
      <c r="J101" s="6"/>
      <c r="K101" s="7"/>
      <c r="L101" s="78"/>
      <c r="M101" s="5"/>
      <c r="N101" s="5"/>
      <c r="O101" s="5"/>
      <c r="P101" s="5"/>
      <c r="Q101" s="58">
        <f t="shared" si="16"/>
        <v>0</v>
      </c>
      <c r="R101" s="59">
        <f t="shared" si="17"/>
        <v>0</v>
      </c>
      <c r="S101" s="60">
        <f t="shared" si="18"/>
        <v>0</v>
      </c>
      <c r="T101" s="8"/>
      <c r="U101" s="64"/>
      <c r="V101" s="56"/>
    </row>
    <row r="102" spans="1:22" ht="15.75" x14ac:dyDescent="0.25">
      <c r="A102" s="64"/>
      <c r="B102" s="56"/>
      <c r="C102" s="56"/>
      <c r="D102" s="57"/>
      <c r="E102" s="55"/>
      <c r="F102" s="112"/>
      <c r="G102" s="52"/>
      <c r="H102" s="64"/>
      <c r="I102" s="6"/>
      <c r="J102" s="6"/>
      <c r="K102" s="7"/>
      <c r="L102" s="78"/>
      <c r="M102" s="5"/>
      <c r="N102" s="5"/>
      <c r="O102" s="5"/>
      <c r="P102" s="5"/>
      <c r="Q102" s="58">
        <f t="shared" si="16"/>
        <v>0</v>
      </c>
      <c r="R102" s="59">
        <f t="shared" si="17"/>
        <v>0</v>
      </c>
      <c r="S102" s="60">
        <f t="shared" si="18"/>
        <v>0</v>
      </c>
      <c r="T102" s="8"/>
      <c r="U102" s="64"/>
      <c r="V102" s="56"/>
    </row>
    <row r="103" spans="1:22" ht="15.75" x14ac:dyDescent="0.25">
      <c r="A103" s="64"/>
      <c r="B103" s="56"/>
      <c r="C103" s="56"/>
      <c r="D103" s="57"/>
      <c r="E103" s="55"/>
      <c r="F103" s="112"/>
      <c r="G103" s="52"/>
      <c r="H103" s="64"/>
      <c r="I103" s="6"/>
      <c r="J103" s="6"/>
      <c r="K103" s="7"/>
      <c r="L103" s="78"/>
      <c r="M103" s="5"/>
      <c r="N103" s="5"/>
      <c r="O103" s="5"/>
      <c r="P103" s="5"/>
      <c r="Q103" s="58">
        <f t="shared" si="16"/>
        <v>0</v>
      </c>
      <c r="R103" s="59">
        <f t="shared" si="17"/>
        <v>0</v>
      </c>
      <c r="S103" s="60">
        <f t="shared" si="18"/>
        <v>0</v>
      </c>
      <c r="T103" s="8"/>
      <c r="U103" s="64"/>
      <c r="V103" s="56"/>
    </row>
    <row r="104" spans="1:22" ht="15.75" x14ac:dyDescent="0.25">
      <c r="A104" s="64"/>
      <c r="B104" s="56"/>
      <c r="C104" s="56"/>
      <c r="D104" s="57"/>
      <c r="E104" s="55"/>
      <c r="F104" s="112"/>
      <c r="G104" s="52"/>
      <c r="H104" s="64"/>
      <c r="I104" s="6"/>
      <c r="J104" s="6"/>
      <c r="K104" s="7"/>
      <c r="L104" s="78"/>
      <c r="M104" s="5"/>
      <c r="N104" s="5"/>
      <c r="O104" s="5"/>
      <c r="P104" s="5"/>
      <c r="Q104" s="58">
        <f t="shared" si="16"/>
        <v>0</v>
      </c>
      <c r="R104" s="59">
        <f t="shared" si="17"/>
        <v>0</v>
      </c>
      <c r="S104" s="60">
        <f t="shared" si="18"/>
        <v>0</v>
      </c>
      <c r="T104" s="8"/>
      <c r="U104" s="64"/>
      <c r="V104" s="56"/>
    </row>
    <row r="105" spans="1:22" ht="15.75" x14ac:dyDescent="0.25">
      <c r="A105" s="64"/>
      <c r="B105" s="56"/>
      <c r="C105" s="56"/>
      <c r="D105" s="57"/>
      <c r="E105" s="55"/>
      <c r="F105" s="112"/>
      <c r="G105" s="52"/>
      <c r="H105" s="64"/>
      <c r="I105" s="6"/>
      <c r="J105" s="6"/>
      <c r="K105" s="7"/>
      <c r="L105" s="78"/>
      <c r="M105" s="5"/>
      <c r="N105" s="5"/>
      <c r="O105" s="5"/>
      <c r="P105" s="5"/>
      <c r="Q105" s="58">
        <f t="shared" si="16"/>
        <v>0</v>
      </c>
      <c r="R105" s="59">
        <f t="shared" si="17"/>
        <v>0</v>
      </c>
      <c r="S105" s="60">
        <f t="shared" si="18"/>
        <v>0</v>
      </c>
      <c r="T105" s="8"/>
      <c r="U105" s="64"/>
      <c r="V105" s="56"/>
    </row>
    <row r="106" spans="1:22" ht="15.75" x14ac:dyDescent="0.25">
      <c r="A106" s="64"/>
      <c r="B106" s="56"/>
      <c r="C106" s="56"/>
      <c r="D106" s="57"/>
      <c r="E106" s="55"/>
      <c r="F106" s="112"/>
      <c r="G106" s="52"/>
      <c r="H106" s="64"/>
      <c r="I106" s="6"/>
      <c r="J106" s="6"/>
      <c r="K106" s="7"/>
      <c r="L106" s="78"/>
      <c r="M106" s="5"/>
      <c r="N106" s="5"/>
      <c r="O106" s="5"/>
      <c r="P106" s="5"/>
      <c r="Q106" s="58">
        <f t="shared" si="16"/>
        <v>0</v>
      </c>
      <c r="R106" s="59">
        <f t="shared" si="17"/>
        <v>0</v>
      </c>
      <c r="S106" s="60">
        <f t="shared" si="18"/>
        <v>0</v>
      </c>
      <c r="T106" s="8"/>
      <c r="U106" s="64"/>
      <c r="V106" s="56"/>
    </row>
    <row r="107" spans="1:22" ht="15.75" x14ac:dyDescent="0.25">
      <c r="A107" s="64"/>
      <c r="B107" s="56"/>
      <c r="C107" s="56"/>
      <c r="D107" s="57"/>
      <c r="E107" s="55"/>
      <c r="F107" s="112"/>
      <c r="G107" s="52"/>
      <c r="H107" s="64"/>
      <c r="I107" s="6"/>
      <c r="J107" s="6"/>
      <c r="K107" s="7"/>
      <c r="L107" s="78"/>
      <c r="M107" s="5"/>
      <c r="N107" s="5"/>
      <c r="O107" s="5"/>
      <c r="P107" s="5"/>
      <c r="Q107" s="58">
        <f t="shared" si="16"/>
        <v>0</v>
      </c>
      <c r="R107" s="59">
        <f t="shared" si="17"/>
        <v>0</v>
      </c>
      <c r="S107" s="60">
        <f t="shared" si="18"/>
        <v>0</v>
      </c>
      <c r="T107" s="8"/>
      <c r="U107" s="64"/>
      <c r="V107" s="56"/>
    </row>
    <row r="108" spans="1:22" ht="15.75" x14ac:dyDescent="0.25">
      <c r="A108" s="64"/>
      <c r="B108" s="56"/>
      <c r="C108" s="56"/>
      <c r="D108" s="57"/>
      <c r="E108" s="55"/>
      <c r="F108" s="112"/>
      <c r="G108" s="52"/>
      <c r="H108" s="64"/>
      <c r="I108" s="6"/>
      <c r="J108" s="6"/>
      <c r="K108" s="7"/>
      <c r="L108" s="78"/>
      <c r="M108" s="5"/>
      <c r="N108" s="5"/>
      <c r="O108" s="5"/>
      <c r="P108" s="5"/>
      <c r="Q108" s="58">
        <f t="shared" si="16"/>
        <v>0</v>
      </c>
      <c r="R108" s="59">
        <f t="shared" si="17"/>
        <v>0</v>
      </c>
      <c r="S108" s="60">
        <f t="shared" si="18"/>
        <v>0</v>
      </c>
      <c r="T108" s="8"/>
      <c r="U108" s="64"/>
      <c r="V108" s="56"/>
    </row>
    <row r="109" spans="1:22" ht="15.75" x14ac:dyDescent="0.25">
      <c r="A109" s="64"/>
      <c r="B109" s="56"/>
      <c r="C109" s="56"/>
      <c r="D109" s="57"/>
      <c r="E109" s="55"/>
      <c r="F109" s="112"/>
      <c r="G109" s="52"/>
      <c r="H109" s="64"/>
      <c r="I109" s="6"/>
      <c r="J109" s="6"/>
      <c r="K109" s="7"/>
      <c r="L109" s="78"/>
      <c r="M109" s="5"/>
      <c r="N109" s="5"/>
      <c r="O109" s="5"/>
      <c r="P109" s="5"/>
      <c r="Q109" s="58">
        <f t="shared" si="16"/>
        <v>0</v>
      </c>
      <c r="R109" s="59">
        <f t="shared" si="17"/>
        <v>0</v>
      </c>
      <c r="S109" s="60">
        <f t="shared" si="18"/>
        <v>0</v>
      </c>
      <c r="T109" s="8"/>
      <c r="U109" s="64"/>
      <c r="V109" s="56"/>
    </row>
    <row r="110" spans="1:22" ht="15.75" x14ac:dyDescent="0.25">
      <c r="A110" s="64"/>
      <c r="B110" s="56"/>
      <c r="C110" s="56"/>
      <c r="D110" s="57"/>
      <c r="E110" s="55"/>
      <c r="F110" s="112"/>
      <c r="G110" s="52"/>
      <c r="H110" s="64"/>
      <c r="I110" s="6"/>
      <c r="J110" s="6"/>
      <c r="K110" s="7"/>
      <c r="L110" s="78"/>
      <c r="M110" s="5"/>
      <c r="N110" s="5"/>
      <c r="O110" s="5"/>
      <c r="P110" s="5"/>
      <c r="Q110" s="58">
        <f t="shared" si="16"/>
        <v>0</v>
      </c>
      <c r="R110" s="59">
        <f t="shared" si="17"/>
        <v>0</v>
      </c>
      <c r="S110" s="60">
        <f t="shared" si="18"/>
        <v>0</v>
      </c>
      <c r="T110" s="8"/>
      <c r="U110" s="64"/>
      <c r="V110" s="56"/>
    </row>
    <row r="111" spans="1:22" ht="15.75" x14ac:dyDescent="0.25">
      <c r="A111" s="64"/>
      <c r="B111" s="56"/>
      <c r="C111" s="56"/>
      <c r="D111" s="57"/>
      <c r="E111" s="55"/>
      <c r="F111" s="112"/>
      <c r="G111" s="52"/>
      <c r="H111" s="64"/>
      <c r="I111" s="6"/>
      <c r="J111" s="6"/>
      <c r="K111" s="7"/>
      <c r="L111" s="78"/>
      <c r="M111" s="5"/>
      <c r="N111" s="5"/>
      <c r="O111" s="5"/>
      <c r="P111" s="5"/>
      <c r="Q111" s="58">
        <f t="shared" si="16"/>
        <v>0</v>
      </c>
      <c r="R111" s="59">
        <f t="shared" si="17"/>
        <v>0</v>
      </c>
      <c r="S111" s="60">
        <f t="shared" si="18"/>
        <v>0</v>
      </c>
      <c r="T111" s="8"/>
      <c r="U111" s="64"/>
      <c r="V111" s="56"/>
    </row>
    <row r="112" spans="1:22" ht="15.75" x14ac:dyDescent="0.25">
      <c r="A112" s="64"/>
      <c r="B112" s="56"/>
      <c r="C112" s="56"/>
      <c r="D112" s="57"/>
      <c r="E112" s="55"/>
      <c r="F112" s="112"/>
      <c r="G112" s="52"/>
      <c r="H112" s="64"/>
      <c r="I112" s="6"/>
      <c r="J112" s="6"/>
      <c r="K112" s="7"/>
      <c r="L112" s="78"/>
      <c r="M112" s="5"/>
      <c r="N112" s="5"/>
      <c r="O112" s="5"/>
      <c r="P112" s="5"/>
      <c r="Q112" s="58">
        <f t="shared" si="16"/>
        <v>0</v>
      </c>
      <c r="R112" s="59">
        <f t="shared" si="17"/>
        <v>0</v>
      </c>
      <c r="S112" s="60">
        <f t="shared" si="18"/>
        <v>0</v>
      </c>
      <c r="T112" s="8"/>
      <c r="U112" s="64"/>
      <c r="V112" s="56"/>
    </row>
    <row r="113" spans="1:22" ht="15.75" x14ac:dyDescent="0.25">
      <c r="A113" s="64"/>
      <c r="B113" s="56"/>
      <c r="C113" s="56"/>
      <c r="D113" s="57"/>
      <c r="E113" s="55"/>
      <c r="F113" s="112"/>
      <c r="G113" s="52"/>
      <c r="H113" s="64"/>
      <c r="I113" s="6"/>
      <c r="J113" s="6"/>
      <c r="K113" s="7"/>
      <c r="L113" s="78"/>
      <c r="M113" s="5"/>
      <c r="N113" s="5"/>
      <c r="O113" s="5"/>
      <c r="P113" s="5"/>
      <c r="Q113" s="58">
        <f t="shared" si="16"/>
        <v>0</v>
      </c>
      <c r="R113" s="59">
        <f t="shared" si="17"/>
        <v>0</v>
      </c>
      <c r="S113" s="60">
        <f t="shared" si="18"/>
        <v>0</v>
      </c>
      <c r="T113" s="8"/>
      <c r="U113" s="64"/>
      <c r="V113" s="56"/>
    </row>
    <row r="114" spans="1:22" ht="15.75" x14ac:dyDescent="0.25">
      <c r="A114" s="64"/>
      <c r="B114" s="56"/>
      <c r="C114" s="56"/>
      <c r="D114" s="57"/>
      <c r="E114" s="55"/>
      <c r="F114" s="112"/>
      <c r="G114" s="52"/>
      <c r="H114" s="64"/>
      <c r="I114" s="6"/>
      <c r="J114" s="6"/>
      <c r="K114" s="7"/>
      <c r="L114" s="78"/>
      <c r="M114" s="5"/>
      <c r="N114" s="5"/>
      <c r="O114" s="5"/>
      <c r="P114" s="5"/>
      <c r="Q114" s="58">
        <f t="shared" si="16"/>
        <v>0</v>
      </c>
      <c r="R114" s="59">
        <f t="shared" si="17"/>
        <v>0</v>
      </c>
      <c r="S114" s="60">
        <f t="shared" si="18"/>
        <v>0</v>
      </c>
      <c r="T114" s="8"/>
      <c r="U114" s="64"/>
      <c r="V114" s="56"/>
    </row>
    <row r="115" spans="1:22" ht="15.75" x14ac:dyDescent="0.25">
      <c r="A115" s="64"/>
      <c r="B115" s="56"/>
      <c r="C115" s="56"/>
      <c r="D115" s="57"/>
      <c r="E115" s="55"/>
      <c r="F115" s="112"/>
      <c r="G115" s="52"/>
      <c r="H115" s="64"/>
      <c r="I115" s="6"/>
      <c r="J115" s="6"/>
      <c r="K115" s="7"/>
      <c r="L115" s="78"/>
      <c r="M115" s="5"/>
      <c r="N115" s="5"/>
      <c r="O115" s="5"/>
      <c r="P115" s="5"/>
      <c r="Q115" s="58">
        <f t="shared" si="16"/>
        <v>0</v>
      </c>
      <c r="R115" s="59">
        <f t="shared" si="17"/>
        <v>0</v>
      </c>
      <c r="S115" s="60">
        <f t="shared" si="18"/>
        <v>0</v>
      </c>
      <c r="T115" s="8"/>
      <c r="U115" s="64"/>
      <c r="V115" s="56"/>
    </row>
    <row r="116" spans="1:22" ht="15.75" x14ac:dyDescent="0.25">
      <c r="A116" s="64"/>
      <c r="B116" s="56"/>
      <c r="C116" s="56"/>
      <c r="D116" s="57"/>
      <c r="E116" s="55"/>
      <c r="F116" s="112"/>
      <c r="G116" s="52"/>
      <c r="H116" s="64"/>
      <c r="I116" s="6"/>
      <c r="J116" s="6"/>
      <c r="K116" s="7"/>
      <c r="L116" s="78"/>
      <c r="M116" s="5"/>
      <c r="N116" s="5"/>
      <c r="O116" s="5"/>
      <c r="P116" s="5"/>
      <c r="Q116" s="58"/>
      <c r="R116" s="59"/>
      <c r="S116" s="60"/>
      <c r="T116" s="8"/>
      <c r="U116" s="64"/>
      <c r="V116" s="56"/>
    </row>
    <row r="117" spans="1:22" ht="15.75" x14ac:dyDescent="0.25">
      <c r="A117" s="64"/>
      <c r="B117" s="56"/>
      <c r="C117" s="56"/>
      <c r="D117" s="57"/>
      <c r="E117" s="55"/>
      <c r="F117" s="112"/>
      <c r="G117" s="52"/>
      <c r="H117" s="64"/>
      <c r="I117" s="6"/>
      <c r="J117" s="6"/>
      <c r="K117" s="7"/>
      <c r="L117" s="78"/>
      <c r="M117" s="5"/>
      <c r="N117" s="5"/>
      <c r="O117" s="5"/>
      <c r="P117" s="5"/>
      <c r="Q117" s="58"/>
      <c r="R117" s="59"/>
      <c r="S117" s="60"/>
      <c r="T117" s="8"/>
      <c r="U117" s="64"/>
      <c r="V117" s="56"/>
    </row>
    <row r="118" spans="1:22" ht="15.75" x14ac:dyDescent="0.25">
      <c r="A118" s="64"/>
      <c r="B118" s="56"/>
      <c r="C118" s="56"/>
      <c r="D118" s="57"/>
      <c r="E118" s="55"/>
      <c r="F118" s="112"/>
      <c r="G118" s="52"/>
      <c r="H118" s="64"/>
      <c r="I118" s="6"/>
      <c r="J118" s="6"/>
      <c r="K118" s="7"/>
      <c r="L118" s="78"/>
      <c r="M118" s="5"/>
      <c r="N118" s="5"/>
      <c r="O118" s="5"/>
      <c r="P118" s="5"/>
      <c r="Q118" s="58"/>
      <c r="R118" s="59"/>
      <c r="S118" s="60"/>
      <c r="T118" s="8"/>
      <c r="U118" s="64"/>
      <c r="V118" s="56"/>
    </row>
    <row r="119" spans="1:22" ht="15.75" x14ac:dyDescent="0.25">
      <c r="A119" s="64"/>
      <c r="B119" s="56"/>
      <c r="C119" s="56"/>
      <c r="D119" s="57"/>
      <c r="E119" s="55"/>
      <c r="F119" s="112"/>
      <c r="G119" s="52"/>
      <c r="H119" s="64"/>
      <c r="I119" s="6"/>
      <c r="J119" s="6"/>
      <c r="K119" s="7"/>
      <c r="L119" s="78"/>
      <c r="M119" s="5"/>
      <c r="N119" s="5"/>
      <c r="O119" s="5"/>
      <c r="P119" s="5"/>
      <c r="Q119" s="58"/>
      <c r="R119" s="59"/>
      <c r="S119" s="60"/>
      <c r="T119" s="8"/>
      <c r="U119" s="64"/>
      <c r="V119" s="56"/>
    </row>
    <row r="120" spans="1:22" ht="15.75" x14ac:dyDescent="0.25">
      <c r="A120" s="64"/>
      <c r="B120" s="56"/>
      <c r="C120" s="56"/>
      <c r="D120" s="57"/>
      <c r="E120" s="55"/>
      <c r="F120" s="112"/>
      <c r="G120" s="52"/>
      <c r="H120" s="64"/>
      <c r="I120" s="6"/>
      <c r="J120" s="6"/>
      <c r="K120" s="7"/>
      <c r="L120" s="78"/>
      <c r="M120" s="5"/>
      <c r="N120" s="5"/>
      <c r="O120" s="5"/>
      <c r="P120" s="5"/>
      <c r="Q120" s="58"/>
      <c r="R120" s="59"/>
      <c r="S120" s="60"/>
      <c r="T120" s="8"/>
      <c r="U120" s="64"/>
      <c r="V120" s="56"/>
    </row>
    <row r="121" spans="1:22" ht="15.75" x14ac:dyDescent="0.25">
      <c r="A121" s="64"/>
      <c r="B121" s="56"/>
      <c r="C121" s="56"/>
      <c r="D121" s="57"/>
      <c r="E121" s="55"/>
      <c r="F121" s="112"/>
      <c r="G121" s="52"/>
      <c r="H121" s="64"/>
      <c r="I121" s="6"/>
      <c r="J121" s="6"/>
      <c r="K121" s="7"/>
      <c r="L121" s="78"/>
      <c r="M121" s="5"/>
      <c r="N121" s="5"/>
      <c r="O121" s="5"/>
      <c r="P121" s="5"/>
      <c r="Q121" s="58"/>
      <c r="R121" s="59"/>
      <c r="S121" s="60"/>
      <c r="T121" s="8"/>
      <c r="U121" s="64"/>
      <c r="V121" s="56"/>
    </row>
    <row r="122" spans="1:22" ht="15.75" x14ac:dyDescent="0.25">
      <c r="A122" s="64"/>
      <c r="B122" s="56"/>
      <c r="C122" s="56"/>
      <c r="D122" s="57"/>
      <c r="E122" s="55"/>
      <c r="F122" s="112"/>
      <c r="G122" s="52"/>
      <c r="H122" s="64"/>
      <c r="I122" s="6"/>
      <c r="J122" s="6"/>
      <c r="K122" s="7"/>
      <c r="L122" s="78"/>
      <c r="M122" s="5"/>
      <c r="N122" s="5"/>
      <c r="O122" s="5"/>
      <c r="P122" s="5"/>
      <c r="Q122" s="58"/>
      <c r="R122" s="59"/>
      <c r="S122" s="60"/>
      <c r="T122" s="8"/>
      <c r="U122" s="64"/>
      <c r="V122" s="56"/>
    </row>
    <row r="123" spans="1:22" ht="15.75" x14ac:dyDescent="0.25">
      <c r="A123" s="64"/>
      <c r="B123" s="56"/>
      <c r="C123" s="56"/>
      <c r="D123" s="57"/>
      <c r="E123" s="55"/>
      <c r="F123" s="112"/>
      <c r="G123" s="52"/>
      <c r="H123" s="64"/>
      <c r="I123" s="6"/>
      <c r="J123" s="6"/>
      <c r="K123" s="7"/>
      <c r="L123" s="78"/>
      <c r="M123" s="5"/>
      <c r="N123" s="5"/>
      <c r="O123" s="5"/>
      <c r="P123" s="5"/>
      <c r="Q123" s="58"/>
      <c r="R123" s="59"/>
      <c r="S123" s="60"/>
      <c r="T123" s="8"/>
      <c r="U123" s="64"/>
      <c r="V123" s="56"/>
    </row>
    <row r="124" spans="1:22" ht="15.75" x14ac:dyDescent="0.25">
      <c r="A124" s="64"/>
      <c r="B124" s="56"/>
      <c r="C124" s="56"/>
      <c r="D124" s="57"/>
      <c r="E124" s="55"/>
      <c r="F124" s="112"/>
      <c r="G124" s="52"/>
      <c r="H124" s="64"/>
      <c r="I124" s="6"/>
      <c r="J124" s="6"/>
      <c r="K124" s="7"/>
      <c r="L124" s="78"/>
      <c r="M124" s="5"/>
      <c r="N124" s="5"/>
      <c r="O124" s="5"/>
      <c r="P124" s="5"/>
      <c r="Q124" s="58"/>
      <c r="R124" s="59"/>
      <c r="S124" s="60"/>
      <c r="T124" s="8"/>
      <c r="U124" s="64"/>
      <c r="V124" s="56"/>
    </row>
    <row r="125" spans="1:22" ht="15.75" x14ac:dyDescent="0.25">
      <c r="A125" s="64"/>
      <c r="B125" s="56"/>
      <c r="C125" s="56"/>
      <c r="D125" s="57"/>
      <c r="E125" s="55"/>
      <c r="F125" s="112"/>
      <c r="G125" s="52"/>
      <c r="H125" s="64"/>
      <c r="I125" s="6"/>
      <c r="J125" s="6"/>
      <c r="K125" s="7"/>
      <c r="L125" s="78"/>
      <c r="M125" s="5"/>
      <c r="N125" s="5"/>
      <c r="O125" s="5"/>
      <c r="P125" s="5"/>
      <c r="Q125" s="58"/>
      <c r="R125" s="59"/>
      <c r="S125" s="60"/>
      <c r="T125" s="8"/>
      <c r="U125" s="64"/>
      <c r="V125" s="56"/>
    </row>
    <row r="126" spans="1:22" ht="15.75" x14ac:dyDescent="0.25">
      <c r="A126" s="64"/>
      <c r="B126" s="56"/>
      <c r="C126" s="56"/>
      <c r="D126" s="57"/>
      <c r="E126" s="55"/>
      <c r="F126" s="112"/>
      <c r="G126" s="52"/>
      <c r="H126" s="64"/>
      <c r="I126" s="6"/>
      <c r="J126" s="6"/>
      <c r="K126" s="7"/>
      <c r="L126" s="78"/>
      <c r="M126" s="5"/>
      <c r="N126" s="5"/>
      <c r="O126" s="5"/>
      <c r="P126" s="5"/>
      <c r="Q126" s="58"/>
      <c r="R126" s="59"/>
      <c r="S126" s="60"/>
      <c r="T126" s="8"/>
      <c r="U126" s="64"/>
      <c r="V126" s="56"/>
    </row>
    <row r="127" spans="1:22" ht="15.75" x14ac:dyDescent="0.25">
      <c r="A127" s="64"/>
      <c r="B127" s="56"/>
      <c r="C127" s="56"/>
      <c r="D127" s="57"/>
      <c r="E127" s="55"/>
      <c r="F127" s="112"/>
      <c r="G127" s="52"/>
      <c r="H127" s="64"/>
      <c r="I127" s="6"/>
      <c r="J127" s="6"/>
      <c r="K127" s="7"/>
      <c r="L127" s="78"/>
      <c r="M127" s="5"/>
      <c r="N127" s="5"/>
      <c r="O127" s="5"/>
      <c r="P127" s="5"/>
      <c r="Q127" s="58"/>
      <c r="R127" s="59"/>
      <c r="S127" s="60"/>
      <c r="T127" s="8"/>
      <c r="U127" s="64"/>
      <c r="V127" s="56"/>
    </row>
    <row r="128" spans="1:22" ht="15.75" x14ac:dyDescent="0.25">
      <c r="A128" s="64"/>
      <c r="B128" s="56"/>
      <c r="C128" s="56"/>
      <c r="D128" s="57"/>
      <c r="E128" s="55"/>
      <c r="F128" s="112"/>
      <c r="G128" s="52"/>
      <c r="H128" s="64"/>
      <c r="I128" s="6"/>
      <c r="J128" s="6"/>
      <c r="K128" s="7"/>
      <c r="L128" s="78"/>
      <c r="M128" s="5"/>
      <c r="N128" s="5"/>
      <c r="O128" s="5"/>
      <c r="P128" s="5"/>
      <c r="Q128" s="58"/>
      <c r="R128" s="59"/>
      <c r="S128" s="60"/>
      <c r="T128" s="8"/>
      <c r="U128" s="64"/>
      <c r="V128" s="56"/>
    </row>
    <row r="129" spans="1:22" ht="15.75" x14ac:dyDescent="0.25">
      <c r="A129" s="64"/>
      <c r="B129" s="56"/>
      <c r="C129" s="56"/>
      <c r="D129" s="57"/>
      <c r="E129" s="55"/>
      <c r="F129" s="112"/>
      <c r="G129" s="52"/>
      <c r="H129" s="64"/>
      <c r="I129" s="6"/>
      <c r="J129" s="6"/>
      <c r="K129" s="7"/>
      <c r="L129" s="78"/>
      <c r="M129" s="5"/>
      <c r="N129" s="5"/>
      <c r="O129" s="5"/>
      <c r="P129" s="5"/>
      <c r="Q129" s="58"/>
      <c r="R129" s="59"/>
      <c r="S129" s="60"/>
      <c r="T129" s="8"/>
      <c r="U129" s="64"/>
      <c r="V129" s="56"/>
    </row>
    <row r="130" spans="1:22" ht="15.75" x14ac:dyDescent="0.25">
      <c r="A130" s="64"/>
      <c r="B130" s="56"/>
      <c r="C130" s="56"/>
      <c r="D130" s="57"/>
      <c r="E130" s="55"/>
      <c r="F130" s="112"/>
      <c r="G130" s="52"/>
      <c r="H130" s="64"/>
      <c r="I130" s="6"/>
      <c r="J130" s="6"/>
      <c r="K130" s="7"/>
      <c r="L130" s="78"/>
      <c r="M130" s="5"/>
      <c r="N130" s="5"/>
      <c r="O130" s="5"/>
      <c r="P130" s="5"/>
      <c r="Q130" s="58"/>
      <c r="R130" s="59"/>
      <c r="S130" s="60"/>
      <c r="T130" s="8"/>
      <c r="U130" s="64"/>
      <c r="V130" s="56"/>
    </row>
    <row r="131" spans="1:22" ht="15.75" x14ac:dyDescent="0.25">
      <c r="A131" s="64"/>
      <c r="B131" s="56"/>
      <c r="C131" s="56"/>
      <c r="D131" s="57"/>
      <c r="E131" s="55"/>
      <c r="F131" s="112"/>
      <c r="G131" s="52"/>
      <c r="H131" s="64"/>
      <c r="I131" s="6"/>
      <c r="J131" s="6"/>
      <c r="K131" s="7"/>
      <c r="L131" s="78"/>
      <c r="M131" s="5"/>
      <c r="N131" s="5"/>
      <c r="O131" s="5"/>
      <c r="P131" s="5"/>
      <c r="Q131" s="58"/>
      <c r="R131" s="59"/>
      <c r="S131" s="60"/>
      <c r="T131" s="8"/>
      <c r="U131" s="64"/>
      <c r="V131" s="56"/>
    </row>
    <row r="132" spans="1:22" ht="15.75" x14ac:dyDescent="0.25">
      <c r="A132" s="64"/>
      <c r="B132" s="56"/>
      <c r="C132" s="56"/>
      <c r="D132" s="57"/>
      <c r="E132" s="55"/>
      <c r="F132" s="112"/>
      <c r="G132" s="52"/>
      <c r="H132" s="64"/>
      <c r="I132" s="6"/>
      <c r="J132" s="6"/>
      <c r="K132" s="7"/>
      <c r="L132" s="78"/>
      <c r="M132" s="5"/>
      <c r="N132" s="5"/>
      <c r="O132" s="5"/>
      <c r="P132" s="5"/>
      <c r="Q132" s="58"/>
      <c r="R132" s="59"/>
      <c r="S132" s="60"/>
      <c r="T132" s="8"/>
      <c r="U132" s="64"/>
      <c r="V132" s="56"/>
    </row>
    <row r="133" spans="1:22" ht="15.75" x14ac:dyDescent="0.25">
      <c r="A133" s="64"/>
      <c r="B133" s="56"/>
      <c r="C133" s="56"/>
      <c r="D133" s="57"/>
      <c r="E133" s="55"/>
      <c r="F133" s="112"/>
      <c r="G133" s="52"/>
      <c r="H133" s="64"/>
      <c r="I133" s="6"/>
      <c r="J133" s="6"/>
      <c r="K133" s="7"/>
      <c r="L133" s="78"/>
      <c r="M133" s="5"/>
      <c r="N133" s="5"/>
      <c r="O133" s="5"/>
      <c r="P133" s="5"/>
      <c r="Q133" s="58"/>
      <c r="R133" s="59"/>
      <c r="S133" s="60"/>
      <c r="T133" s="8"/>
      <c r="U133" s="64"/>
      <c r="V133" s="56"/>
    </row>
    <row r="134" spans="1:22" ht="15.75" x14ac:dyDescent="0.25">
      <c r="A134" s="64"/>
      <c r="B134" s="56"/>
      <c r="C134" s="56"/>
      <c r="D134" s="57"/>
      <c r="E134" s="55"/>
      <c r="F134" s="112"/>
      <c r="G134" s="52"/>
      <c r="H134" s="64"/>
      <c r="I134" s="6"/>
      <c r="J134" s="6"/>
      <c r="K134" s="7"/>
      <c r="L134" s="78"/>
      <c r="M134" s="5"/>
      <c r="N134" s="5"/>
      <c r="O134" s="5"/>
      <c r="P134" s="5"/>
      <c r="Q134" s="58"/>
      <c r="R134" s="59"/>
      <c r="S134" s="60"/>
      <c r="T134" s="8"/>
      <c r="U134" s="64"/>
      <c r="V134" s="56"/>
    </row>
    <row r="135" spans="1:22" ht="15.75" x14ac:dyDescent="0.25">
      <c r="A135" s="64"/>
      <c r="B135" s="56"/>
      <c r="C135" s="56"/>
      <c r="D135" s="57"/>
      <c r="E135" s="55"/>
      <c r="F135" s="112"/>
      <c r="G135" s="52"/>
      <c r="H135" s="64"/>
      <c r="I135" s="6"/>
      <c r="J135" s="6"/>
      <c r="K135" s="7"/>
      <c r="L135" s="78"/>
      <c r="M135" s="5"/>
      <c r="N135" s="5"/>
      <c r="O135" s="5"/>
      <c r="P135" s="5"/>
      <c r="Q135" s="58"/>
      <c r="R135" s="59"/>
      <c r="S135" s="60"/>
      <c r="T135" s="8"/>
      <c r="U135" s="64"/>
      <c r="V135" s="56"/>
    </row>
    <row r="136" spans="1:22" ht="15.75" x14ac:dyDescent="0.25">
      <c r="A136" s="64"/>
      <c r="B136" s="56"/>
      <c r="C136" s="56"/>
      <c r="D136" s="57"/>
      <c r="E136" s="55"/>
      <c r="F136" s="112"/>
      <c r="G136" s="52"/>
      <c r="H136" s="64"/>
      <c r="I136" s="6"/>
      <c r="J136" s="6"/>
      <c r="K136" s="7"/>
      <c r="L136" s="78"/>
      <c r="M136" s="5"/>
      <c r="N136" s="5"/>
      <c r="O136" s="5"/>
      <c r="P136" s="5"/>
      <c r="Q136" s="58"/>
      <c r="R136" s="59"/>
      <c r="S136" s="60"/>
      <c r="T136" s="8"/>
      <c r="U136" s="64"/>
      <c r="V136" s="56"/>
    </row>
    <row r="137" spans="1:22" ht="15.75" x14ac:dyDescent="0.25">
      <c r="A137" s="64"/>
      <c r="B137" s="56"/>
      <c r="C137" s="56"/>
      <c r="D137" s="57"/>
      <c r="E137" s="55"/>
      <c r="F137" s="112"/>
      <c r="G137" s="52"/>
      <c r="H137" s="64"/>
      <c r="I137" s="6"/>
      <c r="J137" s="6"/>
      <c r="K137" s="7"/>
      <c r="L137" s="78"/>
      <c r="M137" s="5"/>
      <c r="N137" s="5"/>
      <c r="O137" s="5"/>
      <c r="P137" s="5"/>
      <c r="Q137" s="58"/>
      <c r="R137" s="59"/>
      <c r="S137" s="60"/>
      <c r="T137" s="8"/>
      <c r="U137" s="64"/>
      <c r="V137" s="56"/>
    </row>
    <row r="138" spans="1:22" ht="15.75" x14ac:dyDescent="0.25">
      <c r="A138" s="64"/>
      <c r="B138" s="56"/>
      <c r="C138" s="56"/>
      <c r="D138" s="57"/>
      <c r="E138" s="55"/>
      <c r="F138" s="112"/>
      <c r="G138" s="52"/>
      <c r="H138" s="64"/>
      <c r="I138" s="6"/>
      <c r="J138" s="6"/>
      <c r="K138" s="7"/>
      <c r="L138" s="78"/>
      <c r="M138" s="5"/>
      <c r="N138" s="5"/>
      <c r="O138" s="5"/>
      <c r="P138" s="5"/>
      <c r="Q138" s="58"/>
      <c r="R138" s="59"/>
      <c r="S138" s="60"/>
      <c r="T138" s="8"/>
      <c r="U138" s="64"/>
      <c r="V138" s="56"/>
    </row>
    <row r="139" spans="1:22" ht="15.75" x14ac:dyDescent="0.25">
      <c r="A139" s="64"/>
      <c r="B139" s="56"/>
      <c r="C139" s="56"/>
      <c r="D139" s="57"/>
      <c r="E139" s="55"/>
      <c r="F139" s="112"/>
      <c r="G139" s="52"/>
      <c r="H139" s="64"/>
      <c r="I139" s="6"/>
      <c r="J139" s="6"/>
      <c r="K139" s="7"/>
      <c r="L139" s="78"/>
      <c r="M139" s="5"/>
      <c r="N139" s="5"/>
      <c r="O139" s="5"/>
      <c r="P139" s="5"/>
      <c r="Q139" s="58"/>
      <c r="R139" s="59"/>
      <c r="S139" s="60"/>
      <c r="T139" s="8"/>
      <c r="U139" s="64"/>
      <c r="V139" s="56"/>
    </row>
    <row r="140" spans="1:22" ht="15.75" x14ac:dyDescent="0.25">
      <c r="A140" s="64"/>
      <c r="B140" s="56"/>
      <c r="C140" s="56"/>
      <c r="D140" s="57"/>
      <c r="E140" s="55"/>
      <c r="F140" s="112"/>
      <c r="G140" s="52"/>
      <c r="H140" s="64"/>
      <c r="I140" s="6"/>
      <c r="J140" s="6"/>
      <c r="K140" s="7"/>
      <c r="L140" s="78"/>
      <c r="M140" s="5"/>
      <c r="N140" s="5"/>
      <c r="O140" s="5"/>
      <c r="P140" s="5"/>
      <c r="Q140" s="58"/>
      <c r="R140" s="59"/>
      <c r="S140" s="60"/>
      <c r="T140" s="8"/>
      <c r="U140" s="64"/>
      <c r="V140" s="56"/>
    </row>
    <row r="141" spans="1:22" ht="15.75" x14ac:dyDescent="0.25">
      <c r="A141" s="64"/>
      <c r="B141" s="56"/>
      <c r="C141" s="56"/>
      <c r="D141" s="57"/>
      <c r="E141" s="55"/>
      <c r="F141" s="112"/>
      <c r="G141" s="52"/>
      <c r="H141" s="64"/>
      <c r="I141" s="6"/>
      <c r="J141" s="6"/>
      <c r="K141" s="7"/>
      <c r="L141" s="78"/>
      <c r="M141" s="5"/>
      <c r="N141" s="5"/>
      <c r="O141" s="5"/>
      <c r="P141" s="5"/>
      <c r="Q141" s="58"/>
      <c r="R141" s="59"/>
      <c r="S141" s="60"/>
      <c r="T141" s="8"/>
      <c r="U141" s="64"/>
      <c r="V141" s="56"/>
    </row>
    <row r="142" spans="1:22" ht="15.75" x14ac:dyDescent="0.25">
      <c r="A142" s="64"/>
      <c r="B142" s="56"/>
      <c r="C142" s="56"/>
      <c r="D142" s="57"/>
      <c r="E142" s="55"/>
      <c r="F142" s="112"/>
      <c r="G142" s="52"/>
      <c r="H142" s="64"/>
      <c r="I142" s="6"/>
      <c r="J142" s="6"/>
      <c r="K142" s="7"/>
      <c r="L142" s="78"/>
      <c r="M142" s="5"/>
      <c r="N142" s="5"/>
      <c r="O142" s="5"/>
      <c r="P142" s="5"/>
      <c r="Q142" s="58"/>
      <c r="R142" s="59"/>
      <c r="S142" s="60"/>
      <c r="T142" s="8"/>
      <c r="U142" s="64"/>
      <c r="V142" s="56"/>
    </row>
    <row r="143" spans="1:22" ht="15.75" x14ac:dyDescent="0.25">
      <c r="A143" s="64"/>
      <c r="B143" s="56"/>
      <c r="C143" s="56"/>
      <c r="D143" s="57"/>
      <c r="E143" s="55"/>
      <c r="F143" s="112"/>
      <c r="G143" s="52"/>
      <c r="H143" s="64"/>
      <c r="I143" s="6"/>
      <c r="J143" s="6"/>
      <c r="K143" s="7"/>
      <c r="L143" s="78"/>
      <c r="M143" s="5"/>
      <c r="N143" s="5"/>
      <c r="O143" s="5"/>
      <c r="P143" s="5"/>
      <c r="Q143" s="58"/>
      <c r="R143" s="59"/>
      <c r="S143" s="60"/>
      <c r="T143" s="8"/>
      <c r="U143" s="64"/>
      <c r="V143" s="56"/>
    </row>
    <row r="144" spans="1:22" ht="15.75" x14ac:dyDescent="0.25">
      <c r="A144" s="64"/>
      <c r="B144" s="56"/>
      <c r="C144" s="56"/>
      <c r="D144" s="57"/>
      <c r="E144" s="55"/>
      <c r="F144" s="112"/>
      <c r="G144" s="52"/>
      <c r="H144" s="64"/>
      <c r="I144" s="6"/>
      <c r="J144" s="6"/>
      <c r="K144" s="7"/>
      <c r="L144" s="78"/>
      <c r="M144" s="5"/>
      <c r="N144" s="5"/>
      <c r="O144" s="5"/>
      <c r="P144" s="5"/>
      <c r="Q144" s="58"/>
      <c r="R144" s="59"/>
      <c r="S144" s="60"/>
      <c r="T144" s="8"/>
      <c r="U144" s="64"/>
      <c r="V144" s="56"/>
    </row>
    <row r="145" spans="1:22" ht="15.75" x14ac:dyDescent="0.25">
      <c r="A145" s="64"/>
      <c r="B145" s="56"/>
      <c r="C145" s="56"/>
      <c r="D145" s="57"/>
      <c r="E145" s="55"/>
      <c r="F145" s="112"/>
      <c r="G145" s="52"/>
      <c r="H145" s="64"/>
      <c r="I145" s="6"/>
      <c r="J145" s="6"/>
      <c r="K145" s="7"/>
      <c r="L145" s="78"/>
      <c r="M145" s="5"/>
      <c r="N145" s="5"/>
      <c r="O145" s="5"/>
      <c r="P145" s="5"/>
      <c r="Q145" s="58"/>
      <c r="R145" s="59"/>
      <c r="S145" s="60"/>
      <c r="T145" s="8"/>
      <c r="U145" s="64"/>
      <c r="V145" s="56"/>
    </row>
    <row r="146" spans="1:22" ht="15.75" x14ac:dyDescent="0.25">
      <c r="A146" s="64"/>
      <c r="B146" s="56"/>
      <c r="C146" s="56"/>
      <c r="D146" s="57"/>
      <c r="E146" s="55"/>
      <c r="F146" s="112"/>
      <c r="G146" s="52"/>
      <c r="H146" s="64"/>
      <c r="I146" s="6"/>
      <c r="J146" s="6"/>
      <c r="K146" s="7"/>
      <c r="L146" s="78"/>
      <c r="M146" s="5"/>
      <c r="N146" s="5"/>
      <c r="O146" s="5"/>
      <c r="P146" s="5"/>
      <c r="Q146" s="58"/>
      <c r="R146" s="59"/>
      <c r="S146" s="60"/>
      <c r="T146" s="8"/>
      <c r="U146" s="64"/>
      <c r="V146" s="56"/>
    </row>
    <row r="147" spans="1:22" ht="15.75" x14ac:dyDescent="0.25">
      <c r="A147" s="64"/>
      <c r="B147" s="56"/>
      <c r="C147" s="56"/>
      <c r="D147" s="57"/>
      <c r="E147" s="55"/>
      <c r="F147" s="112"/>
      <c r="G147" s="52"/>
      <c r="H147" s="64"/>
      <c r="I147" s="6"/>
      <c r="J147" s="6"/>
      <c r="K147" s="7"/>
      <c r="L147" s="78"/>
      <c r="M147" s="5"/>
      <c r="N147" s="5"/>
      <c r="O147" s="5"/>
      <c r="P147" s="5"/>
      <c r="Q147" s="58"/>
      <c r="R147" s="59"/>
      <c r="S147" s="60"/>
      <c r="T147" s="8"/>
      <c r="U147" s="64"/>
      <c r="V147" s="56"/>
    </row>
    <row r="148" spans="1:22" ht="15.75" x14ac:dyDescent="0.25">
      <c r="A148" s="64"/>
      <c r="B148" s="56"/>
      <c r="C148" s="56"/>
      <c r="D148" s="57"/>
      <c r="E148" s="55"/>
      <c r="F148" s="112"/>
      <c r="G148" s="52"/>
      <c r="H148" s="64"/>
      <c r="I148" s="6"/>
      <c r="J148" s="6"/>
      <c r="K148" s="7"/>
      <c r="L148" s="78"/>
      <c r="M148" s="5"/>
      <c r="N148" s="5"/>
      <c r="O148" s="5"/>
      <c r="P148" s="5"/>
      <c r="Q148" s="58"/>
      <c r="R148" s="59"/>
      <c r="S148" s="60"/>
      <c r="T148" s="8"/>
      <c r="U148" s="64"/>
      <c r="V148" s="56"/>
    </row>
    <row r="149" spans="1:22" ht="15.75" x14ac:dyDescent="0.25">
      <c r="F149" s="112"/>
    </row>
  </sheetData>
  <mergeCells count="6">
    <mergeCell ref="M1:Q1"/>
    <mergeCell ref="R1:T2"/>
    <mergeCell ref="R3:T11"/>
    <mergeCell ref="M2:Q9"/>
    <mergeCell ref="M10:M11"/>
    <mergeCell ref="N10:Q11"/>
  </mergeCells>
  <phoneticPr fontId="13" type="noConversion"/>
  <conditionalFormatting sqref="Q16:S148">
    <cfRule type="cellIs" dxfId="1" priority="1" operator="notBetween">
      <formula>-0.1</formula>
      <formula>0.1</formula>
    </cfRule>
  </conditionalFormatting>
  <printOptions horizontalCentered="1" verticalCentered="1"/>
  <pageMargins left="0.25" right="0.25" top="0.75" bottom="0.75" header="0.3" footer="0.3"/>
  <pageSetup scale="4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3D9A-BEC9-467D-AC97-81E98C4FD551}">
  <sheetPr>
    <pageSetUpPr fitToPage="1"/>
  </sheetPr>
  <dimension ref="A1:T64"/>
  <sheetViews>
    <sheetView topLeftCell="H1" zoomScale="75" zoomScaleNormal="75" workbookViewId="0">
      <pane ySplit="15" topLeftCell="A16" activePane="bottomLeft" state="frozen"/>
      <selection pane="bottomLeft" activeCell="N10" sqref="N10:Q11"/>
    </sheetView>
  </sheetViews>
  <sheetFormatPr defaultRowHeight="15" x14ac:dyDescent="0.25"/>
  <cols>
    <col min="1" max="1" width="18.7109375" style="1" customWidth="1"/>
    <col min="2" max="3" width="15.7109375" style="1" customWidth="1"/>
    <col min="4" max="4" width="13.7109375" style="1" customWidth="1"/>
    <col min="5" max="5" width="35.7109375" style="1" customWidth="1"/>
    <col min="6" max="6" width="16.7109375" style="36" customWidth="1"/>
    <col min="7" max="7" width="16.7109375" style="47" customWidth="1"/>
    <col min="8" max="8" width="18.7109375" style="1" customWidth="1"/>
    <col min="9" max="10" width="15.7109375" style="1" customWidth="1"/>
    <col min="11" max="11" width="13.7109375" style="1" customWidth="1"/>
    <col min="12" max="12" width="35.7109375" style="1" customWidth="1"/>
    <col min="13" max="13" width="17.140625" style="1" customWidth="1"/>
    <col min="14" max="16" width="11.7109375" style="1" customWidth="1"/>
    <col min="17" max="19" width="12" style="1" customWidth="1"/>
    <col min="20" max="20" width="11.7109375" style="1" customWidth="1"/>
  </cols>
  <sheetData>
    <row r="1" spans="1:20" s="33" customFormat="1" ht="23.45" customHeight="1" x14ac:dyDescent="0.35">
      <c r="A1" s="31" t="s">
        <v>43</v>
      </c>
      <c r="B1" s="32"/>
      <c r="C1" s="32"/>
      <c r="D1" s="32"/>
      <c r="E1" s="32"/>
      <c r="F1" s="35"/>
      <c r="G1" s="44"/>
      <c r="H1" s="32"/>
      <c r="I1" s="32"/>
      <c r="J1" s="70"/>
      <c r="K1" s="70" t="s">
        <v>33</v>
      </c>
      <c r="L1" s="75"/>
      <c r="M1" s="128" t="s">
        <v>44</v>
      </c>
      <c r="N1" s="129"/>
      <c r="O1" s="129"/>
      <c r="P1" s="129"/>
      <c r="Q1" s="129"/>
      <c r="R1" s="130" t="s">
        <v>47</v>
      </c>
      <c r="S1" s="131"/>
      <c r="T1" s="132"/>
    </row>
    <row r="2" spans="1:20" s="33" customFormat="1" ht="21.75" thickBot="1" x14ac:dyDescent="0.4">
      <c r="A2" s="31"/>
      <c r="B2" s="32"/>
      <c r="C2" s="32"/>
      <c r="D2" s="32"/>
      <c r="E2" s="32"/>
      <c r="F2" s="35"/>
      <c r="G2" s="44"/>
      <c r="H2" s="32"/>
      <c r="I2" s="32"/>
      <c r="J2" s="32"/>
      <c r="K2" s="32"/>
      <c r="L2" s="32"/>
      <c r="M2" s="145"/>
      <c r="N2" s="146"/>
      <c r="O2" s="146"/>
      <c r="P2" s="146"/>
      <c r="Q2" s="147"/>
      <c r="R2" s="133"/>
      <c r="S2" s="134"/>
      <c r="T2" s="135"/>
    </row>
    <row r="3" spans="1:20" ht="21" x14ac:dyDescent="0.35">
      <c r="A3" s="70" t="s">
        <v>14</v>
      </c>
      <c r="B3" s="71"/>
      <c r="C3" s="29"/>
      <c r="D3" s="34"/>
      <c r="E3" s="66" t="s">
        <v>25</v>
      </c>
      <c r="F3" s="65"/>
      <c r="G3" s="45"/>
      <c r="H3" s="29"/>
      <c r="I3" s="29"/>
      <c r="J3" s="66"/>
      <c r="K3" s="66" t="s">
        <v>27</v>
      </c>
      <c r="L3" s="65"/>
      <c r="M3" s="145"/>
      <c r="N3" s="146"/>
      <c r="O3" s="146"/>
      <c r="P3" s="146"/>
      <c r="Q3" s="147"/>
      <c r="R3" s="136"/>
      <c r="S3" s="137"/>
      <c r="T3" s="138"/>
    </row>
    <row r="4" spans="1:20" ht="18" customHeight="1" x14ac:dyDescent="0.3">
      <c r="A4" s="34" t="s">
        <v>17</v>
      </c>
      <c r="B4" s="69"/>
      <c r="C4" s="30"/>
      <c r="D4" s="34"/>
      <c r="E4" s="34" t="s">
        <v>22</v>
      </c>
      <c r="F4" s="67"/>
      <c r="G4" s="46"/>
      <c r="H4" s="30"/>
      <c r="I4" s="30"/>
      <c r="J4" s="34"/>
      <c r="K4" s="34" t="s">
        <v>30</v>
      </c>
      <c r="L4" s="67"/>
      <c r="M4" s="145"/>
      <c r="N4" s="146"/>
      <c r="O4" s="146"/>
      <c r="P4" s="146"/>
      <c r="Q4" s="147"/>
      <c r="R4" s="139"/>
      <c r="S4" s="140"/>
      <c r="T4" s="141"/>
    </row>
    <row r="5" spans="1:20" ht="18" customHeight="1" x14ac:dyDescent="0.3">
      <c r="A5" s="34" t="s">
        <v>15</v>
      </c>
      <c r="B5" s="69"/>
      <c r="D5" s="34"/>
      <c r="E5" s="34" t="s">
        <v>19</v>
      </c>
      <c r="F5" s="67"/>
      <c r="J5" s="34"/>
      <c r="K5" s="34" t="s">
        <v>28</v>
      </c>
      <c r="L5" s="67"/>
      <c r="M5" s="145"/>
      <c r="N5" s="146"/>
      <c r="O5" s="146"/>
      <c r="P5" s="146"/>
      <c r="Q5" s="147"/>
      <c r="R5" s="139"/>
      <c r="S5" s="140"/>
      <c r="T5" s="141"/>
    </row>
    <row r="6" spans="1:20" ht="18" customHeight="1" x14ac:dyDescent="0.3">
      <c r="A6" s="34" t="s">
        <v>18</v>
      </c>
      <c r="B6" s="69"/>
      <c r="D6" s="34"/>
      <c r="E6" s="34" t="s">
        <v>20</v>
      </c>
      <c r="F6" s="81"/>
      <c r="J6" s="34"/>
      <c r="K6" s="34" t="s">
        <v>29</v>
      </c>
      <c r="L6" s="68"/>
      <c r="M6" s="145"/>
      <c r="N6" s="146"/>
      <c r="O6" s="146"/>
      <c r="P6" s="146"/>
      <c r="Q6" s="147"/>
      <c r="R6" s="139"/>
      <c r="S6" s="140"/>
      <c r="T6" s="141"/>
    </row>
    <row r="7" spans="1:20" ht="18" customHeight="1" x14ac:dyDescent="0.3">
      <c r="A7" s="34"/>
      <c r="B7" s="69"/>
      <c r="D7" s="34"/>
      <c r="E7" s="34" t="s">
        <v>21</v>
      </c>
      <c r="F7" s="67"/>
      <c r="J7" s="34"/>
      <c r="K7" s="34" t="s">
        <v>37</v>
      </c>
      <c r="L7" s="74"/>
      <c r="M7" s="145"/>
      <c r="N7" s="146"/>
      <c r="O7" s="146"/>
      <c r="P7" s="146"/>
      <c r="Q7" s="147"/>
      <c r="R7" s="139"/>
      <c r="S7" s="140"/>
      <c r="T7" s="141"/>
    </row>
    <row r="8" spans="1:20" ht="18" customHeight="1" x14ac:dyDescent="0.3">
      <c r="A8" s="34"/>
      <c r="B8" s="69"/>
      <c r="D8" s="34"/>
      <c r="E8" s="34" t="s">
        <v>23</v>
      </c>
      <c r="F8" s="67"/>
      <c r="J8" s="34"/>
      <c r="K8" s="34" t="s">
        <v>34</v>
      </c>
      <c r="L8" s="67"/>
      <c r="M8" s="145"/>
      <c r="N8" s="146"/>
      <c r="O8" s="146"/>
      <c r="P8" s="146"/>
      <c r="Q8" s="147"/>
      <c r="R8" s="139"/>
      <c r="S8" s="140"/>
      <c r="T8" s="141"/>
    </row>
    <row r="9" spans="1:20" ht="18" customHeight="1" x14ac:dyDescent="0.3">
      <c r="A9" s="34"/>
      <c r="B9" s="69"/>
      <c r="D9" s="34"/>
      <c r="E9" s="34" t="s">
        <v>24</v>
      </c>
      <c r="F9" s="67"/>
      <c r="J9" s="34"/>
      <c r="K9" s="34" t="s">
        <v>35</v>
      </c>
      <c r="L9" s="67"/>
      <c r="M9" s="145"/>
      <c r="N9" s="146"/>
      <c r="O9" s="146"/>
      <c r="P9" s="146"/>
      <c r="Q9" s="147"/>
      <c r="R9" s="139"/>
      <c r="S9" s="140"/>
      <c r="T9" s="141"/>
    </row>
    <row r="10" spans="1:20" ht="18" customHeight="1" x14ac:dyDescent="0.3">
      <c r="A10" s="34"/>
      <c r="B10" s="69"/>
      <c r="D10" s="34"/>
      <c r="E10" s="34" t="s">
        <v>36</v>
      </c>
      <c r="F10" s="67"/>
      <c r="J10" s="34"/>
      <c r="K10" s="34" t="s">
        <v>31</v>
      </c>
      <c r="L10" s="67"/>
      <c r="M10" s="148" t="s">
        <v>45</v>
      </c>
      <c r="N10" s="151" t="s">
        <v>46</v>
      </c>
      <c r="O10" s="151"/>
      <c r="P10" s="151"/>
      <c r="Q10" s="152"/>
      <c r="R10" s="139"/>
      <c r="S10" s="140"/>
      <c r="T10" s="141"/>
    </row>
    <row r="11" spans="1:20" ht="18.600000000000001" customHeight="1" thickBot="1" x14ac:dyDescent="0.35">
      <c r="A11" s="34"/>
      <c r="B11" s="69"/>
      <c r="D11" s="34"/>
      <c r="E11" s="34"/>
      <c r="F11" s="67"/>
      <c r="J11" s="34"/>
      <c r="K11" s="67"/>
      <c r="M11" s="149"/>
      <c r="N11" s="153"/>
      <c r="O11" s="153"/>
      <c r="P11" s="153"/>
      <c r="Q11" s="154"/>
      <c r="R11" s="142"/>
      <c r="S11" s="143"/>
      <c r="T11" s="144"/>
    </row>
    <row r="12" spans="1:20" ht="16.5" thickBot="1" x14ac:dyDescent="0.3">
      <c r="A12" s="23" t="s">
        <v>9</v>
      </c>
      <c r="B12" s="24"/>
      <c r="C12" s="24"/>
      <c r="D12" s="24"/>
      <c r="E12" s="24"/>
      <c r="F12" s="37"/>
      <c r="G12" s="48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4"/>
    </row>
    <row r="13" spans="1:20" ht="16.5" thickBot="1" x14ac:dyDescent="0.3">
      <c r="A13" s="28" t="s">
        <v>8</v>
      </c>
      <c r="B13" s="26"/>
      <c r="C13" s="26"/>
      <c r="D13" s="26"/>
      <c r="E13" s="26"/>
      <c r="F13" s="38"/>
      <c r="G13" s="49"/>
      <c r="H13" s="72" t="s">
        <v>7</v>
      </c>
      <c r="I13" s="73"/>
      <c r="J13" s="73"/>
      <c r="K13" s="73"/>
      <c r="L13" s="73"/>
      <c r="M13" s="79"/>
      <c r="N13" s="79"/>
      <c r="O13" s="79"/>
      <c r="P13" s="79"/>
      <c r="Q13" s="27" t="s">
        <v>11</v>
      </c>
      <c r="R13" s="17"/>
      <c r="S13" s="18"/>
      <c r="T13" s="80"/>
    </row>
    <row r="14" spans="1:20" ht="15.75" x14ac:dyDescent="0.25">
      <c r="A14" s="21" t="s">
        <v>6</v>
      </c>
      <c r="B14" s="19" t="s">
        <v>1</v>
      </c>
      <c r="C14" s="19" t="s">
        <v>2</v>
      </c>
      <c r="D14" s="19" t="s">
        <v>3</v>
      </c>
      <c r="E14" s="19" t="s">
        <v>16</v>
      </c>
      <c r="F14" s="39" t="s">
        <v>4</v>
      </c>
      <c r="G14" s="50" t="s">
        <v>5</v>
      </c>
      <c r="H14" s="21" t="s">
        <v>6</v>
      </c>
      <c r="I14" s="19" t="s">
        <v>1</v>
      </c>
      <c r="J14" s="19" t="s">
        <v>2</v>
      </c>
      <c r="K14" s="19" t="s">
        <v>3</v>
      </c>
      <c r="L14" s="76" t="s">
        <v>16</v>
      </c>
      <c r="M14" s="19" t="s">
        <v>0</v>
      </c>
      <c r="N14" s="19" t="s">
        <v>10</v>
      </c>
      <c r="O14" s="19" t="s">
        <v>39</v>
      </c>
      <c r="P14" s="19" t="s">
        <v>41</v>
      </c>
      <c r="Q14" s="14" t="s">
        <v>1</v>
      </c>
      <c r="R14" s="12" t="s">
        <v>2</v>
      </c>
      <c r="S14" s="13" t="s">
        <v>3</v>
      </c>
      <c r="T14" s="15" t="s">
        <v>38</v>
      </c>
    </row>
    <row r="15" spans="1:20" ht="16.5" thickBot="1" x14ac:dyDescent="0.3">
      <c r="A15" s="22" t="s">
        <v>13</v>
      </c>
      <c r="B15" s="20" t="s">
        <v>13</v>
      </c>
      <c r="C15" s="20" t="s">
        <v>13</v>
      </c>
      <c r="D15" s="20" t="s">
        <v>13</v>
      </c>
      <c r="E15" s="20" t="s">
        <v>13</v>
      </c>
      <c r="F15" s="40" t="s">
        <v>13</v>
      </c>
      <c r="G15" s="51" t="s">
        <v>13</v>
      </c>
      <c r="H15" s="22" t="s">
        <v>26</v>
      </c>
      <c r="I15" s="20" t="s">
        <v>26</v>
      </c>
      <c r="J15" s="20" t="s">
        <v>26</v>
      </c>
      <c r="K15" s="20" t="s">
        <v>26</v>
      </c>
      <c r="L15" s="77" t="s">
        <v>26</v>
      </c>
      <c r="M15" s="111" t="s">
        <v>42</v>
      </c>
      <c r="N15" s="20"/>
      <c r="O15" s="20" t="s">
        <v>40</v>
      </c>
      <c r="P15" s="20" t="s">
        <v>40</v>
      </c>
      <c r="Q15" s="11" t="s">
        <v>12</v>
      </c>
      <c r="R15" s="9" t="s">
        <v>12</v>
      </c>
      <c r="S15" s="10" t="s">
        <v>12</v>
      </c>
      <c r="T15" s="16"/>
    </row>
    <row r="16" spans="1:20" ht="15.75" x14ac:dyDescent="0.25">
      <c r="A16" s="96"/>
      <c r="B16" s="97"/>
      <c r="C16" s="97"/>
      <c r="D16" s="98"/>
      <c r="E16" s="99"/>
      <c r="F16" s="100"/>
      <c r="G16" s="101"/>
      <c r="H16" s="96"/>
      <c r="I16" s="102"/>
      <c r="J16" s="102"/>
      <c r="K16" s="103"/>
      <c r="L16" s="104"/>
      <c r="M16" s="105"/>
      <c r="N16" s="105"/>
      <c r="O16" s="105"/>
      <c r="P16" s="105"/>
      <c r="Q16" s="106"/>
      <c r="R16" s="107"/>
      <c r="S16" s="108"/>
      <c r="T16" s="109"/>
    </row>
    <row r="17" spans="1:20" ht="15.75" x14ac:dyDescent="0.25">
      <c r="A17" s="64"/>
      <c r="B17" s="56"/>
      <c r="C17" s="56"/>
      <c r="D17" s="57"/>
      <c r="E17" s="55"/>
      <c r="F17" s="41"/>
      <c r="G17" s="52"/>
      <c r="H17" s="64"/>
      <c r="I17" s="6"/>
      <c r="J17" s="6"/>
      <c r="K17" s="7"/>
      <c r="L17" s="78"/>
      <c r="M17" s="5"/>
      <c r="N17" s="5"/>
      <c r="O17" s="5"/>
      <c r="P17" s="5"/>
      <c r="Q17" s="58">
        <f>B17-I17</f>
        <v>0</v>
      </c>
      <c r="R17" s="59">
        <f>C17-J17</f>
        <v>0</v>
      </c>
      <c r="S17" s="60">
        <f>D17-K17</f>
        <v>0</v>
      </c>
      <c r="T17" s="8"/>
    </row>
    <row r="18" spans="1:20" ht="15.75" x14ac:dyDescent="0.25">
      <c r="A18" s="64"/>
      <c r="B18" s="56"/>
      <c r="C18" s="56"/>
      <c r="D18" s="57"/>
      <c r="E18" s="55"/>
      <c r="F18" s="41"/>
      <c r="G18" s="52"/>
      <c r="H18" s="64"/>
      <c r="I18" s="6"/>
      <c r="J18" s="6"/>
      <c r="K18" s="7"/>
      <c r="L18" s="78"/>
      <c r="M18" s="5"/>
      <c r="N18" s="5"/>
      <c r="O18" s="5"/>
      <c r="P18" s="5"/>
      <c r="Q18" s="58">
        <f t="shared" ref="Q18:S38" si="0">B18-I18</f>
        <v>0</v>
      </c>
      <c r="R18" s="59">
        <f t="shared" si="0"/>
        <v>0</v>
      </c>
      <c r="S18" s="60">
        <f t="shared" si="0"/>
        <v>0</v>
      </c>
      <c r="T18" s="8"/>
    </row>
    <row r="19" spans="1:20" ht="15.75" x14ac:dyDescent="0.25">
      <c r="A19" s="64"/>
      <c r="B19" s="56"/>
      <c r="C19" s="56"/>
      <c r="D19" s="57"/>
      <c r="E19" s="55"/>
      <c r="F19" s="41"/>
      <c r="G19" s="52"/>
      <c r="H19" s="64"/>
      <c r="I19" s="6"/>
      <c r="J19" s="6"/>
      <c r="K19" s="7"/>
      <c r="L19" s="78"/>
      <c r="M19" s="5"/>
      <c r="N19" s="5"/>
      <c r="O19" s="5"/>
      <c r="P19" s="5"/>
      <c r="Q19" s="58">
        <f t="shared" si="0"/>
        <v>0</v>
      </c>
      <c r="R19" s="59">
        <f t="shared" si="0"/>
        <v>0</v>
      </c>
      <c r="S19" s="60">
        <f t="shared" si="0"/>
        <v>0</v>
      </c>
      <c r="T19" s="8"/>
    </row>
    <row r="20" spans="1:20" ht="15.75" x14ac:dyDescent="0.25">
      <c r="A20" s="64"/>
      <c r="B20" s="56"/>
      <c r="C20" s="56"/>
      <c r="D20" s="57"/>
      <c r="E20" s="55"/>
      <c r="F20" s="41"/>
      <c r="G20" s="52"/>
      <c r="H20" s="64"/>
      <c r="I20" s="6"/>
      <c r="J20" s="6"/>
      <c r="K20" s="7"/>
      <c r="L20" s="78"/>
      <c r="M20" s="5"/>
      <c r="N20" s="5"/>
      <c r="O20" s="5"/>
      <c r="P20" s="5"/>
      <c r="Q20" s="58">
        <f t="shared" si="0"/>
        <v>0</v>
      </c>
      <c r="R20" s="59">
        <f t="shared" si="0"/>
        <v>0</v>
      </c>
      <c r="S20" s="60">
        <f t="shared" si="0"/>
        <v>0</v>
      </c>
      <c r="T20" s="8"/>
    </row>
    <row r="21" spans="1:20" ht="15.75" x14ac:dyDescent="0.25">
      <c r="A21" s="64"/>
      <c r="B21" s="56"/>
      <c r="C21" s="56"/>
      <c r="D21" s="57"/>
      <c r="E21" s="55"/>
      <c r="F21" s="41"/>
      <c r="G21" s="52"/>
      <c r="H21" s="64"/>
      <c r="I21" s="6"/>
      <c r="J21" s="6"/>
      <c r="K21" s="7"/>
      <c r="L21" s="78"/>
      <c r="M21" s="5"/>
      <c r="N21" s="5"/>
      <c r="O21" s="5"/>
      <c r="P21" s="5"/>
      <c r="Q21" s="58">
        <f t="shared" si="0"/>
        <v>0</v>
      </c>
      <c r="R21" s="59">
        <f t="shared" si="0"/>
        <v>0</v>
      </c>
      <c r="S21" s="60">
        <f t="shared" si="0"/>
        <v>0</v>
      </c>
      <c r="T21" s="8"/>
    </row>
    <row r="22" spans="1:20" ht="15.75" x14ac:dyDescent="0.25">
      <c r="A22" s="64"/>
      <c r="B22" s="56"/>
      <c r="C22" s="56"/>
      <c r="D22" s="57"/>
      <c r="E22" s="55"/>
      <c r="F22" s="41"/>
      <c r="G22" s="52"/>
      <c r="H22" s="64"/>
      <c r="I22" s="6"/>
      <c r="J22" s="6"/>
      <c r="K22" s="7"/>
      <c r="L22" s="78"/>
      <c r="M22" s="5"/>
      <c r="N22" s="5"/>
      <c r="O22" s="5"/>
      <c r="P22" s="5"/>
      <c r="Q22" s="58">
        <f t="shared" si="0"/>
        <v>0</v>
      </c>
      <c r="R22" s="59">
        <f t="shared" si="0"/>
        <v>0</v>
      </c>
      <c r="S22" s="60">
        <f t="shared" si="0"/>
        <v>0</v>
      </c>
      <c r="T22" s="8"/>
    </row>
    <row r="23" spans="1:20" ht="15.75" x14ac:dyDescent="0.25">
      <c r="A23" s="64"/>
      <c r="B23" s="56"/>
      <c r="C23" s="56"/>
      <c r="D23" s="57"/>
      <c r="E23" s="55"/>
      <c r="F23" s="41"/>
      <c r="G23" s="52"/>
      <c r="H23" s="64"/>
      <c r="I23" s="6"/>
      <c r="J23" s="6"/>
      <c r="K23" s="7"/>
      <c r="L23" s="78"/>
      <c r="M23" s="5"/>
      <c r="N23" s="5"/>
      <c r="O23" s="5"/>
      <c r="P23" s="5"/>
      <c r="Q23" s="58">
        <f t="shared" si="0"/>
        <v>0</v>
      </c>
      <c r="R23" s="59">
        <f t="shared" si="0"/>
        <v>0</v>
      </c>
      <c r="S23" s="60">
        <f t="shared" si="0"/>
        <v>0</v>
      </c>
      <c r="T23" s="8"/>
    </row>
    <row r="24" spans="1:20" ht="15.75" x14ac:dyDescent="0.25">
      <c r="A24" s="64"/>
      <c r="B24" s="56"/>
      <c r="C24" s="56"/>
      <c r="D24" s="57"/>
      <c r="E24" s="55"/>
      <c r="F24" s="41"/>
      <c r="G24" s="52"/>
      <c r="H24" s="64"/>
      <c r="I24" s="6"/>
      <c r="J24" s="6"/>
      <c r="K24" s="7"/>
      <c r="L24" s="78"/>
      <c r="M24" s="5"/>
      <c r="N24" s="5"/>
      <c r="O24" s="5"/>
      <c r="P24" s="5"/>
      <c r="Q24" s="58">
        <f t="shared" si="0"/>
        <v>0</v>
      </c>
      <c r="R24" s="59">
        <f t="shared" si="0"/>
        <v>0</v>
      </c>
      <c r="S24" s="60">
        <f t="shared" si="0"/>
        <v>0</v>
      </c>
      <c r="T24" s="8"/>
    </row>
    <row r="25" spans="1:20" ht="15.75" x14ac:dyDescent="0.25">
      <c r="A25" s="64"/>
      <c r="B25" s="56"/>
      <c r="C25" s="56"/>
      <c r="D25" s="57"/>
      <c r="E25" s="55"/>
      <c r="F25" s="41"/>
      <c r="G25" s="52"/>
      <c r="H25" s="64"/>
      <c r="I25" s="6"/>
      <c r="J25" s="6"/>
      <c r="K25" s="7"/>
      <c r="L25" s="78"/>
      <c r="M25" s="5"/>
      <c r="N25" s="5"/>
      <c r="O25" s="5"/>
      <c r="P25" s="5"/>
      <c r="Q25" s="58">
        <f t="shared" si="0"/>
        <v>0</v>
      </c>
      <c r="R25" s="59">
        <f t="shared" si="0"/>
        <v>0</v>
      </c>
      <c r="S25" s="60">
        <f t="shared" si="0"/>
        <v>0</v>
      </c>
      <c r="T25" s="8"/>
    </row>
    <row r="26" spans="1:20" ht="15.75" x14ac:dyDescent="0.25">
      <c r="A26" s="64"/>
      <c r="B26" s="56"/>
      <c r="C26" s="56"/>
      <c r="D26" s="57"/>
      <c r="E26" s="55"/>
      <c r="F26" s="41"/>
      <c r="G26" s="52"/>
      <c r="H26" s="64"/>
      <c r="I26" s="6"/>
      <c r="J26" s="6"/>
      <c r="K26" s="7"/>
      <c r="L26" s="78"/>
      <c r="M26" s="5"/>
      <c r="N26" s="5"/>
      <c r="O26" s="5"/>
      <c r="P26" s="5"/>
      <c r="Q26" s="58">
        <f t="shared" si="0"/>
        <v>0</v>
      </c>
      <c r="R26" s="59">
        <f t="shared" si="0"/>
        <v>0</v>
      </c>
      <c r="S26" s="60">
        <f t="shared" si="0"/>
        <v>0</v>
      </c>
      <c r="T26" s="8"/>
    </row>
    <row r="27" spans="1:20" ht="15.75" x14ac:dyDescent="0.25">
      <c r="A27" s="64"/>
      <c r="B27" s="56"/>
      <c r="C27" s="56"/>
      <c r="D27" s="57"/>
      <c r="E27" s="55"/>
      <c r="F27" s="41"/>
      <c r="G27" s="52"/>
      <c r="H27" s="64"/>
      <c r="I27" s="6"/>
      <c r="J27" s="6"/>
      <c r="K27" s="7"/>
      <c r="L27" s="78"/>
      <c r="M27" s="5"/>
      <c r="N27" s="5"/>
      <c r="O27" s="5"/>
      <c r="P27" s="5"/>
      <c r="Q27" s="58">
        <f t="shared" si="0"/>
        <v>0</v>
      </c>
      <c r="R27" s="59">
        <f t="shared" si="0"/>
        <v>0</v>
      </c>
      <c r="S27" s="60">
        <f t="shared" si="0"/>
        <v>0</v>
      </c>
      <c r="T27" s="8"/>
    </row>
    <row r="28" spans="1:20" ht="15.75" x14ac:dyDescent="0.25">
      <c r="A28" s="64"/>
      <c r="B28" s="56"/>
      <c r="C28" s="56"/>
      <c r="D28" s="57"/>
      <c r="E28" s="55"/>
      <c r="F28" s="41"/>
      <c r="G28" s="52"/>
      <c r="H28" s="64"/>
      <c r="I28" s="6"/>
      <c r="J28" s="6"/>
      <c r="K28" s="7"/>
      <c r="L28" s="78"/>
      <c r="M28" s="5"/>
      <c r="N28" s="5"/>
      <c r="O28" s="5"/>
      <c r="P28" s="5"/>
      <c r="Q28" s="58">
        <f t="shared" si="0"/>
        <v>0</v>
      </c>
      <c r="R28" s="59">
        <f t="shared" si="0"/>
        <v>0</v>
      </c>
      <c r="S28" s="60">
        <f t="shared" si="0"/>
        <v>0</v>
      </c>
      <c r="T28" s="8"/>
    </row>
    <row r="29" spans="1:20" ht="15.75" x14ac:dyDescent="0.25">
      <c r="A29" s="64"/>
      <c r="B29" s="56"/>
      <c r="C29" s="56"/>
      <c r="D29" s="57"/>
      <c r="E29" s="55"/>
      <c r="F29" s="41"/>
      <c r="G29" s="52"/>
      <c r="H29" s="64"/>
      <c r="I29" s="6"/>
      <c r="J29" s="6"/>
      <c r="K29" s="7"/>
      <c r="L29" s="78"/>
      <c r="M29" s="5"/>
      <c r="N29" s="5"/>
      <c r="O29" s="5"/>
      <c r="P29" s="5"/>
      <c r="Q29" s="58">
        <f t="shared" si="0"/>
        <v>0</v>
      </c>
      <c r="R29" s="59">
        <f t="shared" si="0"/>
        <v>0</v>
      </c>
      <c r="S29" s="60">
        <f t="shared" si="0"/>
        <v>0</v>
      </c>
      <c r="T29" s="8"/>
    </row>
    <row r="30" spans="1:20" ht="15.75" x14ac:dyDescent="0.25">
      <c r="A30" s="64"/>
      <c r="B30" s="56"/>
      <c r="C30" s="56"/>
      <c r="D30" s="57"/>
      <c r="E30" s="55"/>
      <c r="F30" s="41"/>
      <c r="G30" s="52"/>
      <c r="H30" s="64"/>
      <c r="I30" s="6"/>
      <c r="J30" s="6"/>
      <c r="K30" s="7"/>
      <c r="L30" s="78"/>
      <c r="M30" s="5"/>
      <c r="N30" s="5"/>
      <c r="O30" s="5"/>
      <c r="P30" s="5"/>
      <c r="Q30" s="58">
        <f t="shared" si="0"/>
        <v>0</v>
      </c>
      <c r="R30" s="59">
        <f t="shared" si="0"/>
        <v>0</v>
      </c>
      <c r="S30" s="60">
        <f t="shared" si="0"/>
        <v>0</v>
      </c>
      <c r="T30" s="8"/>
    </row>
    <row r="31" spans="1:20" ht="15.75" x14ac:dyDescent="0.25">
      <c r="A31" s="64"/>
      <c r="B31" s="56"/>
      <c r="C31" s="56"/>
      <c r="D31" s="57"/>
      <c r="E31" s="55"/>
      <c r="F31" s="41"/>
      <c r="G31" s="52"/>
      <c r="H31" s="110"/>
      <c r="I31" s="6"/>
      <c r="J31" s="6"/>
      <c r="K31" s="7"/>
      <c r="L31" s="78"/>
      <c r="M31" s="5"/>
      <c r="N31" s="5"/>
      <c r="O31" s="5"/>
      <c r="P31" s="5"/>
      <c r="Q31" s="58">
        <f t="shared" si="0"/>
        <v>0</v>
      </c>
      <c r="R31" s="59">
        <f t="shared" si="0"/>
        <v>0</v>
      </c>
      <c r="S31" s="60">
        <f t="shared" si="0"/>
        <v>0</v>
      </c>
      <c r="T31" s="8"/>
    </row>
    <row r="32" spans="1:20" ht="15.75" x14ac:dyDescent="0.25">
      <c r="A32" s="64"/>
      <c r="B32" s="56"/>
      <c r="C32" s="56"/>
      <c r="D32" s="57"/>
      <c r="E32" s="55"/>
      <c r="F32" s="41"/>
      <c r="G32" s="52"/>
      <c r="H32" s="64"/>
      <c r="I32" s="6"/>
      <c r="J32" s="6"/>
      <c r="K32" s="7"/>
      <c r="L32" s="78"/>
      <c r="M32" s="5"/>
      <c r="N32" s="5"/>
      <c r="O32" s="5"/>
      <c r="P32" s="5"/>
      <c r="Q32" s="58">
        <f t="shared" si="0"/>
        <v>0</v>
      </c>
      <c r="R32" s="59">
        <f t="shared" si="0"/>
        <v>0</v>
      </c>
      <c r="S32" s="60">
        <f t="shared" si="0"/>
        <v>0</v>
      </c>
      <c r="T32" s="8"/>
    </row>
    <row r="33" spans="1:20" ht="15.75" x14ac:dyDescent="0.25">
      <c r="A33" s="64"/>
      <c r="B33" s="56"/>
      <c r="C33" s="56"/>
      <c r="D33" s="57"/>
      <c r="E33" s="55"/>
      <c r="F33" s="41"/>
      <c r="G33" s="52"/>
      <c r="H33" s="64"/>
      <c r="I33" s="6"/>
      <c r="J33" s="6"/>
      <c r="K33" s="7"/>
      <c r="L33" s="78"/>
      <c r="M33" s="5"/>
      <c r="N33" s="5"/>
      <c r="O33" s="5"/>
      <c r="P33" s="5"/>
      <c r="Q33" s="58">
        <f t="shared" si="0"/>
        <v>0</v>
      </c>
      <c r="R33" s="59">
        <f t="shared" si="0"/>
        <v>0</v>
      </c>
      <c r="S33" s="60">
        <f t="shared" si="0"/>
        <v>0</v>
      </c>
      <c r="T33" s="8"/>
    </row>
    <row r="34" spans="1:20" ht="15.75" x14ac:dyDescent="0.25">
      <c r="A34" s="64"/>
      <c r="B34" s="56"/>
      <c r="C34" s="56"/>
      <c r="D34" s="57"/>
      <c r="E34" s="55"/>
      <c r="F34" s="41"/>
      <c r="G34" s="52"/>
      <c r="H34" s="64"/>
      <c r="I34" s="6"/>
      <c r="J34" s="6"/>
      <c r="K34" s="7"/>
      <c r="L34" s="78"/>
      <c r="M34" s="5"/>
      <c r="N34" s="5"/>
      <c r="O34" s="5"/>
      <c r="P34" s="5"/>
      <c r="Q34" s="58">
        <f t="shared" si="0"/>
        <v>0</v>
      </c>
      <c r="R34" s="59">
        <f t="shared" si="0"/>
        <v>0</v>
      </c>
      <c r="S34" s="60">
        <f t="shared" si="0"/>
        <v>0</v>
      </c>
      <c r="T34" s="8"/>
    </row>
    <row r="35" spans="1:20" ht="15.75" x14ac:dyDescent="0.25">
      <c r="A35" s="64"/>
      <c r="B35" s="56"/>
      <c r="C35" s="56"/>
      <c r="D35" s="57"/>
      <c r="E35" s="55"/>
      <c r="F35" s="41"/>
      <c r="G35" s="52"/>
      <c r="H35" s="64"/>
      <c r="I35" s="6"/>
      <c r="J35" s="6"/>
      <c r="K35" s="7"/>
      <c r="L35" s="78"/>
      <c r="M35" s="5"/>
      <c r="N35" s="5"/>
      <c r="O35" s="5"/>
      <c r="P35" s="5"/>
      <c r="Q35" s="58">
        <f t="shared" si="0"/>
        <v>0</v>
      </c>
      <c r="R35" s="59">
        <f t="shared" si="0"/>
        <v>0</v>
      </c>
      <c r="S35" s="60">
        <f t="shared" si="0"/>
        <v>0</v>
      </c>
      <c r="T35" s="8"/>
    </row>
    <row r="36" spans="1:20" ht="15.75" x14ac:dyDescent="0.25">
      <c r="A36" s="64"/>
      <c r="B36" s="56"/>
      <c r="C36" s="56"/>
      <c r="D36" s="57"/>
      <c r="E36" s="55"/>
      <c r="F36" s="41"/>
      <c r="G36" s="52"/>
      <c r="H36" s="64"/>
      <c r="I36" s="6"/>
      <c r="J36" s="6"/>
      <c r="K36" s="7"/>
      <c r="L36" s="78"/>
      <c r="M36" s="5"/>
      <c r="N36" s="5"/>
      <c r="O36" s="5"/>
      <c r="P36" s="5"/>
      <c r="Q36" s="58">
        <f t="shared" si="0"/>
        <v>0</v>
      </c>
      <c r="R36" s="59">
        <f t="shared" si="0"/>
        <v>0</v>
      </c>
      <c r="S36" s="60">
        <f t="shared" si="0"/>
        <v>0</v>
      </c>
      <c r="T36" s="8"/>
    </row>
    <row r="37" spans="1:20" ht="15.75" x14ac:dyDescent="0.25">
      <c r="A37" s="64"/>
      <c r="B37" s="56"/>
      <c r="C37" s="56"/>
      <c r="D37" s="57"/>
      <c r="E37" s="55"/>
      <c r="F37" s="41"/>
      <c r="G37" s="52"/>
      <c r="H37" s="64"/>
      <c r="I37" s="6"/>
      <c r="J37" s="6"/>
      <c r="K37" s="7"/>
      <c r="L37" s="78"/>
      <c r="M37" s="5"/>
      <c r="N37" s="5"/>
      <c r="O37" s="5"/>
      <c r="P37" s="5"/>
      <c r="Q37" s="58">
        <f t="shared" si="0"/>
        <v>0</v>
      </c>
      <c r="R37" s="59">
        <f t="shared" si="0"/>
        <v>0</v>
      </c>
      <c r="S37" s="60">
        <f t="shared" si="0"/>
        <v>0</v>
      </c>
      <c r="T37" s="8"/>
    </row>
    <row r="38" spans="1:20" ht="15.75" x14ac:dyDescent="0.25">
      <c r="A38" s="64"/>
      <c r="B38" s="56"/>
      <c r="C38" s="56"/>
      <c r="D38" s="57"/>
      <c r="E38" s="55"/>
      <c r="F38" s="41"/>
      <c r="G38" s="52"/>
      <c r="H38" s="64"/>
      <c r="I38" s="6"/>
      <c r="J38" s="6"/>
      <c r="K38" s="7"/>
      <c r="L38" s="78"/>
      <c r="M38" s="5"/>
      <c r="N38" s="5"/>
      <c r="O38" s="5"/>
      <c r="P38" s="5"/>
      <c r="Q38" s="58">
        <f t="shared" si="0"/>
        <v>0</v>
      </c>
      <c r="R38" s="59">
        <f t="shared" si="0"/>
        <v>0</v>
      </c>
      <c r="S38" s="60">
        <f t="shared" si="0"/>
        <v>0</v>
      </c>
      <c r="T38" s="8"/>
    </row>
    <row r="39" spans="1:20" ht="15.75" x14ac:dyDescent="0.25">
      <c r="A39" s="82"/>
      <c r="B39" s="83"/>
      <c r="C39" s="83"/>
      <c r="D39" s="84"/>
      <c r="E39" s="85"/>
      <c r="F39" s="86"/>
      <c r="G39" s="87"/>
      <c r="H39" s="82"/>
      <c r="I39" s="88"/>
      <c r="J39" s="88"/>
      <c r="K39" s="89"/>
      <c r="L39" s="90"/>
      <c r="M39" s="91"/>
      <c r="N39" s="91"/>
      <c r="O39" s="91"/>
      <c r="P39" s="91"/>
      <c r="Q39" s="92"/>
      <c r="R39" s="93"/>
      <c r="S39" s="94"/>
      <c r="T39" s="95"/>
    </row>
    <row r="40" spans="1:20" ht="15.75" x14ac:dyDescent="0.25">
      <c r="A40" s="64"/>
      <c r="B40" s="56"/>
      <c r="C40" s="56"/>
      <c r="D40" s="57"/>
      <c r="E40" s="55"/>
      <c r="F40" s="41"/>
      <c r="G40" s="52"/>
      <c r="H40" s="64"/>
      <c r="I40" s="6"/>
      <c r="J40" s="6"/>
      <c r="K40" s="7"/>
      <c r="L40" s="78"/>
      <c r="M40" s="5"/>
      <c r="N40" s="5"/>
      <c r="O40" s="5"/>
      <c r="P40" s="5"/>
      <c r="Q40" s="58">
        <f t="shared" ref="Q40:Q59" si="1">$B40-$I40</f>
        <v>0</v>
      </c>
      <c r="R40" s="59">
        <f t="shared" ref="R40:S55" si="2">C40-J40</f>
        <v>0</v>
      </c>
      <c r="S40" s="60">
        <f t="shared" si="2"/>
        <v>0</v>
      </c>
      <c r="T40" s="8"/>
    </row>
    <row r="41" spans="1:20" ht="15.75" x14ac:dyDescent="0.25">
      <c r="A41" s="64"/>
      <c r="B41" s="56"/>
      <c r="C41" s="56"/>
      <c r="D41" s="57"/>
      <c r="E41" s="55"/>
      <c r="F41" s="41"/>
      <c r="G41" s="52"/>
      <c r="H41" s="64"/>
      <c r="I41" s="6"/>
      <c r="J41" s="6"/>
      <c r="K41" s="7"/>
      <c r="L41" s="78"/>
      <c r="M41" s="5"/>
      <c r="N41" s="5"/>
      <c r="O41" s="5"/>
      <c r="P41" s="5"/>
      <c r="Q41" s="58">
        <f t="shared" si="1"/>
        <v>0</v>
      </c>
      <c r="R41" s="59">
        <f t="shared" si="2"/>
        <v>0</v>
      </c>
      <c r="S41" s="60">
        <f t="shared" si="2"/>
        <v>0</v>
      </c>
      <c r="T41" s="8"/>
    </row>
    <row r="42" spans="1:20" ht="15.75" x14ac:dyDescent="0.25">
      <c r="A42" s="64"/>
      <c r="B42" s="56"/>
      <c r="C42" s="56"/>
      <c r="D42" s="57"/>
      <c r="E42" s="55"/>
      <c r="F42" s="41"/>
      <c r="G42" s="52"/>
      <c r="H42" s="64"/>
      <c r="I42" s="6"/>
      <c r="J42" s="6"/>
      <c r="K42" s="7"/>
      <c r="L42" s="78"/>
      <c r="M42" s="5"/>
      <c r="N42" s="5"/>
      <c r="O42" s="5"/>
      <c r="P42" s="5"/>
      <c r="Q42" s="58">
        <f t="shared" si="1"/>
        <v>0</v>
      </c>
      <c r="R42" s="59">
        <f t="shared" si="2"/>
        <v>0</v>
      </c>
      <c r="S42" s="60">
        <f t="shared" si="2"/>
        <v>0</v>
      </c>
      <c r="T42" s="8"/>
    </row>
    <row r="43" spans="1:20" ht="15.75" x14ac:dyDescent="0.25">
      <c r="A43" s="64"/>
      <c r="B43" s="56"/>
      <c r="C43" s="56"/>
      <c r="D43" s="57"/>
      <c r="E43" s="55"/>
      <c r="F43" s="41"/>
      <c r="G43" s="52"/>
      <c r="H43" s="64"/>
      <c r="I43" s="6"/>
      <c r="J43" s="6"/>
      <c r="K43" s="7"/>
      <c r="L43" s="78"/>
      <c r="M43" s="5"/>
      <c r="N43" s="5"/>
      <c r="O43" s="5"/>
      <c r="P43" s="5"/>
      <c r="Q43" s="58">
        <f t="shared" si="1"/>
        <v>0</v>
      </c>
      <c r="R43" s="59">
        <f t="shared" si="2"/>
        <v>0</v>
      </c>
      <c r="S43" s="60">
        <f t="shared" si="2"/>
        <v>0</v>
      </c>
      <c r="T43" s="8"/>
    </row>
    <row r="44" spans="1:20" ht="15.75" x14ac:dyDescent="0.25">
      <c r="A44" s="64"/>
      <c r="B44" s="56"/>
      <c r="C44" s="56"/>
      <c r="D44" s="57"/>
      <c r="E44" s="55"/>
      <c r="F44" s="41"/>
      <c r="G44" s="52"/>
      <c r="H44" s="64"/>
      <c r="I44" s="6"/>
      <c r="J44" s="6"/>
      <c r="K44" s="7"/>
      <c r="L44" s="78"/>
      <c r="M44" s="5"/>
      <c r="N44" s="5"/>
      <c r="O44" s="5"/>
      <c r="P44" s="5"/>
      <c r="Q44" s="58">
        <f t="shared" si="1"/>
        <v>0</v>
      </c>
      <c r="R44" s="59">
        <f t="shared" si="2"/>
        <v>0</v>
      </c>
      <c r="S44" s="60">
        <f t="shared" si="2"/>
        <v>0</v>
      </c>
      <c r="T44" s="8"/>
    </row>
    <row r="45" spans="1:20" ht="15.75" x14ac:dyDescent="0.25">
      <c r="A45" s="64"/>
      <c r="B45" s="56"/>
      <c r="C45" s="56"/>
      <c r="D45" s="57"/>
      <c r="E45" s="55"/>
      <c r="F45" s="41"/>
      <c r="G45" s="52"/>
      <c r="H45" s="64"/>
      <c r="I45" s="6"/>
      <c r="J45" s="6"/>
      <c r="K45" s="7"/>
      <c r="L45" s="78"/>
      <c r="M45" s="5"/>
      <c r="N45" s="5"/>
      <c r="O45" s="5"/>
      <c r="P45" s="5"/>
      <c r="Q45" s="58">
        <f t="shared" si="1"/>
        <v>0</v>
      </c>
      <c r="R45" s="59">
        <f t="shared" si="2"/>
        <v>0</v>
      </c>
      <c r="S45" s="60">
        <f t="shared" si="2"/>
        <v>0</v>
      </c>
      <c r="T45" s="8"/>
    </row>
    <row r="46" spans="1:20" ht="15.75" x14ac:dyDescent="0.25">
      <c r="A46" s="64"/>
      <c r="B46" s="56"/>
      <c r="C46" s="56"/>
      <c r="D46" s="57"/>
      <c r="E46" s="55"/>
      <c r="F46" s="41"/>
      <c r="G46" s="52"/>
      <c r="H46" s="64"/>
      <c r="I46" s="6"/>
      <c r="J46" s="6"/>
      <c r="K46" s="7"/>
      <c r="L46" s="78"/>
      <c r="M46" s="5"/>
      <c r="N46" s="5"/>
      <c r="O46" s="5"/>
      <c r="P46" s="5"/>
      <c r="Q46" s="58">
        <f t="shared" si="1"/>
        <v>0</v>
      </c>
      <c r="R46" s="59">
        <f t="shared" si="2"/>
        <v>0</v>
      </c>
      <c r="S46" s="60">
        <f t="shared" si="2"/>
        <v>0</v>
      </c>
      <c r="T46" s="8"/>
    </row>
    <row r="47" spans="1:20" ht="15.75" x14ac:dyDescent="0.25">
      <c r="A47" s="64"/>
      <c r="B47" s="56"/>
      <c r="C47" s="56"/>
      <c r="D47" s="57"/>
      <c r="E47" s="55"/>
      <c r="F47" s="41"/>
      <c r="G47" s="52"/>
      <c r="H47" s="64"/>
      <c r="I47" s="6"/>
      <c r="J47" s="6"/>
      <c r="K47" s="7"/>
      <c r="L47" s="78"/>
      <c r="M47" s="5"/>
      <c r="N47" s="5"/>
      <c r="O47" s="5"/>
      <c r="P47" s="5"/>
      <c r="Q47" s="58">
        <f t="shared" si="1"/>
        <v>0</v>
      </c>
      <c r="R47" s="59">
        <f t="shared" si="2"/>
        <v>0</v>
      </c>
      <c r="S47" s="60">
        <f t="shared" si="2"/>
        <v>0</v>
      </c>
      <c r="T47" s="8"/>
    </row>
    <row r="48" spans="1:20" ht="15.75" x14ac:dyDescent="0.25">
      <c r="A48" s="64"/>
      <c r="B48" s="56"/>
      <c r="C48" s="56"/>
      <c r="D48" s="57"/>
      <c r="E48" s="55"/>
      <c r="F48" s="41"/>
      <c r="G48" s="52"/>
      <c r="H48" s="64"/>
      <c r="I48" s="6"/>
      <c r="J48" s="6"/>
      <c r="K48" s="7"/>
      <c r="L48" s="78"/>
      <c r="M48" s="5"/>
      <c r="N48" s="5"/>
      <c r="O48" s="5"/>
      <c r="P48" s="5"/>
      <c r="Q48" s="58">
        <f t="shared" si="1"/>
        <v>0</v>
      </c>
      <c r="R48" s="59">
        <f t="shared" si="2"/>
        <v>0</v>
      </c>
      <c r="S48" s="60">
        <f t="shared" si="2"/>
        <v>0</v>
      </c>
      <c r="T48" s="8"/>
    </row>
    <row r="49" spans="1:20" ht="15.75" x14ac:dyDescent="0.25">
      <c r="A49" s="64"/>
      <c r="B49" s="56"/>
      <c r="C49" s="56"/>
      <c r="D49" s="57"/>
      <c r="E49" s="55"/>
      <c r="F49" s="41"/>
      <c r="G49" s="52"/>
      <c r="H49" s="64"/>
      <c r="I49" s="6"/>
      <c r="J49" s="6"/>
      <c r="K49" s="7"/>
      <c r="L49" s="78"/>
      <c r="M49" s="5"/>
      <c r="N49" s="5"/>
      <c r="O49" s="5"/>
      <c r="P49" s="5"/>
      <c r="Q49" s="58">
        <f t="shared" si="1"/>
        <v>0</v>
      </c>
      <c r="R49" s="59">
        <f t="shared" si="2"/>
        <v>0</v>
      </c>
      <c r="S49" s="60">
        <f t="shared" si="2"/>
        <v>0</v>
      </c>
      <c r="T49" s="8"/>
    </row>
    <row r="50" spans="1:20" ht="15.75" x14ac:dyDescent="0.25">
      <c r="A50" s="64"/>
      <c r="B50" s="56"/>
      <c r="C50" s="56"/>
      <c r="D50" s="57"/>
      <c r="E50" s="55"/>
      <c r="F50" s="41"/>
      <c r="G50" s="52"/>
      <c r="H50" s="64"/>
      <c r="I50" s="6"/>
      <c r="J50" s="6"/>
      <c r="K50" s="7"/>
      <c r="L50" s="78"/>
      <c r="M50" s="5"/>
      <c r="N50" s="5"/>
      <c r="O50" s="5"/>
      <c r="P50" s="5"/>
      <c r="Q50" s="58">
        <f t="shared" si="1"/>
        <v>0</v>
      </c>
      <c r="R50" s="59">
        <f t="shared" si="2"/>
        <v>0</v>
      </c>
      <c r="S50" s="60">
        <f t="shared" si="2"/>
        <v>0</v>
      </c>
      <c r="T50" s="8"/>
    </row>
    <row r="51" spans="1:20" ht="15.75" x14ac:dyDescent="0.25">
      <c r="A51" s="64"/>
      <c r="B51" s="56"/>
      <c r="C51" s="56"/>
      <c r="D51" s="57"/>
      <c r="E51" s="55"/>
      <c r="F51" s="41"/>
      <c r="G51" s="52"/>
      <c r="H51" s="64"/>
      <c r="I51" s="6"/>
      <c r="J51" s="6"/>
      <c r="K51" s="7"/>
      <c r="L51" s="78"/>
      <c r="M51" s="5"/>
      <c r="N51" s="5"/>
      <c r="O51" s="5"/>
      <c r="P51" s="5"/>
      <c r="Q51" s="58">
        <f t="shared" si="1"/>
        <v>0</v>
      </c>
      <c r="R51" s="59">
        <f t="shared" si="2"/>
        <v>0</v>
      </c>
      <c r="S51" s="60">
        <f t="shared" si="2"/>
        <v>0</v>
      </c>
      <c r="T51" s="8"/>
    </row>
    <row r="52" spans="1:20" ht="15.75" x14ac:dyDescent="0.25">
      <c r="A52" s="64"/>
      <c r="B52" s="56"/>
      <c r="C52" s="56"/>
      <c r="D52" s="57"/>
      <c r="E52" s="55"/>
      <c r="F52" s="41"/>
      <c r="G52" s="52"/>
      <c r="H52" s="64"/>
      <c r="I52" s="6"/>
      <c r="J52" s="6"/>
      <c r="K52" s="7"/>
      <c r="L52" s="78"/>
      <c r="M52" s="5"/>
      <c r="N52" s="5"/>
      <c r="O52" s="5"/>
      <c r="P52" s="5"/>
      <c r="Q52" s="58">
        <f t="shared" si="1"/>
        <v>0</v>
      </c>
      <c r="R52" s="59">
        <f t="shared" si="2"/>
        <v>0</v>
      </c>
      <c r="S52" s="60">
        <f t="shared" si="2"/>
        <v>0</v>
      </c>
      <c r="T52" s="8"/>
    </row>
    <row r="53" spans="1:20" ht="15.75" x14ac:dyDescent="0.25">
      <c r="A53" s="64"/>
      <c r="B53" s="56"/>
      <c r="C53" s="56"/>
      <c r="D53" s="57"/>
      <c r="E53" s="55"/>
      <c r="F53" s="41"/>
      <c r="G53" s="52"/>
      <c r="H53" s="64"/>
      <c r="I53" s="6"/>
      <c r="J53" s="6"/>
      <c r="K53" s="7"/>
      <c r="L53" s="78"/>
      <c r="M53" s="5"/>
      <c r="N53" s="5"/>
      <c r="O53" s="5"/>
      <c r="P53" s="5"/>
      <c r="Q53" s="58">
        <f t="shared" si="1"/>
        <v>0</v>
      </c>
      <c r="R53" s="59">
        <f t="shared" si="2"/>
        <v>0</v>
      </c>
      <c r="S53" s="60">
        <f t="shared" si="2"/>
        <v>0</v>
      </c>
      <c r="T53" s="8"/>
    </row>
    <row r="54" spans="1:20" ht="15.75" x14ac:dyDescent="0.25">
      <c r="A54" s="64"/>
      <c r="B54" s="56"/>
      <c r="C54" s="56"/>
      <c r="D54" s="57"/>
      <c r="E54" s="55"/>
      <c r="F54" s="41"/>
      <c r="G54" s="52"/>
      <c r="H54" s="110"/>
      <c r="I54" s="6"/>
      <c r="J54" s="6"/>
      <c r="K54" s="7"/>
      <c r="L54" s="78"/>
      <c r="M54" s="5"/>
      <c r="N54" s="5"/>
      <c r="O54" s="5"/>
      <c r="P54" s="5"/>
      <c r="Q54" s="58">
        <f t="shared" si="1"/>
        <v>0</v>
      </c>
      <c r="R54" s="59">
        <f t="shared" si="2"/>
        <v>0</v>
      </c>
      <c r="S54" s="60">
        <f t="shared" si="2"/>
        <v>0</v>
      </c>
      <c r="T54" s="8"/>
    </row>
    <row r="55" spans="1:20" ht="15.75" x14ac:dyDescent="0.25">
      <c r="A55" s="64"/>
      <c r="B55" s="56"/>
      <c r="C55" s="56"/>
      <c r="D55" s="57"/>
      <c r="E55" s="55"/>
      <c r="F55" s="41"/>
      <c r="G55" s="52"/>
      <c r="H55" s="64"/>
      <c r="I55" s="6"/>
      <c r="J55" s="6"/>
      <c r="K55" s="7"/>
      <c r="L55" s="78"/>
      <c r="M55" s="5"/>
      <c r="N55" s="5"/>
      <c r="O55" s="5"/>
      <c r="P55" s="5"/>
      <c r="Q55" s="58">
        <f t="shared" si="1"/>
        <v>0</v>
      </c>
      <c r="R55" s="59">
        <f t="shared" si="2"/>
        <v>0</v>
      </c>
      <c r="S55" s="60">
        <f t="shared" si="2"/>
        <v>0</v>
      </c>
      <c r="T55" s="8"/>
    </row>
    <row r="56" spans="1:20" ht="15.75" x14ac:dyDescent="0.25">
      <c r="A56" s="64"/>
      <c r="B56" s="56"/>
      <c r="C56" s="56"/>
      <c r="D56" s="57"/>
      <c r="E56" s="55"/>
      <c r="F56" s="41"/>
      <c r="G56" s="52"/>
      <c r="H56" s="64"/>
      <c r="I56" s="6"/>
      <c r="J56" s="6"/>
      <c r="K56" s="7"/>
      <c r="L56" s="78"/>
      <c r="M56" s="5"/>
      <c r="N56" s="5"/>
      <c r="O56" s="5"/>
      <c r="P56" s="5"/>
      <c r="Q56" s="58">
        <f t="shared" si="1"/>
        <v>0</v>
      </c>
      <c r="R56" s="59">
        <f t="shared" ref="R56:S59" si="3">C56-J56</f>
        <v>0</v>
      </c>
      <c r="S56" s="60">
        <f t="shared" si="3"/>
        <v>0</v>
      </c>
      <c r="T56" s="8"/>
    </row>
    <row r="57" spans="1:20" ht="15.75" x14ac:dyDescent="0.25">
      <c r="A57" s="64"/>
      <c r="B57" s="56"/>
      <c r="C57" s="56"/>
      <c r="D57" s="57"/>
      <c r="E57" s="55"/>
      <c r="F57" s="41"/>
      <c r="G57" s="52"/>
      <c r="H57" s="64"/>
      <c r="I57" s="6"/>
      <c r="J57" s="6"/>
      <c r="K57" s="7"/>
      <c r="L57" s="78"/>
      <c r="M57" s="5"/>
      <c r="N57" s="5"/>
      <c r="O57" s="5"/>
      <c r="P57" s="5"/>
      <c r="Q57" s="61">
        <f t="shared" si="1"/>
        <v>0</v>
      </c>
      <c r="R57" s="62">
        <f t="shared" si="3"/>
        <v>0</v>
      </c>
      <c r="S57" s="63">
        <f t="shared" si="3"/>
        <v>0</v>
      </c>
      <c r="T57" s="8"/>
    </row>
    <row r="58" spans="1:20" ht="15.75" x14ac:dyDescent="0.25">
      <c r="A58" s="64"/>
      <c r="B58" s="56"/>
      <c r="C58" s="56"/>
      <c r="D58" s="57"/>
      <c r="E58" s="55"/>
      <c r="F58" s="41"/>
      <c r="G58" s="52"/>
      <c r="H58" s="64"/>
      <c r="I58" s="6"/>
      <c r="J58" s="6"/>
      <c r="K58" s="7"/>
      <c r="L58" s="78"/>
      <c r="M58" s="5"/>
      <c r="N58" s="5"/>
      <c r="O58" s="5"/>
      <c r="P58" s="5"/>
      <c r="Q58" s="58">
        <f t="shared" si="1"/>
        <v>0</v>
      </c>
      <c r="R58" s="59">
        <f t="shared" si="3"/>
        <v>0</v>
      </c>
      <c r="S58" s="60">
        <f t="shared" si="3"/>
        <v>0</v>
      </c>
      <c r="T58" s="8"/>
    </row>
    <row r="59" spans="1:20" ht="15.75" x14ac:dyDescent="0.25">
      <c r="A59" s="64"/>
      <c r="B59" s="56"/>
      <c r="C59" s="56"/>
      <c r="D59" s="57"/>
      <c r="E59" s="55"/>
      <c r="F59" s="41"/>
      <c r="G59" s="52"/>
      <c r="H59" s="64"/>
      <c r="I59" s="6"/>
      <c r="J59" s="6"/>
      <c r="K59" s="7"/>
      <c r="L59" s="78"/>
      <c r="M59" s="5"/>
      <c r="N59" s="5"/>
      <c r="O59" s="5"/>
      <c r="P59" s="5"/>
      <c r="Q59" s="61">
        <f t="shared" si="1"/>
        <v>0</v>
      </c>
      <c r="R59" s="62">
        <f t="shared" si="3"/>
        <v>0</v>
      </c>
      <c r="S59" s="63">
        <f t="shared" si="3"/>
        <v>0</v>
      </c>
      <c r="T59" s="8"/>
    </row>
    <row r="60" spans="1:20" x14ac:dyDescent="0.25">
      <c r="A60"/>
      <c r="B60"/>
      <c r="C60"/>
      <c r="D60"/>
      <c r="E60"/>
      <c r="F60" s="42"/>
      <c r="G60" s="53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x14ac:dyDescent="0.25">
      <c r="A61"/>
      <c r="B61"/>
      <c r="C61"/>
      <c r="D61"/>
      <c r="E61"/>
      <c r="F61" s="42"/>
      <c r="G61" s="53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.75" x14ac:dyDescent="0.25">
      <c r="A62" s="2"/>
      <c r="B62" s="3"/>
      <c r="C62" s="3"/>
      <c r="D62" s="4"/>
      <c r="E62" s="4"/>
      <c r="F62" s="43"/>
      <c r="G62" s="54"/>
      <c r="H62" s="4"/>
      <c r="I62" s="3"/>
      <c r="J62" s="3"/>
      <c r="K62" s="4"/>
      <c r="L62" s="2"/>
      <c r="M62" s="2"/>
      <c r="N62" s="2"/>
      <c r="O62" s="2"/>
      <c r="P62" s="2"/>
      <c r="Q62" s="3"/>
      <c r="R62" s="3"/>
      <c r="S62" s="4"/>
      <c r="T62" s="2"/>
    </row>
    <row r="63" spans="1:20" ht="15.75" x14ac:dyDescent="0.25">
      <c r="A63" s="2"/>
      <c r="B63" s="3"/>
      <c r="C63" s="3"/>
      <c r="D63" s="4"/>
      <c r="E63" s="4"/>
      <c r="F63" s="43"/>
      <c r="G63" s="54"/>
      <c r="H63" s="4"/>
      <c r="I63" s="3"/>
      <c r="J63" s="3"/>
      <c r="K63" s="4"/>
      <c r="L63" s="2"/>
      <c r="M63" s="2"/>
      <c r="N63" s="2"/>
      <c r="O63" s="2"/>
      <c r="P63" s="2"/>
      <c r="Q63" s="3"/>
      <c r="R63" s="3"/>
      <c r="S63" s="4"/>
      <c r="T63" s="2"/>
    </row>
    <row r="64" spans="1:20" ht="15.75" x14ac:dyDescent="0.25">
      <c r="S64" s="4"/>
    </row>
  </sheetData>
  <mergeCells count="6">
    <mergeCell ref="M1:Q1"/>
    <mergeCell ref="R1:T2"/>
    <mergeCell ref="M2:Q9"/>
    <mergeCell ref="R3:T11"/>
    <mergeCell ref="M10:M11"/>
    <mergeCell ref="N10:Q11"/>
  </mergeCells>
  <conditionalFormatting sqref="Q16:S59">
    <cfRule type="cellIs" dxfId="0" priority="1" operator="notBetween">
      <formula>-0.1</formula>
      <formula>0.1</formula>
    </cfRule>
  </conditionalFormatting>
  <printOptions horizontalCentered="1" verticalCentered="1"/>
  <pageMargins left="0.25" right="0.25" top="0.75" bottom="0.75" header="0.3" footer="0.3"/>
  <pageSetup scale="40" orientation="landscape" r:id="rId1"/>
  <drawing r:id="rId2"/>
  <legacyDrawing r:id="rId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hDXicfOVDyntGX//dZx3Q01X01ZxX5F5vgwk+lfCHNc=</DigestValue>
    </Reference>
    <Reference Type="http://www.w3.org/2000/09/xmldsig#Object" URI="#idOfficeObject">
      <DigestMethod Algorithm="http://www.w3.org/2001/04/xmlenc#sha256"/>
      <DigestValue>hOJLcvEaSH0QF7RUUj3JEhLSYsdGilK4JUFgfVwzHOI=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E3P36LiRwemcx6Kbp8E+GvPyaymDpEBMZ6nnMxTJrU4=</DigestValue>
    </Reference>
    <Reference Type="http://www.w3.org/2000/09/xmldsig#Object" URI="#idValidSigLnImg">
      <DigestMethod Algorithm="http://www.w3.org/2001/04/xmlenc#sha256"/>
      <DigestValue>Sjo29syqLWvZT7yZE3UiVtAixEAeV0J2kwRGWte9eqk=</DigestValue>
    </Reference>
    <Reference Type="http://www.w3.org/2000/09/xmldsig#Object" URI="#idInvalidSigLnImg">
      <DigestMethod Algorithm="http://www.w3.org/2001/04/xmlenc#sha256"/>
      <DigestValue>Hd+GS0gulgKN2HM3/+EDZ9ATlhQ8MRre3Q8cNZ9lxPI=</DigestValue>
    </Reference>
  </SignedInfo>
  <SignatureValue>xp6c5jp3tSKnXuApk8DtGp0yz5ydvIf0PfgcG8ixMU4gw0RpPXu8naE9hwJNCXgPo9Kof54wgktg
B2/VQud81ECNPI+Bx/6Zgep4vZOn72zO+hPLR9YGyFnlQ7nOegSzeXg3v4MyoJRV/vLb+0WSBTpc
ZWRj6anXoJoQHa+v5lNLu1pnp3FCurdqlcKUJiOhH3o4H4Nole/tmtU2tZ0VPaqc9y4GAPouZDmT
yWfJ+WJYlVFMWWe5S2RZYXE/nTNfe7ceP3AkZMIBfQxEkNs9alkzcpfR6MeHm9wo5xxZAjfA4QLn
jEngXg47AhTuE7lOHHQcJCAlzdofjjoPRsk8qg==</SignatureValue>
  <KeyInfo>
    <X509Data>
      <X509Certificate>MIID8jCCAtqgAwIBAgIQ5x6nyZZ7EY5KDRtaDgpYXjANBgkqhkiG9w0BAQsFADB4MXYwEQYKCZImiZPyLGQBGRYDbmV0MBUGCgmSJomT8ixkARkWB3dpbmRvd3MwHQYDVQQDExZNUy1Pcmdhbml6YXRpb24tQWNjZXNzMCsGA1UECxMkODJkYmFjYTQtM2U4MS00NmNhLTljNzMtMDk1MGMxZWFjYTk3MB4XDTIwMTAyOTIyNDAyNVoXDTMwMTAyOTIzMTAyNVowLzEtMCsGA1UEAxMkZjI0MTlkMjctNTQ3Ny00N2E5LWI5MzctYmNhMWMzOTU2OTFkMIIBIjANBgkqhkiG9w0BAQEFAAOCAQ8AMIIBCgKCAQEA1TajXN9izHUoe77zMZl/FzMYXsgsYGJNufjmNedQ8HZ2m+YYnuDbHR9j6Ga6A0jgpTOt0R5YciwwT93yMMEkBJ+ClV41TG2y2GblRHk52wbOnPNIPsH92bxzwBEd3nsKdjhWcivlGB28ViKA/SrlRrYl7NMrJlVBvPFosAeNOPni/sZqJt0vHaWCARfRaMAdjCd+O5VEbeAEeKMVp4fmCdU3UFX77uPrKn7KL7XMCTnDCA0LjnIA4KkaNfybvo61ShiDMLLvhdQBxIV9eP3gtGmK4JYXml7/O5XWGN68qLSopKmvXw16/gp1bNHfQu6j/kGos/nM5RJnh3IvkpvoiQIDAQABo4HAMIG9MAwGA1UdEwEB/wQCMAAwFgYDVR0lAQH/BAwwCgYIKwYBBQUHAwIwIgYLKoZIhvcUAQWCHAIEEwSBECedQfJ3VKlHuTe8ocOVaR0wIgYLKoZIhvcUAQWCHAMEEwSBEOvtCEYQMyRNhyk+0ivnOswwIgYLKoZIhvcUAQWCHAUEEwSBEOodtv/534ZJgDtmUNIpFl8wFAYLKoZIhvcUAQWCHAgEBQSBAk5BMBMGCyqGSIb3FAEFghwHBAQEgQEwMA0GCSqGSIb3DQEBCwUAA4IBAQCegOmy0lkdei2n/2yngZyCxhnl0u5bVBPXwCag7y+e2CPoWJ0Z9MccgaZwKEniwYtqOWsXwaTjdOle1PxzuHi5Gn/kPQVSTB3jBSXI14Q1YPKP8jiORVPSIx3xNcJeL9vDGE5RnAgsTLze91fp8KcicZ0J4jcc9uT/9/uctaseopbulZDpEoSHINa2fdn4U/+5Mf+vgiQ2TGaa67K41c6aqQXQ2BlZCQ+X/oAe4Me8nTggt18DcvBttO1ZTWXxcx0D8mYqWzo6nw5dQGvo5KZQEO+1CVfdQzs4qDYhRiNaPPIl805XR4PDLCTl8bSktiUiNELktiMj5VTQqFx0iJF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oy5DLjXjKti9oJ5f4WB84I1gNs23S3fSvAqW7YnusuU=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Rx0GrkmbiNiMcG78vKVFPlSPBs0x7C4BSQTMjU8uy/E=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mag/Z8nkO4mNEo+6WSysn6cfsDYAGw6LWDTvQ05UooY=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rZlRfGZnw17KFUlOrAHS9vgQGJds3OOnwZpUniCcoDg=</DigestValue>
      </Reference>
      <Reference URI="/xl/drawings/drawing1.xml?ContentType=application/vnd.openxmlformats-officedocument.drawing+xml">
        <DigestMethod Algorithm="http://www.w3.org/2001/04/xmlenc#sha256"/>
        <DigestValue>FIFfyu9xpqb2m8IFC3NL1RNqQnoGb4ok54i3SecyUa4=</DigestValue>
      </Reference>
      <Reference URI="/xl/drawings/drawing2.xml?ContentType=application/vnd.openxmlformats-officedocument.drawing+xml">
        <DigestMethod Algorithm="http://www.w3.org/2001/04/xmlenc#sha256"/>
        <DigestValue>oXEwJpbof97mi5lL2B1YWJwcVzx30aA482Lp59xb3a0=</DigestValue>
      </Reference>
      <Reference URI="/xl/drawings/vmlDrawing1.vml?ContentType=application/vnd.openxmlformats-officedocument.vmlDrawing">
        <DigestMethod Algorithm="http://www.w3.org/2001/04/xmlenc#sha256"/>
        <DigestValue>rjREcFESynJcCC3tR9ZTgI9z/RGmz22xaR5KoHVKsNo=</DigestValue>
      </Reference>
      <Reference URI="/xl/drawings/vmlDrawing2.vml?ContentType=application/vnd.openxmlformats-officedocument.vmlDrawing">
        <DigestMethod Algorithm="http://www.w3.org/2001/04/xmlenc#sha256"/>
        <DigestValue>9gNETotPIqL81ZM2gmsJEWQ773q21isn+R1q6pu8wPk=</DigestValue>
      </Reference>
      <Reference URI="/xl/media/image1.jfif?ContentType=image/jpeg">
        <DigestMethod Algorithm="http://www.w3.org/2001/04/xmlenc#sha256"/>
        <DigestValue>NFIizVyMniFbml9ZGr00gTwB5CNzL+q+YqUu8MWpVGI=</DigestValue>
      </Reference>
      <Reference URI="/xl/media/image2.tif?ContentType=image/tiff">
        <DigestMethod Algorithm="http://www.w3.org/2001/04/xmlenc#sha256"/>
        <DigestValue>ocnlKRljtg9yLmPDXwi8Mr+WqmtP1xGjCW5PxLyWR4g=</DigestValue>
      </Reference>
      <Reference URI="/xl/media/image3.emf?ContentType=image/x-emf">
        <DigestMethod Algorithm="http://www.w3.org/2001/04/xmlenc#sha256"/>
        <DigestValue>8yAex/RoY+95YznCfVgrpBhZu6gEUhrDl9FeRm+s8Pg=</DigestValue>
      </Reference>
      <Reference URI="/xl/media/image4.emf?ContentType=image/x-emf">
        <DigestMethod Algorithm="http://www.w3.org/2001/04/xmlenc#sha256"/>
        <DigestValue>LB7pPJDuaQk+pP1NxeU6iFLxUf6uYSXbywZjRVQCysg=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GsjxcvruhAIZSKNvO2kIr97fgmq6ynHWSfoJAf/kZc0=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Ezm9KsEGtMpOy95Y0yFctK06qo2E3h2zAOU1XDHNHzw=</DigestValue>
      </Reference>
      <Reference URI="/xl/sharedStrings.xml?ContentType=application/vnd.openxmlformats-officedocument.spreadsheetml.sharedStrings+xml">
        <DigestMethod Algorithm="http://www.w3.org/2001/04/xmlenc#sha256"/>
        <DigestValue>2CpFnb1z3xNRMq/Y9Y4umZcPitXiHvE5zkV2GbEj3ko=</DigestValue>
      </Reference>
      <Reference URI="/xl/styles.xml?ContentType=application/vnd.openxmlformats-officedocument.spreadsheetml.styles+xml">
        <DigestMethod Algorithm="http://www.w3.org/2001/04/xmlenc#sha256"/>
        <DigestValue>9KhRw0oAVhuY6Pa1I4S1+XzM6fWKIYJilL2/52yxcIQ=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I9Xo9ra0FmuictD6cUAkb+QCH3a6faABkkCkFESM9Q4=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xTGNXcFxdW97Ugv9DnC0C0GSYso2IhwDUvIcHQA2nC0=</DigestValue>
      </Reference>
      <Reference URI="/xl/worksheets/sheet1.xml?ContentType=application/vnd.openxmlformats-officedocument.spreadsheetml.worksheet+xml">
        <DigestMethod Algorithm="http://www.w3.org/2001/04/xmlenc#sha256"/>
        <DigestValue>UGMml8AlvJgYhml1+0kS9lTYZOVplFjmyPpYx8yAz3g=</DigestValue>
      </Reference>
      <Reference URI="/xl/worksheets/sheet2.xml?ContentType=application/vnd.openxmlformats-officedocument.spreadsheetml.worksheet+xml">
        <DigestMethod Algorithm="http://www.w3.org/2001/04/xmlenc#sha256"/>
        <DigestValue>YIYOa7pFc1hz3Mu+d/Nd7/6UkAX7vnbuvt0nyyv8Hs0=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2025-05-15T00:21:30Z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{BD3865F8-31D9-434D-B3B1-E37084DF03AC}</SetupID>
          <SignatureText/>
          <SignatureImage>AQAAAGwAAAAAAAAAAAAAAHoAAAArAAAAAAAAAAAAAAAhCwAA+QMAACBFTUYAAAEAFM0AAAwAAAABAAAAAAAAAAAAAAAAAAAAcA0AAKAFAAAdAwAATQEAAAAAAAAAAAAAAAAAAEgpDADIFAUARgAAACwAAAAgAAAARU1GKwFAAQAcAAAAEAAAAAIQwNsBAAAAYAAAAGAAAABGAAAAOBMAACwTAABFTUYrIkAEAAwAAAAAAAAAHkAJAAwAAAAAAAAAJEABAAwAAAAAAAAAMEACABAAAAAEAAAAAACAPyFABwAMAAAAAAAAAAhAAAWEEgAAeBIAAAIQwNsBAAAAAAAAAAAAAAAAAAAAAAAAAAEAAAD/2P/gABBKRklGAAEBAQDIAMgAAP/bAEMACgcHCAcGCggICAsKCgsOGBAODQ0OHRUWERgjHyUkIh8iISYrNy8mKTQpISIwQTE0OTs+Pj4lLkRJQzxINz0+O//bAEMBCgsLDg0OHBAQHDsoIig7Ozs7Ozs7Ozs7Ozs7Ozs7Ozs7Ozs7Ozs7Ozs7Ozs7Ozs7Ozs7Ozs7Ozs7Ozs7Ozs7O//AABEIAFwBA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ZqKKKACiiigAooooAKKKKACiqGr6vbaNapPcbmMsixRRoMtI7HhQKv07O1xXCisrxJq/8AYmiT3irvnwI7ePGS8jcKMd+f0Bq5Yi4i023F/Ir3Kwr57jAUvj5j9M5p8r5eYL62LNFZeg60NdtZryO3aK3E7RwSE585F43j0BOfyrUpSi4uzBNNXQUUUUhhRRWHrmt3Ftd2+k6THHPqlz8wWTOyGPPMj47dgO5qoxcnZCbSRuUUUVIwooqlq+q2ui6ZNqF4xEUQzgdWPZR7k8U0m3ZCbtqXaKwfDtlqLPLrGryut3dqAtqGPl28fVVx/e9T71vU5LldrgndXCiiipGFFFFABRRRQAUUUUAFFFFABRRRQAUVy2neIbjW/Gk9pYSA6XYQkTMACJZScDB646/XB9q6G+uXs7OS4S2mumQcQwgF2+mSKuUHFpPclSTVyLV9Th0fSrjULj7kCbsDqx7Ae5OB+NVfDVrfwaV52qSs97dubiZT0jLAYQegAAH51zV7qt74g1qKM6FdPa6PKJriBXjLNLj5AeccAk4GTnGa3dZ8QtbeFX1G3t54rmf9zbQTpsk81jtUY+vPuBWrptRUer/pf5kc6bb7Fa0UeIvF0t86hrDRyYLbJyHnP33/AOAjCj35rqKzdA0lNE0S1sFIZo0/eP8A33PLH8STS69qyaJol1qDrvMSfIn99zwo/EkVE/flyx9EVH3VdmPJ/wAT/wAcrCfmstDUOw7NcsOP++V59jUvi+6muI7bw9ZPtutVYxu46xQD/WN+XH41a8MaW2i6Eou2Bupi1xdyE9ZG5bJ9un4Vg6RrNkb+88V6lLsF4fs2nQgFpHiQ87VHJ3N+WPetlrK61UdvX+tTN7a9TsrW1hsrSK1t0EcMKBEUdgBgU6aeK3iaWeVIo1+87sFA/E1hrceItYBNvAmjWx6SXAEk7D12fdX8SasQ+GNPEizXvmalOORJeP5mD7L90fgKwcUviZpdvZDT4q02RitkLjUGHUWkDSD/AL6+7+tH9qa3Mf8AR/D5RSOGurpE/MLuNXNV1Oy0HTHvbsmO3hwMIuTycAAVakniht2uJXEcSLvZm4CjGcmnoldR/r8A17nMa1r3iHRrdJpbPTGaaRYoYI55Gkkc9ABtGah0Wy8Q6H9pubjSodRvLyTfcTpeBXPooDKAAOgGadpUsep3r+LtYkS3s4sppqTEKEjPWQ5/ibt7fhVl9e1PXP3Xhu02QNwdRu1KoPdF6sf09a31S5Ul5/5Ge7vf0NDTfEljqDzwvvsrm2YLNb3WEZc9D1wQcdjVt9U06PHmX9smem6ZRn9ax7HwNoltGzXVuL+5kYvLcXHJdick46Crsfhzw/G/lppNhvUZIMKkgHPqPrWMlSvpctc9tSQ+ItDUZOsWH/gSn+Ncw2taT4g8UCW81G2i03S3/wBHjllC/aJv+emCfur29+ateJ7azjFvoOkWFpFf6kSN6QKPIiH35Dx6cD3+lb1poGlWVnDax2MDLCgQM8SljgdSccmrXJCPNrdkvmk7diWLV9MnIEOo2kpPQJOpz+RqW6WaeymS0uFimZCI5doYI2ODjvWXf6T4XtYfMvrHTIE/vSRon5GsL7N4TJ36Taanv6eZpqTjHPr92pjCL1V/uKcmt7HYWKXUdjAl7IktyqASugwrN3IFWK5XTb6exmfFv4lu4gMBLqGMgc9Qxwx6dzWh/wAJPEoDTaVq0QPUtZMcfXbmplTlfQamrG1RWPD4r0OeTyv7Qjik/uzq0R/8fArWR0kQPGyup6FTkGocZR3RSaew6iiipGFFFFABRRRQBDdXUFlbPc3UqQwxjLu5wFFc34u13y7e40+1m8sRwGW9uFP+pi7KD/fc8D0zn0qh8QdQnu7mw8M2EYnnu5FkmjJ4KA5APoCQSfZaRtKSbV7Hw35n2hYG/tHV52/5bP8AwKfqe3oB6V106ailOXr8jCc224oTwxqGkeEdMS11FzBqF6v2uSGOB22q33VGAegHT61pah44is7GW7TR9TaJBxLLB5ceTwOSc9cdq3rLVdP1GSWOyvIbh4CBIInDbc9OlYmv/wDE18TaToY5iiJv7oY6qhwgPsX/AJUrxnO815sdnGNospeHbbxVp2mGJdLtFuJ5XnnnubnmR2OSdqg47DGarvBr3iLxQtnc3tpbjRgszPawl1Erj5RhzyQuTntnpXa3dzHZWc11McRwRtI59ABk1ieCrWSPQRf3C4utTka8m/4GcqPoFxQqrs52V/6/QOTVRubNlby2tuI5ruW7kySZZAoJ/BQABXP3p/4SDxjDp4+ay0bbc3Ho05H7tfwGTWzrmqxaJo11qMvIgQlV/vN0UficCqfhbTH0nQ1a8bN5dMbm7du8jcnP0GB+FZx0Tn8kU9WolXxldzSwW2gWT7bvVpPKJHWOIDMjflx+JpU8J/YNag1LSrhI/LjjgeGeMOBEoxhG6qcenU9ah8Loda1a+8UTAmOUm3sA38MKnBYf7zAmuqqpSdP3F8xJKXvMKKKyPE2sHRdGknhXfdSkQ2sfd5W4Uf1/CsYxcnZGjaSuzH1J18SeKo9Pyv8AZejMJ712OFebHypn26n8c1U8S6lP4quV0HQFW8t0YPfSq+I8A8IW9OMnHJ7d6uz2Nl4W8BTxX8Yu5HXfOCSftFwxH4n5sD6CrGg2MHg3wi099tSRUNxdsoHLn+EfThRXWpRilKOttF/n/XkYWb0fXcgm0fTNKjXVfFF+t08QxGsgxDFxwscQ68D3qYeJtTuIvN0zwxcy26jIkuJltwQO4BzxUehaZNqsq+JdeUeaw32ls5+S1j7HB/iI5z/kY3jjxWbvTZ7PSZAbRSEurrOFfP8AyzQ/xZ747exzRGPPPl3f4L7gb5Y32/M6JPFsMnhe21hbVxLeHy7e13AtJIWKhQfTjOfTmsnwb539peIdc1O5DlJBC8mfkTywTIF/2QTgewrE07xLYxQTaxqUyLqNlbm3sNOjhYJb4XbnGMAsffgcVO3h3xPN4HjskhMIXBa0Vx5twzNl3duBjnhfzPGKv2SinF6Xf9WJ522nvY1NBvIYWvfGmt3AthfnyrSNzysAPygDqScZwPr3rUuvEjahYWK6HgXOpKzRvOuBBGv35GHt0A7kiuT8TaW1nbWTa3MizX0oiYwgmOxt0GTHEP7x4Ge/T1qtr9w90L+5eCbToktLe1tLN22F0Z3AZ/QDax29OFz7v2UZtS/4bshc7irHb6BpuiXCtfwXA1a5RzHJezHeSw67c8Ac8beK2re9tbt5kt545Wgfy5QjZ2N6H3rySy8R3OkacdDtL4wRvKym9EY2LHk/OgC72J5GSe3HqO88HXugC0/s7RxJG8aCRxPHtkmB48zP8WTxkdOnHFZV6Mo3k9expTqJ6I6aiiiuM3I5reG5jMc8KSoequoYH8DWTJ4U05XMunmbTJT/AB2chQH6r90/lW1RVKUo7MTinuYBl8RaSd0yJrNqOrQoI51/4D91vwwa0dM1mw1eNmtJwzocSRMNrxn0ZTyKvVl6poFrqTi4Uta3qf6u7g+WRfr/AHh7GqvGXxaf12Js1salFYOnazdW+pJoutoqXTqTbXKDEd0B1x/dYdx+Vb1TKLi9Sk0wqK5uIrS1luZ3CRQoXdj2AGTUtc94rsL7WUstIgjYWV1Nm+mBA2xrg7fXLHj8KcEpSsxSbS0KHgyyku5b3xZqCFZ9QJNurcmKAdPzwPwA9axfDVvqHipLqRle2sr+4aa/uAcPKAcJAh/ugAZPuR9fSI40ijWONQqIAqqOgA6ClVVRQqqFUdABgCtfbu7aW+3lYj2exynhq3gtvE/iKSKOK2t7byLeNFAVUVULEn/vrNUdO8TaRbeIdZ1a+u1AmnW1t9oL4ijABbI6KWbr0rZvPCFte6jc3D3lwlteOj3VqhASYqMDJ649R3qWw8IaTYw30Rh+0fb3czNLydrHOwEdAKvnpu7beqX6E8s9kZ/jzVbU+Frm2iu48zzR20rIwYxhjlsgf7IPFauka9pd9ZTfZ5DAliAsqTr5ZiXHBIPQYHWrEOh6Vb2cVnFYQC3hk82OMoCFf+9z396pXnhLS77WH1KZZS0oTzoQ+Ipiv3S6/wAWPQ8VnzU3HldyrTvcyPFMsmueJdH0GylXajC+uHwGAVfu+x78e4q/4yup3s7bRLJyl3q8vkBh/BH1kb8F4/GtiDSrO21O51GOMi5uVVZGLEjCjAAHQVmLpt3P47fUriLFpa2QitmyDl2bLHHY4GKqM43XaK/H/hwcXr5mxZ2kNhZw2duuyGBBGi+gAwKnoormbuahXJ2v/FR+Nprs/NYaJmGIHo1wfvN/wEcfXFdZUcVvDb7/ACYUi8xy77FA3MepOOpPrVxlyp9yZK9jP1nR21WfTX81Vjsrtbh42GRJgHH4gnNS63pUWuaPc6bM7RpcLjevVSCCD+YFX6KSnJW8h8q18zmx4YvL4quu6zLe26dLaJBDG+P7+OW+lXZ/Cmg3M8c8ulwNJFtCkLgAL90YHBHsa16Kp1Z9/wBBckTAufBmlXN+90TcRrLMs01vHLiGVwcgsv4Vv0UVMpyluxqKWw140fbvRW2nIyM4PrXPeJLaC3vrXWLmCKazUfZ75JU3KIywKvg8fI3J9mNdHTZI0mjaORFdHBVlYZBB6g04S5XcUldEDWFjM4ma0t3Yx7A5jUnZ6Z9PauQ1Pw7Z2njTSV0tpNNku4rgu9sccqFI4OQBzyOla+mztoN+mhXbMbaXP9nTseo/54sf7y9vUe4ougZviDp69oNPmkHPcui1tByhJ66Wf5EStJfMcE8V2P3ZbHVYx/z0BglP5ZWj/hJbm3AGo+H9Stz3aFBOg/FT/St+isudPdfoVytbMxYvF+gStsOpRQuOqzgxEf8AfQFacF5a3Q3W9zDMPWOQN/KnT20Fymy4hjlX0kQMP1rMn8JeH7lt0mk2yn1jTy//AEHFH7t91+P+Qe8bFNZlRSzMFUdSTgCsI+CdD4CxXCADAC3cuP8A0KhfA/h7duksmmb1lnkbP5tRan3f3f8ABC8u39fcZniXUrXXLvTtM0c/bL2G9jnM0PKW6qfmYsOOnGP/AK1dlUFpZWthD5NpbxQR/wB2NAo/Sp6JyTSS2Q4pp3YUUUVmUFFFFABRRRQAUUUUAFFFFABRRRQAUUUUAFFFFABRRRQAUUUUAFFFFAFTUtOt9VsXtLlSUfkMpwyMOjKexB5Brl9Gmvh49NnqvzXNtpjRpPjAuF80HeB2JGAR6qa7OuX8X6XqEt5pWsaUhe50+fDovV42IDfXp09Ca3pS3g+pnNfaR1FFFFYGgUUUUAFFFFABRRRQAUUUUAFFFFABRRRQAUUUUAFFFFABRRRQAUUUUAFFFFABRRRQAUUUUAFFFFABRRRQAUUUUAFFFFABRRRQAUUUUAf/2QAAAAhAAQgkAAAAGAAAAAIQwNsBAAAAAwAAAAAAAAAAAAAAAAAAABtAAABAAAAANAAAAAEAAAACAAAAAAAAgAAAAIAAAIBDAAC4QgMAAAAAAICyAACAsv3/9UIAAICyAACAsv7/L0IhAAAACAAAAGIAAAAMAAAAAQAAABUAAAAMAAAABAAAABUAAAAMAAAABAAAAFEAAAB4uAAAAAAAAAAAAAB6AAAAKwAAAAAAAAAAAAAAAAAAAAAAAAAAAQAAXAAAAFAAAAAoAAAAeAAAAAC4AAAAAAAAIADMAHsAAAAsAAAAKAAAAAABAABcAAAAAQAQAAAAAAAAAAAAAAAAAAAAAAAAAAAAAAA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+f/9//3//f/9//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91//3//e/97/3uZSrp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Xv/f/9//3fZUg0VN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bwwZyxB3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vfd3ZG6xQuGdp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TiEtHXAhv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97/3fKEE4dVj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f7Vg0ZkCX/d/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//f/9//3/+f/9//3//f/9733P/e08lDRleX/93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x3/3//f/5//3//f/9/33P/e3hGLh0NGf9z/3v/d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//f/9//nv/f/97/3f/e/1azBAvHU8h/3v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//f/9//nv/f/9//3v/e79vUCH2NXEl0zH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/9/3nv/f/9/3nP/e/93TyFRIf93ciWyLf9//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97sS1PHR9b/3tRJbIx/3v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93lkYMFR9b/3vfc9UxTyX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/tUrpFBxb/3v/d/97eUrLEP93/3/9f/9//3//f/9//3//f/9//3//f/9//3//f/9//3//f/9//3//f/9//3//f/9//3//f/9//3//f/9//3//f/9//3//f/9//3//f/9//3//f/9//3//f/9//3//f/9//3//f/9//3//f/9//3//f/9//3//f/9//3//f/9//3//f/9//3//f/9//3//f/9//3//f/9/3nv/f/9//3//f79z/3//f/9//X//f/9//3/ff/9//3//f/9//3//f/9//3//f/1//n//f/9//3//f/9//3//f/9/33//f/9//3//f/9//3//f/9//3//f/9//3//f/9//3//f/9//3//f/9//3//f/9//X/9f/5//3/+f/9//3//f/9/33v/f/5//n//f/9//3//f/9//3//f/9//3//f/9//3//f/9//3//f/9//3//f/9//3//f/9//n//f/5//3//f/9//3//f/9//3//f/9//3//f/9//3//f/9//3//f/9//3//f/9//3//f/9//3//f/9//3//f/9//3//f/9//n//f/5//n/+f/9//3//f/9//3//f/9//3//f/9//3//f/9//3//f/9//3//f/9//3//f/9//3//f/9//3//f/9//3//f/9//3//f/9/33P/d/93104JGTRC/3//f/97/3tWQu0U/3v+e/5//3//f/9//3//f/9//3//f/9//3//f/9//3//f/5//3//f/9//3//f/9//3//f/9//3//f/9//3//f/9//3//f/9//3//f/9//3//f/9//3//f/9//3//f/9//3//f/9//3//f/9//3//f/9//3//f/9//3//f/9//3//f/5//n//f/9//3//f/9//3//f/9//nv/f/9//3/6Wj1j/3//e/9//3/+f/5//3//f/9//3//f/1//n//f/9//3//f/9//X/9f/9//3//f/9//3//f/9//3//f/9//3/cf/9//3//f/9//3//f/9//3//f/9//n//f/9//3//f/9//3//f/9//3/+f/x/3X/+f/9//3//f/9/33s+Y/97/n//f/5//3//f/9//3//f/9//3//f/9//3//f/9//3//f/9//3//f/9//3//f/9//n//f/9//3//f/9//3//f/9//3//f/9//3//f/9//3//f/9//3//f/9//3//f/9//3//f/9//3//f/9//3//f/9//3//f/9//3//f/9//3//f/9//3//f/9//3//f/9//3//f/9//3//f/9//3//f/9//3//f/9//3//f/9//3//f/9//3//f/9//3//f/9//nv/f/9//3v/e/93PFcqFVM+/3//f/9//3//f3ZCDhn/e/9//X//f/9//3//f/9//3//f/9//3//f/9//3//f/9//3//f/9//3//f/9//3//f/9//3//f/9//3//f/9//3//f/9//3//f/9//3//f/9//3//f/9//3//f/9//3//f/9//3//f/9//3//f/9//3//f/9//3//f/9//3//f/9//3/+f/9//3//f/9//3//f/5//3//f/9/vnPfdwoZTiW/b/9//3//f/1//n/ff/9/33//f/5//X/9f/9//3//f/9//3/8f/1/v3e/d/9//3+9c/9/3Hf/f/9/33v/f/5//3//f/9//3//f/9//n/+f/1//n/+f/9//n+8d/5//3//e/9//3//f/9//3//f/9//n/+f/97/394SnAp2Vr/f/9//n//f/9//3//f/9//3//f/9//3//f/9//3//f/9//3//f/9//3//f/9//3//f/9//3/ee/97/3//f953/3//f/9//3//f/9//3//f/9//3//f/9//3//f/9//3//f/9//3/+f/9//n//f/9//3//f/9//3//f/9//3//f/9//3//f/9//3//f/9//3//f/9//3//f/9//3//f/9//3//f/9//3//f/9//3//f/9//3//f99//3//f/9//3//f/9//3/fd/9/329NGa8p/3vfe/9//3//f/97dkLNEN9z/3/9f/1//n/9f/5//n//f/9//3//f/9//3//f/9//3//f/9//3//f/9//3/+f/9//n//f/9//3//f/9//n//f/5//3/+f/9//nv/f/5//3/+e/9//n//f/57/3/+f/9//nv/e/9//3//f/9//3//f/9//3//f/9//3//f/9//3/+f/5//3//f/9//3//f/9//3//f/9//3//e/970TWpDJhK/3v/f/17/n/+f/9//3//f99//n/8f/1//n//f/9//3//f/x//n//f/9//3//f/9//3v/f/9//3//f/9//3//f/97/3//f/9//n//f/9//3//f/9//n//f/9//3/+d/57/3//f/9//3//f/9//3//f/5//3/fdzZCiQxWSv9//3//f/9//3//f/9//3//f/9//3//f/9//3//f/9//3//f/9//3//f/9//3//f/9//3//f/9//3//f/9//3//f/9//3//f/9//3//f/9//3//f/9//3//f/9//3//f/9//3//f/9//n//f/9//3//f/9//3//f/9//3//f/9//3//f/9//3//f/9//3//f/9//3//f/9//3//f/9//3//f/9//3//f/9//3//f/9//3//f/9//3//f/9//3//f/9//3//f/9//3vSLW8h/3P/e/9/33//f/9//3uXRu4Qf2v/f/1//n/9f/5//X/+f/5//3//f/9//3//f/9//3//f/9//3//f/9//3//f/9//3//f/9//3//f/9//n//f/9//3//f/57/nv/f/57/3/+e/9//nv/f/57/3/+e/9//nv/f/97/3//f/9//3//f/9//3//f/9//3//f/9//3//f/9//3//f/9//3//f/9//3//f/9//3//f/97/389Yy0dTh3fb/97/n/9e/9//3//f/9//3/9f/x/+3v9f/9//3//f/9//X//e59vHV80QvhW/3v/e/97+Fafb/9733Pec/97/3//e/9//nf/f/97/3//e/9//3v/f/9/3ne9b/9//3vfd/97/3//f/9//3//e/5//3//f/9/PmftGJMx/3/fd/9//3//f/9//3//f/9//3//f/9//3//f/9//3//f/9//3//f/9//3//f/9//3//f/9//3//f993/3//f/9/3Hf/f/9//3//f/9//3//f/9//3//f/9//3//f/9//3//f/9//3//f/9//3//f/9//3//f/9//3//f/9//3//f/9//3//f/9//3//f/9//3//f/9//3//f/9//3//f/9//3//f/9//3//f/9//3//f/9//3//f/9//3//f/9//3v/d/9//382Rg0Zn2f/d/97/3//f/9//3//e/pSzhA/Y/9//3/+f/9//n//f/9//3//f/9//3//f/9//3//f/9//3//f/9//3//f/9//3v/e/57/3v/f/9//3//f/9//3//f/9//3//f/9//3//e/9//3v/e/53/3v/f/9//3v/f/97/3//e/97/3v/f/9//3//f/9//3//f/9//3//f/9//3//f/9//3//f/9//3//f/9//3//f/9//3+/b/93FDrKDHdG/3//f/9//3//f/9//3//f/9//X/+f/57/3//f/9//3//f/979j0wIZAtLB0zOt9vfWPrFPY133f/e/97/3vfc/93/3v/f/97/3v/e/9//3v/e/97v2/xNY4pdUa/b/97/3//f/1eP2P/f/9//3/+e/57/3//ew4h7xjfd/97/3v/f/9//3//f/9//3//f/9//3//f/9//3//f/9//3//f/9//3//f/9//3//f/9//3//e/9//3//e/9//3/+f/5//3//f/9//3//f/9//3//f/9//3//f/9//3//f/9//3//f/9//3//f/9//3//f/9//3//f/9//3//f/9//3//f/9//3//f/9//3//f/9//3//f/9//3//f/9//3//f/9//3//f/9//3//f/9//3//f/9//3//f/9//3//e/9//3/7YssYHFv/e99v/3v/f/9//3//f/9/PFvvFN5S/3//f/9//3//f/9//3//f/9//3//f/9//3//f/9//3//f/9//3//e/9//3v/f/97/3//f/97/3v/f/97/3//e/9//3//e/97/3e/b55rnmu/b55rn2+/b/93/3f/e/97/3//e/9//3v/f/9//3//f/9//3//f/9//3//f/9//3//f/9//3//f/9//3//f/9//3//f/97/3//e/97/3efZy0ZCxU8X/9//3/+e/9//3/fe/9//3v/f/97/3//f/9//n//f/93v28RHZUpn2s1OssQVj4cV6sMEhmeSp9n/3dfX/QxNT7ZUr9v/3v/d59rn2v/e/93/3dWPk8hTiHLEHAp/3v/f997USkQHfta/3v/e/5//nv/f/971DmuED9j/3v/f/9//3//f/9//3//f/9//3//f/9//3//f/9//3//f/9//3//f/9//3//f/9//3//f/9/33f/e/9//3f/f/5//X/+f/9//3//f/9//3//f/9//3//f/9//3//f/9//3//f/9//3//f/9//3//f/9//3//f/9//n/+f/5//n/9f/5//3//f/9//3//f/9//3//f/9//3//f/9//3//f/9//3//f/9//3//f/9//3//f/9//3//f/9//3/fd/9//3t+by0pVk7fd/97/3vdc/9/3n/+f/9//3t+Y+8Ue0rfe/9//3//f/9//3//f/9//3//f/9//3//f/9//3//f/9//3/9d/57/nv/f/97/3//e/97/3v/f59vH1+dTjpC2DnXNTEdciFyIVEdDxUwGTAZMRkwGTEZMRlyIZMl1i0XMjg+n2u/c/93/3v/e/9//3v/e/9//3//f/9//3//f/9//3//f/9//3//f/9//3//f/9//3//e993/3v/d/97NTrKDFdC/3f/f953/3/+f/57/39bY55r/3v/e/9//3v/f/9//3/9VvEY+Tn/e/93mEbrENtOciFWITQZOTrfa/1O7RAuHesUd0b/e99zcCFQHR5X/3u/by8Zqwh/Z39nUCUtHb5z/3/WOREd/Vr/c/97/nv+e/9//3/8WtAY+Tnfc/97/3//f/9//3//f/9//3//f/9//3//f/9//3//f/9//3//f/9//3//f/9//3//f/9//3+PLfI1/3f/f/97/3/+f/9//n//f/9//3//f/9//3//f/9//3//f/9//3//f/9//3//f/9//3//f/9//3//f/9//3//f/5//3/+f/5//n//f/9//3//f/9//3//f/9//3//f/9//3//f/9//3//f/9//3//f/9//3//f/9//3//f/9//3//f993/3/fd/I9bjGfd/9//3f/e/9//3//f/5//n//f59rEBlaRv97/3//f/9//3//f/9//3//f/9//3//f/9//3v/f/97/3//e/9//3v/f/93nmv6VnZG9DmRLXEpUSUwITIlUiV0LZQt1jE4PptGekZ7RntGm0Z6QrxOekIXNrQtlClzJXIlUSEuHbEtmEpeY/97/3v/f/97/3//f/9//3//f/9//3//f/9//3//f/9//3//f/9//3//f/9//3f/e/93/3ufZy4Z7hR/Z/97/3/cd/5//n97awwdDRndUv97/3v/f/17/3//e39jjQieSv93/3f/d5hGsikwGbcpGzbuDJk+cB0NEX9jmEqQJblK329xIS8ZUSH+UrxKLxlRIZ9r/3ufa24l1lbfd75WMyEOGV1f/3f/e/57/3v/f/978hwSHb9r/3v/f/9//3//f/9//3/fe/9//3//f/9//3//f/9//3//f/5//3/+f/9//3//f/9//3+/d8oULB2fa/93/3//e/5//n/+f/5//3//f/97/3//f/9//3/+f/9/3n//f/97/3//f/1//n//f/5//n//f/9//n//f/9//3//f/9//3//f/9//3/+f95//3//f/9//3//f/9//3//f/9//3//f/9//3//f/9//3//f/9//3//f/9//3v/e/9/33f/e5dOyRQ8a99//3//f/57/n/+f/1//X/9f/93/3fNDBg6/3//e/9//3//f/9//3v/f/97/3//e/97/3v/e/97/3efa19jnE46RpUxUiUwIVAlLyFPIdIxFD52ShpbfWffc/93/3//f/9//3//f/9//3//f/9//3//f/9//3//f/9/fm87Y/I1TiFOIbEt8zW/b/97/3v/e/9//n//f/9//3//f/9//3//f/9//3//f/9//3//f/9//3//e/9//3//e/97Nj4QGbYx/3//d/9//Hv+f5xrLiEwHVQlnEr/e/97/3//f/97PV/wFJxK/3v/d/97/3P/dy8ZMx1/Z1c6bh0MEXc+/3v/e99z33P/e/QxLhmSJXEhLxlxJdtS/3v/d/9733f/f/9/n3PwFO4UuUr/e/93/n//f/9/33sZQq8Q3E7/e/9//3//f/9//3//f/9//3//f/9//3//f/9//3//f/9//3//f/9//3//f/9//3//f997FD7qFHZG/3/fd/9//3//f/5//3//e/9//3v/f/9//3/+f/9//3//f/9//3//f/5//X//f/5//n//f/9/3Xv/f/9//3//f99//3//f/9//3//f/9//3//f957/3//f/9//3//f/9//3//f/9//3//f/9//3//f/9//3//f/9//3//f/9733f/f59rbiXZVv9//3//f/97/nv+f/9//n/9f/5//3v/cxAVlCnfc/9//3//e/9//3v/f/97/3//e/97v289X5hK9DWRKXAlUCFTJVQptzUZQr1WP2O/c993/3//e/9//3v/f/57/n/+e/9//3//f/9//3//f/9//3//f/9//3//f/9//3//f/9//3+faxxbbyUtHU4hXWP/e/9//3//f/9//3//f/9//3//f/9//3//f/9//3//f/9//3//f/97/3//f/9//3t/ZxAZrxDdVv9//3/9f/57/3ftFDMhty1TIRY6/3v/e/97/3cbV+4UNz7/d/93/nP/e/938jEPFb9vv2t8X3tb3mv/c/9//3v/e/93VT4MFfpOmEaYRvtW/3P/e/93/3v/f/17/3//ezo+MBmRJX5j/3v+d/9//3//f19nzxSRIf93/3//f/9//3//f/9//3//f/9//3//f/9//3//f/9//3//f/9//3//f/9//3//f/9//3t+ZwsZTSHfc/93/3v/f/5//3//f/97/3v/e99z/3//f/9//n//f99//3v/e/9//3//f/9//3/dd/57/3//f/9/3nffd/9//3//f/9//3v/f/9//3/fe/97/nv/f/9//3//f/9//3/+f/9//n//f/9//3//f/9//3//f/9//3//f/9//3//e/97dkYMGf9//3/ff/97/3/+e/173X//f7t7/3//e99vEBU5Ov93/3vfc/93/3v/e/97vmvYUnVCjiWPJU4hTiFuIdIxVkLaUr9v33f/e/9//3//f/97/3//f/9//3v/f/9//3//e/9//3//f/9//3//f/9//3//f/9//3//f/9//3v/f/9//3//e/9/n2+/bxU6DBlOId93/3v/f/5//3//f/9//3//f/9//3//f/9//3//f/9//3//f/9//3//f/9//3v/f/97GDrxFDEd/3f/f/5//3//e5Iprwx/ZzIZDhlVPv9//3v/e1xfDRWxKf97/nv9c/97/3uVRqsM/Vb/e/93/3v/d/9//3v/e/93/3/5UuoU+U7/e/93/3v/e/9//3//f/17/3//f/9/f2cwGe0Ql0L/e/9//3//f/9//3/VMcwMHFf/f/9//3//f/9//3//f/9//3//f/9//3//f/9//3//f/9//3//f/9//3//f/9//3//f/93NT7qEHVC/3vfd/9//3/+f/9//3v/d9hOXGP/f/9//3//f/9//3//f/9/v2+eaztjfWv/e/9//3//f/93/3//e/9//3/fd75z/3//f/9//3f/f/9//3//f/9//3v/f/9//3//f/9//3//f/9//3//f/9//3//f/9//3//f/9//3v/f/97G1stHftW/3v/f/9//3//e/9//3//f/9//3/ee/97/28QERg2/3v/c/9732/6VhM6sCluIW4lbiWwLTQ+Glu/b/97/3v/f/97/3v/e/9//3//f/97/3//f/9//3v/e/57/3//e/9//3//f/9//3//f/9//3//f/9//3//f/9//3//f/97/3//e/9//3v/f/97/3twKcoQHF//f/9//3/+f/9//3//f/9//3//f/9//3//f/9//3//f/9//3//f/9//3//f/9//39/Y3IhrQxYRv97/3f/e/93u04QFTk6v2twIesU21b/e/93v2vtFA0Z/3v+e/57/Xf/e55rqxD1Of97/XP9c/97/3//f/9//3v/e99z6hRuJf9333P/e/9//3//f/1//n/9f/9//3v/d3IhEBVwIflS/3vee/9//3//ez5fywiyKd93/3//f/9//3//f/9//3//f/9//3//f/9//3//f/9//3//f/9//3//f/9//3//f/97/3d+Zywd6hT/d/97/3//f/9//3v/extXLBW4Tv97/3//f/9//3//f/9/n2tXQnEpcSlQJdM121b/e/97/3//d/97/3v/f/97/3//e/93/3f/e/97/3vfc/9733P/f/9//3//f/9//3//f/9//3//f/9//3//f/5//3//f/9//3//e/97/39uJW8l/3ffd/9//3//f/933nP/f/9/33+ed993/3ffa/AMGTbfbxpbsS2RKU8lcCWxLXdGPF+/b/97/3//e/9//3v/e/97/3//f/9//n//f/9//3//f/9//3//f/9//3//f/9//3//f/9//3//f/9//3//f/9//3//f/9//3//f/9//3//f/9//3//f/9/33P/e7tO7BS5Tv97/3//f/9//n//f/9//3//f/9//3//f/9//3//f/9//3//f/9//3//f/9//3//f/971C0QGQ8d33P/e/97/3f/cw8VUBn/d99vkCUPHZtO/3v/d9UxqxC9a/13/3/+e/9//39SKTAh/3f/e/9//3/+f/5//3//f/9//3uPKeoU33P/e/97/3//f/5//X/9f/x//n//f/973k4QEQ4VuEr/f957/3//f/93/3uzKcwMG1//f/9//3//f/9//3//f/9//3//f/9//3//f/9//3//f/9//3//f/9//3//f/9//3//d/978jHKEHZG/3//f/9//3//f/972k7JCNlK/3v/f/9//3//f/9//3t4Qg0V1DEWOvU1LyEOHZEt/Fb/e/97/3vfc/93/3v/d99v/3v/e99zPl82PrEt0TF2Rv9//3//f/9//3//f/9//3//f/9//3//f/9//3//f/9//3//f/9//3+/bwsZXmP/e/97/3//f/9//3v/f/9//3//f/9//3//d/5OExFUGbEpTCGQKRU6/Fq/b/9//3v/f/9//3//f/9//3//f/9//3/+f/5//n//f/5//3//f/9//3/+f/5//3//f/9//3//f/9//3//f/9//3//f/9//3//f/9//3//f/9//3//f/9//3/9f/9//3//f/9//VrtFLpS/3//e/9//n//f/9//3//f/9//3//f/9//3//f/9//3//f/9//3//f/9//3//f/9//3cbU1AdDxkVOv9733P/e/9zVz7KDDxX/3P/c88UUyH+Vt9vfErPFH1n/3v/f/9//3/fe7Y58CBfa/9//3f/e/9//3//f/9//3/fezZC7BgcX/9//3v/f/97/3/+f/1//n/+f/97/3vfa1MZMBm/b/9//3//f/9//nv/ex5TDxWQMb93/3//f/9//3//f/9//3//f/9//3//f/9//3//f/9//3//f/9//3//f/9//3//e/97/3c8W28lTiGfa/9//3//f/97/3d/X04ZEzL/e/9//3/ff/9//3//f3AhzAyfZ/97/3efa1dCLh0uHVdCn2v/e39jmUpXQrIt9DX/d/933E5xIU8hcCVPIewYPF//f/9//3//f/9//3//f/9//3//f/9//3//f9573nv/f/9//3/fdxM6byX/e39n/3v/f/9//3//e/93/3//f99/n3d3SnEhtSU0FXYdNjp9Y/9z/3v/e/9//3v/f/9//3//f/9/33/ff99//3//f/9//3//f/9//3//f/9//3//f/9//3//f/9//3//f/9//3//f/9//3//f/9//3//f/9//3//f/9//3//f/9//3//f/5//n//f/9/33swJQ4Zf2f/e/9//3//f/5//3//f/9//3//f/9//3//f/9//3//f/9//3//f/9//3//f/9//3//f/97tC0xHe8YP1//e/93/3efYywVbiH/c/97X2dRJQ4ZFjoaPowMXmf/f/97/3//f/9//2KvGFdK/3v/f/9//3//f/9//3//f/9/PWOpDFZC/3v/f/9//3/ff/9//n/+f/5//n//d/971i0PFbpO/3//f/9//3//f/97/3uzLaoQXmv/f/9//3//f/9//3//f/9//3//f/9//3//f/9//3//f/9//3//f/9//3//f/9//3v/e/97NToMFVdC/3v/f917/3//d/93kCHrEL9v/3//f99//3//f/9/TyFPHd9z/3v/e/93/3+fazQ6LBlwJT9bWT6sCFIdUyEQFbUpn2e0Ke4QmkL/ez9bDhX1Of9//3//f/9//3//f/9//3//f/97/3//f993GmNbZ993/3//e/97byW4SjxbcCFwIRxj/3+fa7ItkCn8Vj9nN0aSMVAlkSUwGRIR307/e/97/3//f/9//3//f/9//3//f/9//3//f/9//3//f/9//3//f/9//3//f/9//3//f/9//3//f/9//3//f/9//3//f/9//3//f/9//3//f/9//3//f/9//3//f/9//3//f/9//nv/f993/38+Y+0Yki3/e/9//3//f/9//3//f/9//3//f/9//3//f/9//3//f/9//3//f/9//3//f/9//3//f/5//38/X88QNB0yGd9n/3P/c/9z9TXMEPxW/3v/d/930TGQKasQcCV9Z/9//nv/f/9//3v/f60ULyX/f/97/3//f/9/33//f/57/3/fcysZTR3/d/93/3v/e/9//n/9f/5//n/+f/97/3u/b+0UUB3fc/97/3f/f/5//3//fz9nzRCTKf97/3f/e/9//n//f/9//3//f/9//3//f/9//3//f/9//3//f/9//3//f/9//3//f/93/3vfcy4Z7BC/b/5/23v/f/9/32/5UuwQFj7/e/97/3//f/9//3/SNQwdNUb/f/9/3nf/f/97/3c6W24h0ylRGV9bX1uWIfEMMxW+QnQdMRExEZQd1ikQFVEd33P/f/9//3//e/9//3v/f/973nP/e/97WEZQIQ0ZsimfZ79vv2svFTtXEjIvFXIdTxXTJbxCEA2UIVMZVB1zIVAdWEIdVwwVLx3/e59z/3//f/9//3//f/9//3//f/9//3//f/9//3//f/9//3//f/9//3//f/9//3//f/9//3//f/9//3//f/9//3//f/9//3//f/9//3//f/9//3//f/5//n/+f/5//n//f/9//3//f79z/3vfdy0hLSE8Y/9//3//f/9//3//f/9//3//f/9//3//f/9//3//f/9//3//f/9//3//f/9//3//f/9//n//f/971zETFTIVVjL/c/9z/3c/X+8Ycin/e/9//Xf/e79vG1scX/9//3/9e/57/3/fd/9/1TntGD1j/3/+f/9//3//f/9//n//f/978TEsGZ5n/3f/d/9//3//f/5//3/+f/9//3//f99zFz7OENxS/3f/d/97/n/+f/9/v3/WNc4MP1//d/9//3//f/9//3//f/9//3//f/9//3//f/9//3//f/9//3//f/9//3//f/9//3//e/93d0IOFVY+/3/8e/9//3//f99zLh3tFL9v/3v/f/9//3//fzxjLiUvKfxe/3//f/9//3//f/97/3sTNtMpzQj/Tn9bdBUzEVQZMxWUIbUh1SWUIVIZDxV5Rr9vnW//f/97/3tfY59r/3v/e99v/3u1LfAUWD5PGVIdGTZ/X6wE/3MzMjAVfDrdRg8JcxXXIVQVdRmVHTIVkyGzKesUCxnfd/9//3/fe/9//3//f/9//3//f/9//3//f/9//3//f/9//3//f/9//3//f/9//3//f/9//3//f/9//3//f/9//3//f/9//3//f/9//3//f/9//3//f/9//n/+f/9//3//f/9//3//f/9//3u/b/M16hR1Rv9//3//f/9//3//f/9//3//f/9//3//f/9//3//f/9//3//f/9//3//f/9//3//f/9//3/+f/9//3sfWxEVUhkMDdhC/3P/d/931jXMENtW/3v/e/9//3/fd/97/3//f/57/n//f/97/38eY6sUVUL/e/9//3//f/9//3//f/9//3v6VsoMmEb/d/97/3//f75//3//f/9//n//f/9//3tfZ+0Ukin/d/93/3v/f/9//3//fx5brAjUMf93/3v/f/9//3//f/9//3//f/9//3//e/9//3//f/9//3//f/9//3//f/9//3//f/9//3ffb5AlDBV9a/9//nv/e/93/394Sg4d9jn/e/93/nf/e/9//38UPg8ZtSn/e/9/33v/f/9//3//f/9/dUaxKbIh1SUYKnQVNBnwEB9T/3P/b/9v3ErtDC8ZLx38Vv97/3d+Y1Ad7BDaTt9z/3ffbzg+7hD7UhtTkSEPEdYpcx3fZ39b8AyXIf9rWjauADIRlR0SEd9Gv2eaQjY6Vj7/d55v/3//f/9//3//f/9//3//f/9//3//f/9//3//f/9//3//f/9//3//f/9//3//f/9//3//f/9//3//f/9//3//f/9//3//f/5//3/+f/9//3//f/9//3//f/9/33v/f/9//3/9e/9//3u/c5ApqRC4Uv9/33f/f/9//3//f/9//3//f/9//3//f/9//3//f/9//3//f/9//3//f/9//3//f/9//3//f/9//3/fd/97tSkPEU8VThU9V/9z/3tfYw4ZbyX/e/97/3//e/9//3//f/9//3//f/9//3//f79zTyVvKf9//3v/f/9//3//f/9//3//f59vDRmRKf97/3v/f/9//3/ff/9//3//f/9//3//f/9/sy0OGR1X/3v/d/9//3//f/9//3ezKQ0VPV//f/9//3//f/9//3//f/9//3//f/9//3//f/9//3//f/9//3//f/9//3//f/9//3v/e/97uUqqDJEp/3v/e/97/3//e79zUSXPEH9j/3v8c/9//3//f59vsyUPDVk6/3ffe/9/vnv/f/5//3//fztfLhlRGVIRdRmXJfAUsymfY/93/3f/c3EdzhBzJS8dFTb/e3c+7QyzJQ0VFTq/a/93/lbtELEp/3f/b1Y6DxEwFf9v32vQCDQVfj50HRkyH1MREQ8Nch1fW/93/3f/e/97/3//e/9//3//f/9//3//f/9//3//f/9//3//f/9//3//f/9//3//f/9//3//f/9//3//f/9//3//f/9//3//f/9//3//f/9//n/9f/5//3//f/9//3//f/9//3//f/9//3/fe/9//388Y5AtTiW4Uv97/3//f993/3//f/9//3//f/9//3//f/9//3//f/9//3//f/9//3//f/9//3//f/9//3//f/9/3Xv/f/9//3vcTu0McBnzKW8df1//d/97kSUMFftS/3v/f/9//3//f/9//3//f/9//nv/f/9//3sVPssUHFv/f/9//3//f/9//3//f/9//3/TNcsUf2v/f997/3//f/9//3//f/9//n//f/9//3scW+0U0y3/d/97/3//f/9//3//ez5bqQj0Nd9z/3//f/9//3//f/5//3//f/9//3//f/9//3//f/9//3//f/9//3//f/9//3//f/97/3+/b5EprQw/W/97/3//f/9//397Sq4M9jH/d/53/nv/f/9//39cV24VThWYRv97/3/ff/9//3//f/9/33f9VhARdh1WGRIZnE6qDDM6/3f/d/93FjIPFV9fX1vtDE8V/UoPEZId9jEOGW8h/3P/dxAZDRE8V/9z/3c2NjAVsyX/bzo2VRlVHfEQfEK/Z/9v1C1QHQ0Rn2f/e99z/3f/e7xz/X/9f/9//3//f/9//3//f/9//3//f/9//3//f/9//3//f/9//3//f/9//3//f/9//3//f/9//3//f/9//3//f/9//3/+f/5//n//f/9//3//f/9//3v/f99333f/f/9/n293Sk4lsDE7Y/9/33ffe/9//3//f/9//3//f/9//3//f/9//3//f/9//3//f/9//3//f/9//3//f/9//3//f/9//3//f/9//3/fc/930ikNEdtKTxnTLf93/3c9W+sQ8y3/e/9/3n//f/9//3//f/9//3//f/9//3//f19jqxD1Nf97/3//f/9//3//f/9//3//fzxjiQx4Sv9//3/+f/9//3//f/9//3/9f/9//3//f/93kSnsEH9j/3f/f/9//3//f/97/3ctHQwZHV//f/9//3//f/5//3/+f/9//3//f/9//3//f/9//3//f/9//3//f/9//3//f/9//3/fd/9/ulIxFdYp/3v/d/97/3//e59vtinMCHxb/3f9c/9//3//f/93nVtNGW4deEbfd/9//3//f/9//3//f/97WULxEJcpH1//e/I1pwx0Qt9v/3tfX6wEtCXfa99nFS5QFbQhUhn/d1c+TRlvIf933k5RHVAd/2//c/93qwRxHdUpH1PwDJYlMxm1KTAd206fZ28hTh0uGZ9v/3//f/97/3/ac/1//3//f/9//3//f/9//3//f/9//3//f/9//3//f/9//3//f/9//3//f/9//3//f/9//3//f/9//3//f/9//3//f/9//3//f/9//3//f/9//3//f/9//3//f/9/Hl/1OS4hEz6fc/9//3v/f/9//3v/f/9//3//f/9//3//f/9//3//f/9//3//f/9//3//f/9//3//f/9//3//f/9//3//f/9/33//f95z/3ddW8sMFja7Sk8duUq/a/93kSEOEV9f/3//f/9//3//f/9//3//f/9//3//e/9733PULQ8Vv2v/f/5//H/+f/9//3//f/9/33dNIU8lv2//f/1//H//f/9//3//f/9//n/+f/97/3/bUg4Z1DHfc/97/3//f/9//3v/e5hKDR2yMb9z/3//f/9//3/9f/5//n//f/9//3//f/9//3//f/9//3//f/9/3n//f/9//3//f/9//3+/b3Mhzgi6Sv97/3v/f1lKnE4XNg4RNDL/b/93/3//f/9//3f/d9lOLRlwIXlG33P/e/97/3v/d/97/3v/e5EtTyV/Z/97v2+vKeoU+1b/d/9zciEvFf9z/3O/ZxYyEBEyGX9f/3NUOskM1S1/ZxEV8BQdV/9zf2NQHVk+1ClPGZIhzxC2Ld9z/3v/d/93/3PRMQ0dcCXfd/97/3v/f/x/2XP+f/9//3//f/9//3//f/9//3//f/9//3//f/9//3//f/9//3//f/9//3//f/9//3//f/9//3//f/9//3//f/9//3//f/9//3//f/9//3//f/97/3//e993eEpQJZMtu1L/f/9//3//f/9//3//f713/3//f/9//3//f/9//3//f/9//3//f/9//3//f/9//3//f/9//3//f/9//3//f/9//3/ff/9//3//d/9zkCXMDP93Vz4MGZ9n/3f8Tg8RtCn/d/9//3//f/9//3//f/9//3//e/97/3f/d91Ozwy8Sv9//Xv9f/1//3//f/9//3v/e/I1DBX6Vv9//X/+f/9//3//f997/3/+f/5//3//e/9/si2rDJ9r/3//f/9//n//f/93/3uxLcsU/V7/e/9//3//f/5//n//f/9//3//f/9//3//f/9//3//f/9//3//f/9//3//f/9//3//f/97f1tRFQ4V/3f/f99/9T0wIXAhkB3tCBxP/3v/d/9//3//f/9//39eY5Ip7RAWOr9r/3f/d/97/3v/e/97/38KHesU/3P/e35njykNGf9z33NZPu0M2Ur/c/93/3N7Ru8UsiX/d/93l0YwGTMd+jUyHZIl/3f/d3EhODr/d7lGLRVSIRAdeEbfb/9//3v/f/93sDEuIe0cPmf/f913/n/9f/9//3//f/9//3//f/9//3//f/9//3//f/9//3//f/9//3//f/9//3//f/9//3//f/9//3//f/9//3//f/9//3//f/9//3//f/9//3//f/9//3/fd9hSjylPJVdCn2v/e/97/3//f/9//3//f/9//3//f/9//3//f/9//3//f/9//3//f/9//3//f/9//3//f/9//3//f/9//3//f/9//3//f/9//n/+f/97329XQu0Un2vfc/I1bSE7V/93lCHNCPpW/3tdZwwdTiVPJTVCVUYaW3xn/3P/d/9zv2dTGVIZ/3f/d/57/3/fd/9//3f/e/9332/LDNIt/3f9d/9//3//e/9//3//f/1//n/+f/97/3t/Z8wQcSn/e/97/3//f/97/3v/dz1fyxRQJf97/3//f/97/n//f/9//3/ff/9//3//f/9//3//f/9//3//f/9//3//f/9//3//f/9//3//czUyzAxYRv9/33u/d5lK0S1NFe4IkyG/a/97/3//f997/3//f/97fmeQKU8hTx15Qn9j/3f/e/9z/3v/ezpbyQw1Nv9z/3t+YwwVsy3/c19bywjQJf9z/3f/e/97USUNFV5b/3P/dz9bUyHxFHQlLx01Ov9zPVvuEH9j/3N+Yw4ZDh0TOv93/3v/f/53/3+/d7I17Ry6Vv9//3/cd/5//3//f/9//3//f/9//3//f/9//3//f/9//3//f/9//3//f/9//3//f/9//3//f/9//n//f/9//3//f/9//3//f/9//3//f/9//3//f/9//388Y9Ex6hTRNTxf/3f/e/9//3//f/9//3//f/9//3//f/9//3//f/9//3//f/9//3//f/9//3//f/9//3//f/9//3//f/9//3//f/9//3//f/9//3//f/5//3//e59r21L/f/9333MqHREyv2c/VxAR0y3/c35jTSEMGZEtcCnKFE0hbCHOLdAtVjpYOlIVMhlfX/9z/3v/e/93/3v/f/93/3P/d7Mp7Az/b/97/3f/f/9//3//f/9//n/ce/5//3//f99zszEOGT5f/3v/f/9//3//f/97/3eyMe0YHV//f/9//3/+d/57/3//f/9/33v/f/9//3//f/9//3//f/9//3//f/9//3//f/9//3//f/9z32cuGe0UP2P/f993/3v/d9lK9zFTHVIhX2f/f/97/3//f997/3//f75vt04MGXElcSU4Pv1Wn2f/c/9332uxJQwR/3v/d/972U7MEP5W/3cOEW4Zv2f/e/9//3+ZVg0VkSH/d99v/3v/c3xKUSXqFNAx/3vfc3IltCn/e99v/3vTNRI6/3v/f/5//3//f/9/XmsdY59z/3//f/9//3//f/9//3//f/9//3//f/9//3//f/9//3//f/9//3//f/9//3//f/9//3//f/9//3//f/9//3//f/9//3//f/9//3//f/9//3v/f/9/PWMUPi0h0TH6Vt93/3//e/9//3//f/9//3//f/9//3//f/9//3//f/9//3//f/9//3//f/9//3//f/9//3//f/9//3//f/9//3//f/9//3//f/9/33//f/5//n/+f/9//3v/f/9//3//e1tj6RBWPv9zlSEOEV9b/3OfZ59n/3ufb59v+lZ1Rs8tKxlNHZEhcx1SGTAV0inyMbhKPV8/X79vn2v/d/933U4PFXhC/3O/b/97/3v/e/97/3//f/9//X/+f/9//3/bVg0ZsjH/e/97/3v+e/9//3v/f/tayhDTNd93/3f/e/93/3//e997/3//f/9//3//f/9//3//f/9//3//f/9//3//f/9//3//f/9//3f/d5dG7hRSJd93/3v/e/97/3u/azIddSUSHZItn2vfc/9//3v+e/17/n//f753FEJQKe8cUiVyIZIhkR2yIe4MUBn/d95v/3v/e5ApLx0/Wxg27QzaTv97/3//f99/cCXuENxO/3f/d/97v3OfaxE6GFv/d/97/VrMENtS/3v/e993/3v/f9xz/Xv/f/97/3//f/9//3//f/9//3//f/9//3//f/9//3//f/9//3//f/9//3//f/9//3//f/9//3//f/5//n/+f/9//nv+e/9//3//f/9//3//f/9//3//f/9//3//fzxjFD5OJW4puFKea/97/3//e/53/3v/f/9//3//f/9//3//f/9//3//f/9//3//f/9//3//f/9//3//f/9//3//f/9//3//f/9//3//f/9//3//f/9//3//f/9//3/+f/9//nf/f/9//3/fd/9//3u3TusQH1ecQhAR9Sn/c/93/3v/d/97/3v/f/9//3//e/97fmMeV9UptCVyHZIlTx1QJewUcCVwJZIlFjabRu4MDxXfb/97/3v/f/9//3/fe/9//3//f/5//3//e/930zHsFD1j/3//e/9//3//f/97/39OIS0dHFv/d/97/3v/d/9/PGMTPt97/3//f/9//3//f/9//3//f/9//3//f/9//3//f/9//3/9e/97/3OSKRAZWUL/e/5z/3v/e/9/3VITHVQhcSGRIR1XfmP/e/973Xf+f/9//3//f797HmNZRtQtcR1wFS4R1SkeV/97/nf/f/9/v2+RKVEd/04PFfQx/3//e/9//3/bUs0MMBnfc/97/3f/e/97/nv/f/17/3v/fxY6zBDcUv97/3v/e/93/3//f/9//3//f/9//3//f/9//3//f/9//3//f/9//3//f/9//3//f/9//3//f/9//3//f/9//3//f/5//3//f/9//3//f/9//3//e/9//3v/f/9//3//e/9733c9Y/M5LSGOLdhWvnP/f/9//3//e/9//3//f/97/3//f/9//3//f/9//3//f/9//3//f/9//3//f/9//3//f/9//3//f/9//3//f/9//3//f/9//3//f/9//3//f/9//3//f/9//3//f/9//3//f/9//3//f/97NT7tEB9TUxkQDR1T/3f/d/97/3//f/9//3//e/97/3v/d/97X2OMBLUl32+/bz5j/Fp4SjY+kilQIVAdtCnvEHMhcyVYQvlWnGv/f/9//3//f/5//X/+e/9//3s9X8sQFDr/d/9//3//f/9/33f/e9hO6hDzMf93/3ffc9tS8jVNIY4p33f/f/9//3//f/9//3//f/9//3//f/9//3//f/9//3//f/17/3//e/xWERUQFd9r/3v/e793/3//f7YxUx33LRcuMRW0KR5X/3v/e/9/3nvef513/3//f/97/3P/d/9z/3f/c/9z/3v/f/x//n//f59rUR1aOg8RTxn/e/9//n//f/93UR3wFBc6/3f/e/97/3v/f/9//X//f993/3uSLS4dVkK/a/97/3v/e/9/3nf/f/9//3//f/9//3//f/9//3//f/9//3//f/9//3//f/9//3//f/9//3//f/9//3//f/5//3//f/9//3//f/97/3//f/9//3f/e/97/3u/b35nV0bTNS0dbimWSt93/3//f/13/Xv+f/9//3//f/9//3//f/9//3//f/9//3//f/9//3//f/9//3//f/9//3//f/9//3//f/9//3//f/9//3//f/9//3//f/9//3//f/9//3//f/9//3//f/9//3//f/9//3//f/9//3v/d5IplCW/RlMVFjL/d/93/3v/f99//3//f/9//3//f/9//3/fd5MlMRl/Z/97/3f/f993/3v/f/97/3NfXxAZERn2NbItKRlrKbdS33v/f/9//3/+f/5//3v/e/930zENHT1f/3//f/9//3//f/9//3uPJQwVX1+/a1k+cSFwJdI1nmv/e/9//3//f/9//3//f/9//3//f/9//3//f/9//3//f/9//n/+f/97/3fWLc0I+k7/e/9//3//f/9//3sQFRAJP0/+TrQl7RDTLRxb/3v/f/9//3//f/9//3//f/97/3v/e/9/33f/f/5//X/df/9//3t/Y1EZDg3rCL5r/3//f/9//3vbThAVEBnZUv93/3//f/9//3v+f/5//3v/f79z9DkMFRQ2n2vfd/97/3v/f/9//3//f/9//3//f/9//3//f/9//3//f/9//3//f/9//3//f/9//3//f/9//3//f/9//3//f/9//3//f/9//3//f/97/3v/f/97n2eYSvIxbyFvJdM1+1r/e/9/33P+d/9//3/+f/9//3//f957/3//f/9//3//f/9//3//f/9//3//f/9//3//f/9//3//f/9//3//f/9//3//f/9//3//f/9//3//f/9//3//f/9//3//f/9//3//f/9//3//f/9/3n//f/9//3//f/97v2swFTw2MxENEb5n/3v/f/9//3/ff/9/3n/+f/x//n//f/97PlvtDNUx/3v/f/9//3v/f/97/3f/d/97FjoQHR5b/3f/e7xvfm//f/9//3/+f/5//X//f/93/3s9Ww0Z0zH/e/9//3//f/9//3v/e9hOLRWSIf93dCGsCF9f/3v/e/97/3//f/9//3//f/9//3//f/9//3//f/9//3//f/9//3+7e/9/v3P/d59fch3tEH9n3Xv+f5x7/3/fd19fMQ1zFf9vv2sVNnAhDRX0MT1b/3v/d/9//nf+e/9//3+/f/9/33v/f91//n/+f/9//3/fd/93WDaPGekI+VL/f99//3//d/9zMR0xHRM+/3//f997/3//f/5//X//f/97/3/fd/xWcCEOGRU6PmO/d/9//3/+f/9//X/9f/1//3//f/9//3//f/9//3//f/9//3//f/9//3//f/9//3//f/9//3//f/9//3//f/9//3//f/9/v3NeZ3dGsS0uGXAlNjraTv93/3v/e/93/3f/f/9//3//f/9//3//f/9//3/+f/9//3//f/9//3//f/9//3//f/9//3//f/9//3//f/9//3//f/9//3//f/9//3//f/9//3//f/9//3//f/9//3//f/9//3//f/9//3//f/9//3//f/5//3/ff/9//3//d/1SEhUzFU8ZdkL/d/9//3//f/9//3//f/5//X/+f/9//3//ey4ZciXfc/93/3v/f/97/3//f/9//3ufb8wQ9TX/d/9//3v/f/9//3//f/9//n/9f/5//3v/e/97TyHtFJ9r/3//f/9//nv/f/53/3uRJe4Qf2P/Ug8VDhV4Qv97/3v/f/9//3//f/9//3//f/9//3//f/9//3//f/9//3//f/9/vXv/f/97/3PTKS8ZV0L/f/5//3/ff/9//3cWKg4Jdz7/d/97fl/SMS0Z0i0TNp5j/3f/e/97/3//f99//3//f/9//3/+f95//3//f/9//3f/d3Y+CRH3Tt93/3//f/97/3tfZ6sMbiX/e/9//3//f/9//3/+f/9//3//f/9//3vfc/xWUCVQJZExuVZ9a/9//3//f/9//3//f/9//3//f/9//3//f/9//3//f/9//3//f/9//3//f/9//3//f/9//3//f/9/33tcZ5dO0TVvKU0hbyUUOhxb33P/e/97/3//e/9//3//f/97/3v/f/9//3//f/9//3//f/9//n//f/9//3//f/9//3//f/9//3//f/9//3//f/9//3//f/9//3//f/9//3//f/9//3//f/9//3//f/9//3//f/9//3//f/9//3//f/9//3//f/9//3//f/9//3//f/9//38XNjEZLxkuGb9v/3/fd/9//3//f/5//n/+e/9//3//f/97uk6uDJxC/3P/c/9z/3vfc/97/3//f/97si2sCJ9n/3f/f/9//3//f/9/33//f957/3/9e/97/3t/Z84M1TH/e71v/3//f/1//3//f91W7xRzJf9zv2dwIQ4ZkSk9Y993/3//f/9//3v/f/9/33vfe/9//3//f/5//n/+f/9//3//f/9//3f/ex1bDBktHZ9v/3/fe/9//3v/e55nsSXsCJ9j/2//e/97GV+vLU0dTRlVOp5j/3f/d/97/3//f/9//3//f/9//3//f/9/33//f/9/v3P4Wr9z33v/f/9//3//f/9/9DnLEJlK/3f/d/9//3//f/9//3/ff/9//3/fd/97/3vfcxxbVkJwKS4dsS3SMZhGPV+/a/93/3P/d/93/3f/e/93/3v/e/97/3f/e/9//3v/f/97/3u/b39n+1aZThQ6kS1OJW8psC3yOdlWXWffd/9//3//f/9//3//f/9//3//f/9//3//f/9//3//f/9//3//f/9//3//f/9//3//f/9//3//f/9//3//f/9//3//f/9//3//f/9//3//f/9//3//f/9//3//f/9//3//f/9//3//f/9//3//f/9//3//f/9//3//f/9//3//f/9//3//f/9//3//f/9ztClQHVAh21b/e/9//3v/f/5//3//f/9//3s7XzRCPGN/Z1QhEhG/X/9rv192Po8tbSnee/9//3scWw8RODb/f/9//3//f/9//3//f/9//3//f/1//n//f99vtS0RGZ9n/3v/f/9//X/+f/9/v3dSJQ8Vfl//c/9zuUqxLQwZFD7aVt93/3//f/97/3//f/9//3//f/9//3/+f/9//n//f/97/3//e/9/fmtvKeoYf2//f/9//3//f/97/387Xy4RkR3/b/97/3//f/9/XWOxKZAhbxlVOv9z/3vfe/9//3//f/9//3//f99//3//f/9//3//f3xv/3//f/9//3//f/9/33u/bw0VTxm/Z/97/3//f/9//3//f/9//3//e/9//3//f/9//3//e99zn2t4RvQ10i1PHS4ZTx2RJfQxNTrSLRQ28zWYSrhO2VLZUhM6Ezo0PvI1kC1OIU4hTh1PHU8hsi0VOrlOXmPfd/9//3v/f/9//3//f/9//3//f/9//3//f/9//3//f/9//3//f/9//3//f/9//3//f/9//3//f/9//3//f/9//3//f/9//3//f/9//3//f/9//3//f/9//3//f/9//3//f/9//3//f/9//3//f/9//3//f/9//3//f/9//3//f/9//3//f/9//3//f/9//3//f/9//3dfX+0UDRkNHf9/33f/f/9//3/+f/9//3tbZ/E1yBArIS0dUSFyHS8RbxWvHW0dry0yQt9//3//e/97UBkOFb9v/3/fe/9/3nv/f/9//3//f/5//n/+f/97/3u8Tq0M9DH/e/97/3/+f/9//3//f5pO7RSRJf93/3f/e79vmE4LGS0h0jU8X/97/3//e/97v3f/f/9//3//f/9//3//f/9//3//f/97/3//f9hWVUq/c/9//3//f/9/33v/f/9/Vz7uEBU6/3+/c/9//3//e79v2k70MU8hDRmZTt97/3//f/9//3//f/9//3/+f/9//3//f/9//3//f/9//3v/f/9//3//f/97l0aIBFU+/3f/d/9//3//f/5//n//f/9//X/9f9x//n//f/9//3//f/97/3v/e99zXGP4VnNCdEK4SvIxkCmPJdIx8jWPKY8tjinyNTRCdkp3SrlOG1t/Z/93/3v/e/97/3v/f/97/3//f/9//3//f/9//3//f/9//3//f/9//3//f/9//3//f/9//3//f/9//3//f/9//3//f/9//3//f/9//3//f/9//3//f/9//3//f/9//3//f/9//3//f/9//3//f/9//3//f/9//3//f/9//3//f/9//3//f/9//3//f/9//3//f/9//3//f/9//3//f/9//3//d/93HFfrFE4lXWf/f/9//3/+f/9//3//f/9//3t9a11n2VZ3RrIpURk/U/tKO1vfc/9//3//f/9//3e5RqsImUr/f/9//3/+f/9//3//f/9//3//f/9//3//e99zUCEOFV9j/3v/f/9//3//f/97n2uyLe0QX1+/a/97/3//e/9/mEosHeoU0TG4Ur9v/3v/f/9//3//e/9//3//f997/3/+f/9//3//f/9//3//f/9//3//f/9//3//e/9//3/fc7ItzBS7Uv9/33f/e/9//3//e59vu1KzNcsUTym4Vv9//3//f953/3//f/9//3/+f/5//3//f/9//nv/e/9//3/de/9//3P/c7Al6gz6Uv9//3//f/9//3/ce/5//n/+f/1//n/+f/9//n//f/9//3//f/9//3//f/9//3v/e/97/3f/e/97/3v/d/97/3v/f/9//3//e/9//3v/e/97/3v/e/97/3v/f/9//3//f/9//3//f/9//3//f/9//3//f/9//3//f/9//3//f/9//3//f/9//3//f/9//3//f/9//3//f/9//3//f/9//3//f/9//3//f/9//3//f/9//3//f/9//3//f/9//3//f/9//3//f/9//3//f/9//3//f/9//3//f/9//3//f/9//3//f/9//3//f/9//3//f/97/3f/e9ExqBBVRv9/33v/f/9//3/+f953/3v/e/9/33v/f/97O1fuEHo+v2v/e/97/3/ff/9/33f/d/93LRkuHb9z/3v/f/5//3/ee/9/33//f/9//3//f/9//3u6Uu4UFzr/d/9//3//f/9//3//dxxbDxlxIf93/3fec/9//3f/e/93PF8SNm0ljikzOp5n/3f/e/9//3f/e/97/3//f/9//3//f99//3//f/9//3//f/5//n/9f/1//H/9f/9/+17MFFElv3P/e/97/3//e/9//3//f39zV0otJQsdVEI7X/97/3v/e/9//3v/f/9//3//f/9//3//f/97/3/+f/9//3v/c/93v2fKCLAp33P/f/97/3//f/9//3//f957/3//f/9/33v/f/9//3//f/9//3//f/9//3//f/9//3v/e/93v2+/c/9//3//f/9//3//e/9//3v/f/97/3//e/9//3v/f/9//3//f/9//3//f/9//3//f/9//n//f/9//3//f/9//3//f/9//3//f/9//3//f/9//3//f/9//3//f/9//3//f/9//3//f/9//3//f/9//3//f/9//3//f/9//3//f/9//3//f/9//3//f/9//3//f/9//3//f/9//3//f/9//3//f/9//3//f/9//3//f/9//3//f/9//3//e99z+VZNKbhW33v/f/9//3//f/9//3//f/9//3//f55z/3v/ezc6jARfX/93/3++d/9//3//f/97/3tVPssQ21L/f/97/3//f/9//3//f/9//3//e/9//3v/f993ciUQGZ9r/3//f/9//3/+f/9/33OULawMv2//e/97/3v/e/97/3//e/93XGNUQkwhTB3xMfpWv2//e/97/3//e/9//3//f/9//3//f/9//3//f/9//3/+f/5//X/9f/5//3//f3hODx1yKf93/3v/e/9//3//f/9/33v/f9938TEsGZAlPFvfb/97/3v/e/97/3//d/9//3//f/97/3//e/9//3//f/93/3f/c1g+qgj0Nb9v/3//e/97/3v/f/93/3//f/9//3//f/9//3/fe/9//3//f/9/33dea5hSNEI1QpAtCxnJFNA1fWv/f/9//3//f/9//3//f/9//3//f/9//3//f/9//3//f/9//n//f/9//3//f/9//n//f/9//3//f/9//3//f/9//3//f/9//3//f/9//3//f/9//3//f/9//3//f/9//3//f/9//3//f/9//3//f/9//3//f/9//3//f/9//3//f/9//3//f/9//3//f/9//3//f/9//3//f/9//3//f/9//3//f/9//3//f/9//3//f/9//3/+d/9//3vfd/9/n3Pfe/9//3//f/9//3//f/9//3/fe/9//3/+e95zv2vuEBc2/3f/f/9//3/ff/9//3+9b55rLx2zLb9v/3v/f/9//3//f/9//3//f/9//3//f/9//396Rs4QNz7/e/97/3/9f/x7/3v/e5tOUiWyLf97/3f/e/97/3//e/97/3v/f/97/3saWzQ+TSFuJRM6G1e/b/97/nf/f/5//3//f/9//3//f/9//3//f/9//3//f/9//3//f99//3/zNS4ZmEb/d/97/Xv/f95/33//f/9/vWv/c3hCDhVQHfUxVz4dV/xWPV89Xxxfn2+fb99z33P/e/97/3v/d/97/3v/d99vv2+1KTAdf2f/e/97/3v/e/97/3v/d/9333P/c99zv29fXx5beUY3PvQxcSUvHXElUCFwKU0hNEIaX79zv3P/f/97/3//f/9//3//f/9//3//f/9//n//f/9//3//f/9//3//f/5//3/+f/9//n//f/9//3//f/9//3//f/9//3//f/9//3//f/9//3//f/9//3//f/9//3//f/9//3//f/9//3//f/9//3//f/9//3//f/9//3//f/9//3//f/9//3//f/9//3//f/9//3//f/9//3//f/9//3//f/9//3//f/9//3//f/9//3//f/9//3//f/9//Xf/f/9//3//f/9/33v/f/9//3//f/9//3//f/9//3//f/5//3v/e3IpzRQeX/9//3//f/9/33v/f/9//3v0NawMXmP/d/97/nv/f957/3//f/9//3//f/9//n/+e/93MB0PGZ9r/3v/e/5//Hv/f/9/v3PvGDAh33P/f/97/3//f/9//3//f/9//3//d/9//3vfcxpXEjosHY4lEjoZX953/3//f/9//3v/f/9//3/fd/9//3//f/9//3v/f/9//3//f79rTRUsEX1f/3f/f/1//3/+f/9//3v/e/93/29RGRAVciFRHVAhLx1QIVAlDR2yLS4dbyUtHdMxbyWwLbAtkCk2Plg+e0Z7QrUp8BT3NTg+Nz6ZSlY+VUKXRrIpsimyKZEhcCFPGVAdcCFPHU8dsimyKTc6/VJ/Z99z/3//f/9//3//e/9//3//f/9//3//f/5//3//f/9//3//f/9//3//f/9//3//f/9//3//f/9//3//f/9//3//f/9//3//f/9//3//f/9//3//f/9//3//f/9//3//f/9//3//f/9//3//f/9//3//f/9//3//f/9//3//f/9//3//f/9//3//f/9//3//f/9//3//f/9//3//f/9//3//f/9//3//f/9//3//f/9//3//f/9//3//f/9//3//f/9//n/+f/9//3//f/9//3//f/9//3//f/9//3//f/9//3//f/9//3//f/93v3MwIVEp33f/f/9/33v/f/9//n//ez5fDxnTMf97/3v/f/53/3//f/9//3//f/9//3/9f/9//3uaSqwMeEb/d/53/nv9e/97/3f/e91aawg3Pv97/3v/f/9//3//f/9//3//e/9//3//f/97/3//e55rlkrRMS0dbyXSNZlOXmPfd/97/3//e/9//3v/e/97/3//e/9//3//f/97/3MaTwsNThn/d/97/3v+f/5//3//e75n/3f/c59jtCXuELxOHleaStxWulLbVttWmU42QvQ59DUVPm4ljylvJXApUCVRJTEhMiFzJTEdUiFxIQ0VTh1vJW4hbh2wKfItMzY0OpdG+lJ9X55j32/fb/93/3f/d/93/3v/e/9//3//f/9//3//f/9//3//f/9//3//f/9//3//f/9//3//f/9//3//f/9//3//f/9//3//f/9//3//f/9//3//f/9//3//f/9//3//f/9//3//f/9//3//f/9//3//f/9//3//f/9//3//f/9//3//f/9//3//f/9//3//f/9//3//f/9//3//f/9//3//f/9//3//f/9//3//f/9//3//f/9//3//f/9//3//f/9//3//f/9//3//f/9//3/+f/5//3//f/9//3//f/9//3//f/9//3//f/9//3//f/9//3//f/97/3//e3pOrBSYUv9//3//f/9//3/+f/9//3vVMXAlXV//f/97/3//f/9//3//f/9//3//f/1//X//e99zDhlPIf9z/3f+e/9//3//e/9/f2t0LTIhf2f/e/9//3//f/9//3//f/9//3//f/97/3v/f/9//3//f/97v2/8VhU+TyVOIZApFDpVQjxfn2v/e/97/3//e/9//3//f/9//3v/d/93dzpPFfQt/3P/e/9//3/+d/97/3v/cx5T1CkOFdMt/3P/e/9//3v/f/97/3//f/9//3v/f/97/3v/e/9//3v/f/97/3ffcx9bUR1yIdxO32+/a79r/3f/e/97/3v/e/97/3f/f/97/3//e/97/3v/f/97/3//d/9//3//f/9//3//f/9//3//f/9//3//f/9//3//f/9//3//f/9//3//f/9//3//f/9//3//f/9//3//f/9//3//f/9//3//f/9//3//f/9//3//f/9//3//f/9//3//f/9//3//f/9//3//f/9//3//f/9//3//f/9//3//f/9//3//f/9//3//f/9//3//f/9//3//f/9//3//f/9//3//f/9//3//f/9//3//f/9//3//f/9//3//f/9//3//f/5//n//f/9//3//f/9//3//f/9//3//f/9//3//f/9//n//f/9//3//f/9/v3MOIS4hv3P/e/9//3//f/5//n//e19jqQjzNf9733P/e/9//3//f/9//3//f/9//X/9f/9//382PssQtkr/e/93/3//f/9//3//f71SrhAWOv97/3//f/9//3//f/9//3//f/9//3//f/9//3v/f/9//3/fc/93/3f/d55r+lY0PrEtLSFvJW8lkS3TNZhKHFt/a793/3vfc/93/3M+U7UlMhkfW59rXWN8Z/hWNDrTLQ4VLRlNHZdG/3f/e/9333P/e/97/3v/d/97/3v/f/97/3//e/9//3v/f/9//3//e/97/3e5SqoINTr/d/9z/3P/e/9//3//f/9//3//f/9//3//f/9//3//f997/3//f/9/33f/f/9//3v/f/9/33//f/9//3//f/9//3//f/9//3//f/9//3//f/9//3//f/9//3//f/9//3//f/9//3//f/9//3//f/9//3//f/9//3//f/9//3//f/9//3//f/9//3//f/9//3//f/9//3//f/9//3//f/9//3//f/9//3//f/9//3//f/9//3//f/9//3//f/9//3//f/9//3//f/9//3//f/9//3//f/9//3//f/9//3//f/9//3//f/9//3/+f/9//3//f/9//3//f/9//3//f/9//3//f/9//3//f/5//3//f/9/vnf/f5lSyhR2Rv9//3v/f/9//3/cd/97/3uyLaoMf2f/e/97/3//f/9//3//f/9//3/+f/1//3//e79vDBltIf93/3v/e/9//3//f/9/v3MxIRAZf2f/f/9//3//f/9//3//f/9//3//f/9//3//f/9//3//f/9//3v/f/97/3//e/9//3vfd39n21ZWQvQ5sjFwKQ4dLyVPKU4lLR1vIZEhUh3xEBEVcyUuGS0ZjyVvJfU1eUbfb75r/3v/e/97/3v/f/9//3//f/9//3//f/9//3//e/9//3//f/9//3//f/9//3v/e/93EzILEflO/3v/e/9//3//f/9//3//f/9//3/+f/9//3//f/9//3//f/9/GWcyRn1v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5//3//f/9//3//e/97/3tOJSwdO2P/f/9733v/f/9//3vfc99zqxCSLf9/vnP/f/9//3//f/9//3//f/5//n/de/9//3vSMesQHFf/d/9//3//f/1//3//e9tOzQwXOv9//3//f/9//3//f/9//3//f/9//3//f/9//3//f/9//3v/e/97/3vfe/97/3//f/97/3v/e/97/3//f79zfms9Zx1juVaXTndKuk6bSlo+8BCVJf5S32/fb/9333f/f/97/3//f/9//3//f/5/3Hf+f/5//n//f/5//3//f/9//3v/f/9//3/9f/5//n//f95z/3Pfa0wZChW/a/97/3//f/9//3//f/9//3//f/9//3//f99//3//f/9/O28rKcgY+V7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/9/33f/fxtb6xSwLf97/3v/f95//3//f99z/38WPqwQ/Vr/f/97/3//f/9//3//f/9//3/+f/9//3//fxxfLx1yJf97/3v/f/9//n/9f/9//3OTJe4QXmv/f/9//3//f/9//3//f/9//3//f/9//3//f/9//nv/f/9//3//f/9//3//f/9//3//f/9//3//f/9//3//f/9//3//f/9//3//f/9//3s4OosAFzLfb/97/3v/f/9//3//f/9//3//f/5//n/+f/5//n//f/5//3//f/9//3//f/9//3/+f/5//X/+f/5//3//e/97O1cLFdEt/3//f/9//3//f/9//3//f/9//3//f/9//3/ff/9//399c481MkKdb/9//3//f/9//3//f/9//3//f/9//3//f/9//3//f/9//3//f/9//3//f/9//3//f/9//3//f/9//3//f/9//3//f/9//3//f/9//3//f/9//3//f/9//3//f/9//3//f/9//3//f/9//3//f/9//3//f/9//3//f/9//3//f/9//3//f/9//3//f/9//3//f/9//3//f/9//3//f/9//3//f/9//3//f/9//3//f/9//3//f/9//3//f/9//3//f/9//3//f/9//3//f/5//n/+f/9//3//f/9//3//f/9//3//f/9//3/dd/97/3tXQk8h/3v+e/5/33//f/13/3vfc59rECFQJf97/3v+f/9//3//f/9//3//f/9//3//f993/3v3Na8QH1vfd/9//3/8f/x//Xv/d/5OzwzzOd97/3//f/9//3//f/9//3//f/9//3//f/9//3//f/5//n/9f/5//n//f/9//3/ee/9//3//f/9//3//f/9//3v/f/9//3//f99/33f/f/9zsSHuDLxG/3f/f/9//n//f/9/3nv/f/9//3/ef/9//3//f/9//3//f/9//3v/f/9//3//f/9//n/+f/5//3//e/97v2f/cxU2qgy7Vt93/3//f/9//3/+e/5//nv+f/9//3//f/9//3//f/9/33ffd/9//3//f997/3//f/9//3//f/9//3//f/9//3//f/9//3//f/9//3//f/9//3//f/9//3//f/9//3//f/9//3//f/9//3//f/9//3//f/9//3//f/9//3//f/9//3//f/9//3//f/9//3//f/9//3//f/9//3//f/9//3//f/9//3//f/9//3//f/9//3//f/9//3//f/9//3//f/9//3//f/9//3//f/9//3//f/9//3//f/9//3//f/9//3//f/9//3//f/9//3//f/9//3/+f/9//3//f/9//3//f/9//3//f/9//3/fe/9//3//f/93uU7/e/9//Xv/f/9//3//e/9//3sWPswYNEL/f/9//3//f/9//3//f/9//3//f/9//3//e19n8BRSJf97/3//f/5//H/8d/97/3dxIesUfWf/e/97/3//e/9//3//f/9//3//f/9//3//f/9//3/+f/5//n//f/5//n/+f/9//3//f/9//3//f/9//3//f/9//3/ff/9//3//f/9//3u/Z1AdDhVfY/9//3//f/9//3//f/9//3//f/9//3//f/9//3//f/9//3//f/9//3//f/9//3//f/5//3//f/9//3v/e/93n2eRKYoQn2//f/9//3//f/9//3//f/9//3//f/97/3//f/93/3v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35vLSXIFN93/3//f/9//3//f/9//3//f/9//3//f79z/3vTNe0Y/Fr/e/93/3//e/97/3//ezxjyhBwIf93/3v/e/9//3//f/9//3//f/9//3//f/9//3//f/9//3//f/9//3//f/9//3//f/9//3//f/9//3//f/9//3//f/9//3//f/9//3//e/97n2vrFA0dn2+/c/9//3//f/9//3//f/9//3//f/9//3//f/9//3//f/9//3//f/9//3//f/9//3//f/9//3/fe/97/3//exxbyhBOId9z/3vfc/9//3//f/9//3/+f/5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USgshM0L/f/9//3//f/9//3//f/9//3/+f/9//3//f11nyhRvKf9//3v/f/9//3//f/9//39VPuwQmEb/e/9733f/f/9//3//f/9//3//f/9//3//f/9//3//f/9//3//f/9//3//f/9//3//f/9//3//f/9//3//f/9//3//f/9//3//f/9//3//f/pW6xRwJd9z/3v/f/9//3//f/9//3//f/9//3//f/9//3//f/9//3//f/9//3//f/9//3//f/9//3//f/9//3//e/9/v29WQsoQVkL/d/9733f/f997/3//f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793VEYSQv9//3//f/9//3//f/9//3/+f/9//3//f/97/3+wMesUHFv/f993/3v/f9973nv/f59r6xDrEN9z/3v/f/9//3//f/9//3//f/9//3//f/9//3//f/9//3//f/9//3//f/9//3//f/9//3//f/9//3//f/9//3//f/9//3//f/9//3//f/97/3+YTsoQNj7/d/9//3//f/9//3//f/9//3//f/9//3//f/9//3//f/9//3//f/9//3//f/9//3//f/9//3//e/9//3v/e79vbyULFRxX/3v/d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//3+/d1xr/3//f/9//3//f/9//3//f/9//3//f/9//3/fd35nCxmPKf9//3//f/9//3//f/97/39VPrAtv3P/f/9//3//f/9//3//f/9//3//f/9//3//f/9//3//f/9//3//f/9//3//f/9//3//f/9//3//f/9//3//f/9//3//f/9//3//f/9//3//f/9/FDpnBNI1/3//f/9//3//f/9//3//f/9//3//f/9//3//f/9//3//f/9//3//f/9//3//f/9//3//f/97/3//f/97/3s8W04dLR36Vv97/3/fe/9/v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957/3v/f/97/3+PLacM33f/f/9//3//f/9//3//e/97fmv/f/9/33v/f/9//3//f/9//3//f/9//3//f/9//3//f/9//3//f/9//3//f/9//3//f/9//3//f/9//3//f/9//3//f/9//3//f/9/33v/f993/3v/e9E1LCH/f/9//3//f/9//3//f/9//3//f/9//3//f/9//3//f/9//3//f/9//3//f/9//3//f/9//3v/f/97/3v/e/972lLrFE4lv3P/f/9/33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e/9//3//f/9//3//f/9//3//f/9//3//f/9//3//f/5//3//f/9//3//fxtf0TW/c/9//3v/f/5//3//f/9//3//f/97/3/fe/9//3//f/9//3//f/9//3//f/9//3//f/9//3//f/9//3//f/9//3//f/9//3//f/9//3//f/9//3//f/9//3//f/9//3/ee/9//3//e/9//39cZ/9//3//f/9//3//f/9//3//f/9//3//f/9//3//f/9//3//f/9//3//f/9//3//f/9//3//f/97/3//f993/3v/f7lSLSFvLfl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/9//3//f/5//3//f/9/vXP/f/9//3++c/9//3//f/9//3//f/9//3//f9973nv/f/9//3//f/9//3//f/9//3//f/9//3//f/9//3//f/9//3//f/9//3//f/9//3//f/9//3//f/9//3//f/9//3//f/9//3//f/9//3//f/9/vnf/e/9//3//f/9//3//f/9//3//f/9//3//f/9//3//f/9//3//f/9//3//f/9//3//f/9//3//f/9//3v/f/9/3nf/e/97/39VRsgUE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97/3/fd/9/33f/f/97/3//f/9/3Xv/f/9//3//f/9//3//f/9//3//f/9//3//f/9//3//f/9//3//f/9//3//f/9//3//f/9//3//f/9//3//f/9//3//f/9//3//f/9//3//f/9/3n//f/9//3//f/9//3v/f/9//3//f/9//3//f/9//3//f/9//3//f/9//3//f/9//3//f/9//3//f/9//3//f/9//3//f/9//3v/f/9//3//f/9/2FZ8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MAAAAZAAAAAAAAAAAAAAAegAAACsAAAAAAAAAAAAAAHsAAAAs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16.0.18623/26</OfficeVersion>
          <ApplicationVersion>16.0.18623</ApplicationVersion>
          <Monitors>1</Monitors>
          <HorizontalResolution>3440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2025-05-15T00:21:30Z</xd:SigningTime>
          <xd:SigningCertificate>
            <xd:Cert>
              <xd:CertDigest>
                <DigestMethod Algorithm="http://www.w3.org/2001/04/xmlenc#sha256"/>
                <DigestValue>3mHyArghMqevwDVGTefwYTqvD65rdVCtTm8l33W02Ys=</DigestValue>
              </xd:CertDigest>
              <xd:IssuerSerial>
                <X509IssuerName>DC=net + DC=windows + CN=MS-Organization-Access + OU=82dbaca4-3e81-46ca-9c73-0950c1eaca97</X509IssuerName>
                <X509SerialNumber>307210839065907618919746179462966433886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  <Object Id="idValidSigLnImg">AQAAAGwAAAAAAAAAAAAAABwBAAB/AAAAAAAAAAAAAADMGQAAkAsAACBFTUYAAAEAVNQAAMMAAAAFAAAAAAAAAAAAAAAAAAAAcA0AAKAFAAAdAwAATQEAAAAAAAAAAAAAAAAAAEgpDADIFAU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AcAQAAfwAAAAAAAAAAAAAAHQEAAIAAAAAhAPAAAAAAAAAAAAAAAIA/AAAAAAAAAAAAAIA/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/AAAAAAAAAAAAAAAdAQAAgAAAACEA8AAAAAAAAAAAAAAAgD8AAAAAAAAAAAAAgD8AAAAAAAAAAAAAAAAAAAAAAAAAAAAAAAAAAAAAAAAAACUAAAAMAAAAAAAAgCgAAAAMAAAAAQAAACcAAAAYAAAAAQAAAAAAAADw8PAAAAAAACUAAAAMAAAAAQAAAEwAAABkAAAAAAAAAAAAAAAcAQAAfwAAAAAAAAAAAAAAHQEAAIAAAAAhAPAAAAAAAAAAAAAAAIA/AAAAAAAAAAAAAIA/AAAAAAAAAAAAAAAAAAAAAAAAAAAAAAAAAAAAAAAAAAAlAAAADAAAAAAAAIAoAAAADAAAAAEAAAAnAAAAGAAAAAEAAAAAAAAA////AAAAAAAlAAAADAAAAAEAAABMAAAAZAAAAAAAAAAAAAAAHAEAAH8AAAAAAAAAAAAAAB0BAACAAAAAIQDwAAAAAAAAAAAAAACAPwAAAAAAAAAAAACAPwAAAAAAAAAAAAAAAAAAAAAAAAAAAAAAAAAAAAAAAAAAJQAAAAwAAAAAAACAKAAAAAwAAAABAAAAJwAAABgAAAABAAAAAAAAAP///wAAAAAAJQAAAAwAAAABAAAATAAAAGQAAAAAAAAAAAAAABwBAAB/AAAAAAAAAAAAAAAd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MAAAAEAAAA9gAAABAAAADDAAAABAAAADQAAAANAAAAIQDwAAAAAAAAAAAAAACAPwAAAAAAAAAAAACAPwAAAAAAAAAAAAAAAAAAAAAAAAAAAAAAAAAAAAAAAAAAJQAAAAwAAAAAAACAKAAAAAwAAAABAAAAUgAAAHABAAABAAAA9f///wAAAAAAAAAAAAAAAJABAAAAAAABAAAAAHMAZQBnAG8AZQAgAHUAaQAAAAAAAAAAAAAAAAAAAAAAAAAAAAAAAAAAAAAAAAAAAAAAAAAAAAAAAAAAAAAAAAAAAAAAAwAAANBeeHbQErUDBlELUUWhNQADAAAAAAAAAAIAAAC0x68DaMevA7DJrwMAAAAAo6E1dwAAAABAAAAAAAAAAAAAAAAAAAAAAAAAAAAAAAAAAAAAAAAAAAAAAAAAAAAAAAAAAAAAAAAAAAAAAAAAAAAAAAAAAAAAUMivAwAAAADIl7EWEgAUALiXsRYAAAAATgBlAFTIrwNJAF8AAAAAAGQAZABTAE8AAAACAPDHrwORqh3cGMivA82Uy3UAAHh2DMivAwAAAAAUyK8DAAAAAI4bX1AAAHh2AAAAABMAFAAGUQtR0F54dizIrwME+Jl1AAAAAAAAAADoxHl2ZHYACAAAAAAlAAAADAAAAAEAAAAYAAAADAAAAAAAAAASAAAADAAAAAEAAAAeAAAAGAAAAMMAAAAEAAAA9wAAABEAAAAlAAAADAAAAAEAAABUAAAAhAAAAMQAAAAEAAAA9QAAABAAAAABAAAATVm5QQAAuUHEAAAABAAAAAkAAABMAAAAAAAAAAAAAAAAAAAA//////////9gAAAANQAvADEANAAvADIAMAAyADUA8D0GAAAABAAAAAYAAAAGAAAABAAAAAYAAAAGAAAABgAAAAYAAABLAAAAQAAAADAAAAAFAAAAIAAAAAEAAAABAAAAEAAAAAAAAAAAAAAAHQEAAIAAAAAAAAAAAAAAAB0BAACAAAAAUgAAAHABAAACAAAAEAAAAAcAAAAAAAAAAAAAALwCAAAAAAAAAQICIlMAeQBzAHQAZQBtAAAAAAAAAAAAAAAAAAAAAAAAAAAAAAAAAAAAAAAAAAAAAAAAAAAAAAAAAAAAAAAAAAAAAAAAALUDCQAAAOxpOXcJAAAAgB61AwAAAADQErUD0BK1A9xQC1EAAAAA6lALUQAAAAAAAAAAAAAAAAAAAAAAAAAAULC2AwAAAAAAAAAAAAAAAAAAAAAAAAAAAAAAAAAAAAAAAAAAAAAAAAAAAAAAAAAAAAAAAAAAAAAAAAAAAAAAAAAArQPZlx/cdGZDdyz8rQPY1DV30BK1A44bX1AAAAAA6NU1d///AAAAAAAAy9Y1d8vWNXdc/K0DYPytA9xQC1EAAAAAAAAAAHH4ynWOG19QBwAAAJT8rQOU/K0DAAIAAPz///8B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bhwAAAAAAAAAAAAAyAMCAAAAAAAAAAUAAAAAAMgDzAHIAwAAAAAgAAAAbAvIAwAAAAAAALQDaAvIA/h1aByk+q0DrmA1dwAAAACuYDV3AAAAAAAAAAAgAAAAqH/sB5AsNHvA+q0DQznkYAAAtAMAAAAAIAAAAJT/rQOgDwAAAACtA7Pet3ogAAAAAQAAAHiquXpXkbLIAwAAAFOfuXoYYDR7aPutA6h/7AcAAAAARIdwHKBZM3sQ+60DFAAAAAAAAAAAAAAAcfjKdSpDwXoGAAAANPytAzT8rQMAAgAA/P///wEAAAAAAAAAAAAAAAAAAAAAAAAAAAAAAAAAAABkdgAIAAAAACUAAAAMAAAAAwAAABgAAAAMAAAAAAAAABIAAAAMAAAAAQAAABYAAAAMAAAACAAAAFQAAABUAAAACgAAACcAAAAeAAAASgAAAAEAAABNWblBAAC5QQoAAABLAAAAAQAAAEwAAAAEAAAACQAAACcAAAAgAAAASwAAAFAAAABYAKKS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B0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0lGHPwAAAAAAAAAAS+KFPwAAJEIAAMhBJAAAACQAAADSUYc/AAAAAAAAAABL4oU/AAAkQgAAyEEEAAAAcwAAAAwAAAAAAAAADQAAABAAAAApAAAAGQAAAFIAAABwAQAABAAAABAAAAAHAAAAAAAAAAAAAAC8AgAAAAAAAAcCAiJTAHkAcwB0AGUAbQAAAAAAAAAAAAAAAAAAAAAAAAAAAAAAAAAAAAAAAAAAAAAAAAAAAAAAAAAAAAAAAAAAAAAAAAD//wAAAAAEdAgIXKevAwAAAAAEdAgImAPlHIpyCndgAX8hYSkhlwEAAADEH24cBHQICAAAAAAAAAAAYSmXAFynrwNhKZf//////+xuAAAhlwEAYAF/IQAAAACYA+UcFGwICGEpIZcyAAAADQAAABSkrwMYAAAAAwEAAG4kUwAAAAABYSkhlwAAAADEH24cAAAAAAEAAAABAAAAAAAAAGEpIZe0p68DCQAAAFlI7P//////7G4AAArsCgBg7H4WAAAAAGEpl///////7G4AACGXAQBhKSGXAAAAAHCkrwOd2Qx3WUgAADCkrwNgAX8hYSkhlwAAAAABAAAA6MR5dmR2AAgAAAAAJQAAAAwAAAAEAAAARgAAACgAAAAcAAAAR0RJQwIAAAAAAAAAAAAAAHsAAAAsAAAAAAAAACEAAAAIAAAAYgAAAAwAAAABAAAAFQAAAAwAAAAEAAAAFQAAAAwAAAAEAAAAUQAAAHi4AAApAAAAGQAAAKoAAABGAAAAAAAAAAAAAAAAAAAAAAAAAAABAABcAAAAUAAAACgAAAB4AAAAALgAAAAAAAAgAMwAewAAACwAAAAoAAAAAAEAAFwAAAABABAAAAAAAAAAAAAAAAAAAAAAAAAAAAAAAA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3//f/9//3//d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X//f/97/3v/e5lKul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e/9//3//d9lSDRU1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vDBnLEHd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957/3//e993dkbrFC4Z2l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tOIS0dcCG/b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v/d8oQTh1WPv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d/tWDRmQJf93/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f/9//3//f/5//3//f/9//3vfc/97TyUNGV5f/3f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Hf/f/9//n//f/9//3/fc/97eEYuHQ0Z/3P/e/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f/9//3/+e/9//3v/d/97/VrMEC8dTyH/e/97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/9//3/+e/9//3//e/97v29QIfY1cSXTMf97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ee/9//3/ec/97/3dPIVEh/3dyJbIt/3//d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uxLU8dH1v/e1ElsjH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eWRgwVH1v/e99z1TFPJf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+1SukUHFv/e/93/3t5SssQ/3f/f/1//3//f/9//3//f/9//3//f/9//3//f/9//3//f/9//3//f/9//3//f/9//3//f/9//3//f/9//3//f/9//3//f/9//3//f/9//3//f/9//3//f/9//3//f/9//3//f/9//3//f/9//3//f/9//3//f/9//3//f/9//3//f/9//3//f/9//3//f/9//3//f/9//3/ee/9//3//f/9/v3P/f/9//3/9f/9//3//f99//3//f/9//3//f/9//3//f/9//X/+f/9//3//f/9//3//f/9//3/ff/9//3//f/9//3//f/9//3//f/9//3//f/9//3//f/9//3//f/9//3//f/9//3/9f/1//n//f/5//3//f/9//3/fe/9//n/+f/9//3//f/9//3//f/9//3//f/9//3//f/9//3//f/9//3//f/9//3//f/9//3/+f/9//n//f/9//3//f/9//3//f/9//3//f/9//3//f/9//3//f/9//3//f/9//3//f/9//3//f/9//3//f/9//3//f/9//3/+f/9//n/+f/5//3//f/9//3//f/9//3//f/9//3//f/9//3//f/9//3//f/9//3//f/9//3//f/9//3//f/9//3//f/9//3//f/9//3/fc/93/3fXTgkZNEL/f/9//3v/e1ZC7RT/e/57/n//f/9//3//f/9//3//f/9//3//f/9//3//f/9//n//f/9//3//f/9//3//f/9//3//f/9//3//f/9//3//f/9//3//f/9//3//f/9//3//f/9//3//f/9//3//f/9//3//f/9//3//f/9//3//f/9//3//f/9//3//f/9//n/+f/9//3//f/9//3//f/9//3/+e/9//3//f/paPWP/f/97/3//f/5//n//f/9//3//f/9//X/+f/9//3//f/9//3/9f/1//3//f/9//3//f/9//3//f/9//3//f9x//3//f/9//3//f/9//3//f/9//3/+f/9//3//f/9//3//f/9//3//f/5//H/df/5//3//f/9//3/fez5j/3v+f/9//n//f/9//3//f/9//3//f/9//3//f/9//3//f/9//3//f/9//3//f/9//3/+f/9//3//f/9//3//f/9//3//f/9//3//f/9//3//f/9//3//f/9//3//f/9//3//f/9//3//f/9//3//f/9//3//f/9//3//f/9//3//f/9//3//f/9//3//f/9//3//f/9//3//f/9//3//f/9//3//f/9//3//f/9//3//f/9//3//f/9//3//f/9//3/+e/9//3//e/97/3c8VyoVUz7/f/9//3//f/9/dkIOGf97/3/9f/9//3//f/9//3//f/9//3//f/9//3//f/9//3//f/9//3//f/9//3//f/9//3//f/9//3//f/9//3//f/9//3//f/9//3//f/9//3//f/9//3//f/9//3//f/9//3//f/9//3//f/9//3//f/9//3//f/9//3//f/9//3//f/5//3//f/9//3//f/9//n//f/9//3++c993ChlOJb9v/3//f/9//X/+f99//3/ff/9//n/9f/1//3//f/9//3//f/x//X+/d793/3//f71z/3/cd/9//3/fe/9//n//f/9//3//f/9//3/+f/5//X/+f/5//3/+f7x3/n//f/97/3//f/9//3//f/9//3/+f/5//3v/f3hKcCnZWv9//3/+f/9//3//f/9//3//f/9//3//f/9//3//f/9//3//f/9//3//f/9//3//f/9//3//f957/3v/f/9/3nf/f/9//3//f/9//3//f/9//3//f/9//3//f/9//3//f/9//3//f/5//3/+f/9//3//f/9//3//f/9//3//f/9//3//f/9//3//f/9//3//f/9//3//f/9//3//f/9//3//f/9//3//f/9//3//f/9//3//f/9/33//f/9//3//f/9//3//f993/3/fb00Zryn/e997/3//f/9//3t2Qs0Q33P/f/1//X/+f/1//n/+f/9//3//f/9//3//f/9//3//f/9//3//f/9//3//f/5//3/+f/9//3//f/9//3/+f/9//n//f/5//3/+e/9//n//f/57/3/+f/9//nv/f/5//3/+e/97/3//f/9//3//f/9//3//f/9//3//f/9//3//f/5//n//f/9//3//f/9//3//f/9//3//f/97/3vRNakMmEr/e/9//Xv+f/5//3//f/9/33/+f/x//X/+f/9//3//f/9//H/+f/9//3//f/9//3//e/9//3//f/9//3//f/9//3v/f/9//3/+f/9//3//f/9//3/+f/9//3//f/53/nv/f/9//3//f/9//3//f/9//n//f993NkKJDFZK/3//f/9//3//f/9//3//f/9//3//f/9//3//f/9//3//f/9//3//f/9//3//f/9//3//f/9//3//f/9//3//f/9//3//f/9//3//f/9//3//f/9//3//f/9//3//f/9//3//f/9//3/+f/9//3//f/9//3//f/9//3//f/9//3//f/9//3//f/9//3//f/9//3//f/9//3//f/9//3//f/9//3//f/9//3//f/9//3//f/9//3//f/9//3//f/9//3//f/9//3//e9ItbyH/c/97/3/ff/9//3//e5dG7hB/a/9//X/+f/1//n/9f/5//n//f/9//3//f/9//3//f/9//3//f/9//3//f/9//3//f/9//3//f/9//3/+f/9//3//f/9//nv+e/9//nv/f/57/3/+e/9//nv/f/57/3/+e/9//3v/f/9//3//f/9//3//f/9//3//f/9//3//f/9//3//f/9//3//f/9//3//f/9//3//f/9//3v/fz1jLR1OHd9v/3v+f/17/3//f/9//3//f/1//H/7e/1//3//f/9//3/9f/97n28dXzRC+Fb/e/97/3v4Vp9v/3vfc95z/3v/f/97/3/+d/9//3v/f/97/3//e/9//3/ed71v/3//e993/3v/f/9//3//f/97/n//f/9//38+Z+0YkzH/f993/3//f/9//3//f/9//3//f/9//3//f/9//3//f/9//3//f/9//3//f/9//3//f/9//3//f/9/33f/f/9//3/cd/9//3//f/9//3//f/9//3//f/9//3//f/9//3//f/9//3//f/9//3//f/9//3//f/9//3//f/9//3//f/9//3//f/9//3//f/9//3//f/9//3//f/9//3//f/9//3//f/9//3//f/9//3//f/9//3//f/9//3//f/9//3//e/93/3//fzZGDRmfZ/93/3v/f/9//3//f/97+lLOED9j/3//f/5//3/+f/9//3//f/9//3//f/9//3//f/9//3//f/9//3//f/9//3//e/97/nv/e/9//3//f/9//3//f/9//3//f/9//3//f/97/3//e/97/nf/e/9//3//e/9//3v/f/97/3v/e/9//3//f/9//3//f/9//3//f/9//3//f/9//3//f/9//3//f/9//3//f/9//3//f79v/3cUOsoMd0b/f/9//3//f/9//3//f/9//3/9f/5//nv/f/9//3//f/9//3v2PTAhkC0sHTM63299Y+sU9jXfd/97/3v/e99z/3f/e/9//3v/e/97/3//e/97/3u/b/E1jil1Rr9v/3v/f/9//V4/Y/9//3//f/57/nv/f/97DiHvGN93/3v/e/9//3//f/9//3//f/9//3//f/9//3//f/9//3//f/9//3//f/9//3//f/9//3//f/97/3//f/97/3//f/5//n//f/9//3//f/9//3//f/9//3//f/9//3//f/9//3//f/9//3//f/9//3//f/9//3//f/9//3//f/9//3//f/9//3//f/9//3//f/9//3//f/9//3//f/9//3//f/9//3//f/9//3//f/9//3//f/9//3//f/9//3//f/97/3//f/tiyxgcW/9732//e/9//3//f/9//388W+8U3lL/f/9//3//f/9//3//f/9//3//f/9//3//f/9//3//f/9//3//f/97/3//e/9//3v/f/9//3v/e/9//3v/f/97/3//f/97/3v/d79vnmuea79vnmufb79v/3f/d/97/3v/f/97/3//e/9//3//f/9//3//f/9//3//f/9//3//f/9//3//f/9//3//f/9//3//f/9//3v/f/97/3v/d59nLRkLFTxf/3//f/57/3//f997/3//e/9//3v/f/9//3/+f/9//3e/bxEdlSmfazU6yxBWPhxXqwwSGZ5Kn2f/d19f9DE1PtlSv2//e/93n2ufa/97/3f/d1Y+TyFOIcsQcCn/e/9/33tRKRAd+1r/e/97/n/+e/9//3vUOa4QP2P/e/9//3//f/9//3//f/9//3//f/9//3//f/9//3//f/9//3//f/9//3//f/9//3//f/9//3/fd/97/3//d/9//n/9f/5//3//f/9//3//f/9//3//f/9//3//f/9//3//f/9//3//f/9//3//f/9//3//f/9//3/+f/5//n/+f/1//n//f/9//3//f/9//3//f/9//3//f/9//3//f/9//3//f/9//3//f/9//3//f/9//3//f/9//3//f993/3//e35vLSlWTt93/3v/e91z/3/ef/5//3//e35j7xR7St97/3//f/9//3//f/9//3//f/9//3//f/9//3//f/9//3//f/13/nv+e/9//3v/f/97/3v/e/9/n28fX51OOkLYOdc1MR1yIXIhUR0PFTAZMBkxGTAZMRkxGXIhkyXWLRcyOD6fa79z/3f/e/97/3//e/97/3//f/9//3//f/9//3//f/9//3//f/9//3//f/9//3//f/9733f/e/93/3s1OsoMV0L/d/9/3nf/f/5//nv/f1tjnmv/e/97/3//e/9//3//f/1W8Rj5Of97/3eYRusQ205yIVYhNBk5Ot9r/U7tEC4d6xR3Rv9733NwIVAdHlf/e79vLxmrCH9nf2dQJS0dvnP/f9Y5ER39Wv9z/3v+e/57/3//f/xa0Bj5Od9z/3v/f/9//3//f/9//3//f/9//3//f/9//3//f/9//3//f/9//3//f/9//3//f/9//3//f48t8jX/d/9//3v/f/5//3/+f/9//3//f/9//3//f/9//3//f/9//3//f/9//3//f/9//3//f/9//3//f/9//3//f/9//n//f/5//n/+f/9//3//f/9//3//f/9//3//f/9//3//f/9//3//f/9//3//f/9//3//f/9//3//f/9//3//f/9/33f/f9938j1uMZ93/3//d/97/3//f/9//n/+f/9/n2sQGVpG/3v/f/9//3//f/9//3//f/9//3//f/9//3//e/9//3v/f/97/3//e/9//3eea/pWdkb0OZEtcSlRJTAhMiVSJXQtlC3WMTg+m0Z6RntGe0abRnpCvE56Qhc2tC2UKXMlciVRIS4dsS2YSl5j/3v/e/9//3v/f/9//3//f/9//3//f/9//3//f/9//3//f/9//3//f/9//3//d/97/3f/e59nLhnuFH9n/3v/f9x3/n/+f3trDB0NGd1S/3v/e/9//Xv/f/97f2ONCJ5K/3f/d/93mEayKTAZtykbNu4MmT5wHQ0Rf2OYSpAluUrfb3EhLxlRIf5SvEovGVEhn2v/e59rbiXWVt93vlYzIQ4ZXV//d/97/nv/e/9//3vyHBIdv2v/e/9//3//f/9//3//f997/3//f/9//3//f/9//3//f/9//n//f/5//3//f/9//3//f793yhQsHZ9r/3f/f/97/n/+f/5//n//f/9//3v/f/9//3//f/5//3/ef/9//3v/f/9//X/+f/9//n/+f/9//3/+f/9//3//f/9//3//f/9//3//f/5/3n//f/9//3//f/9//3//f/9//3//f/9//3//f/9//3//f/9//3//f/9//3//e/97/3/fd/97l07JFDxr33//f/9//nv+f/5//X/9f/1//3f/d80MGDr/f/97/3//f/9//3//e/9//3v/f/97/3v/e/97/3v/d59rX2OcTjpGlTFSJTAhUCUvIU8h0jEUPnZKGlt9Z99z/3f/f/9//3//f/9//3//f/9//3//f/9//3//f/9//39+bztj8jVOIU4hsS3zNb9v/3v/e/97/3/+f/9//3//f/9//3//f/9//3//f/9//3//f/9//3//f/97/3//f/97/3s2PhAZtjH/f/93/3/8e/5/nGsuITAdVCWcSv97/3v/f/9//3s9X/AUnEr/e/93/3v/c/93LxkzHX9nVzpuHQwRdz7/e/9733Pfc/979DEuGZIlcSEvGXEl21L/e/93/3vfd/9//3+fc/AU7hS5Sv97/3f+f/9//3/fexlCrxDcTv97/3//f/9//3//f/9//3//f/9//3//f/9//3//f/9//3//f/9//3//f/9//3//f/9/33sUPuoUdkb/f993/3//f/9//n//f/97/3//e/9//3//f/5//3//f/9//3//f/9//n/9f/9//n/+f/9//3/de/9//3//f/9/33//f/9//3//f/9//3//f/9/3nv/f/9//3//f/9//3//f/9//3//f/9//3//f/9//3//f/9//3//f/9//3vfd/9/n2tuJdlW/3//f/9//3v+e/5//3/+f/1//n//e/9zEBWUKd9z/3//f/97/3//e/9//3v/f/97/3u/bz1fmEr0NZEpcCVQIVMlVCm3NRlCvVY/Y79z33f/f/97/3//e/9//nv+f/57/3//f/9//3//f/9//3//f/9//3//f/9//3//f/9//3//f59rHFtvJS0dTiFdY/97/3//f/9//3//f/9//3//f/9//3//f/9//3//f/9//3//f/9//3v/f/9//3//e39nEBmvEN1W/3//f/1//nv/d+0UMyG3LVMhFjr/e/97/3v/dxtX7hQ3Pv93/3f+c/97/3fyMQ8Vv2+/a3xfe1vea/9z/3//e/97/3dVPgwV+k6YRphG+1b/c/97/3f/e/9//Xv/f/97Oj4wGZElfmP/e/53/3//f/9/X2fPFJEh/3f/f/9//3//f/9//3//f/9//3//f/9//3//f/9//3//f/9//3//f/9//3//f/9//3//e35nCxlNId9z/3f/e/9//n//f/9//3v/e/9733P/f/9//3/+f/9/33//e/97/3//f/9//3//f913/nv/f/9//3/ed993/3//f/9//3//e/9//3//f997/3v+e/9//3//f/9//3//f/5//3/+f/9//3//f/9//3//f/9//3//f/9//3//f/97/3t2RgwZ/3//f99//3v/f/57/Xvdf/9/u3v/f/97328QFTk6/3f/e99z/3f/e/97/3u+a9hSdUKOJY8lTiFOIW4h0jFWQtpSv2/fd/97/3//f/9//3v/f/9//3//e/9//3//f/97/3//f/9//3//f/9//3//f/9//3//f/9//3//e/9//3//f/97/3+fb79vFToMGU4h33f/e/9//n//f/9//3//f/9//3//f/9//3//f/9//3//f/9//3//f/9//3//e/9//3sYOvEUMR3/d/9//n//f/97kimvDH9nMhkOGVU+/3//e/97XF8NFbEp/3v+e/1z/3v/e5VGqwz9Vv97/3f/e/93/3//e/97/3f/f/lS6hT5Tv97/3f/e/97/3//f/9//Xv/f/9//39/ZzAZ7RCXQv97/3//f/9//3//f9UxzAwcV/9//3//f/9//3//f/9//3//f/9//3//f/9//3//f/9//3//f/9//3//f/9//3//f/9//3c1PuoQdUL/e993/3//f/5//3//e/932E5cY/9//3//f/9//3//f/9//3+/b55rO2N9a/97/3//f/9//3f/f/97/3//f993vnP/f/9//3//d/9//3//f/9//3//e/9//3//f/9//3//f/9//3//f/9//3//f/9//3//f/9//3//e/9//3sbWy0d+1b/e/9//3//f/97/3//f/9//3//f957/3v/bxARGDb/e/9z/3vfb/pWEzqwKW4hbiVuJbAtND4aW79v/3v/e/9//3v/e/97/3//f/9//3v/f/9//3//e/97/nv/f/97/3//f/9//3//f/9//3//f/9//3//f/9//3//f/9//3v/f/97/3//e/9//3v/e3ApyhAcX/9//3//f/5//3//f/9//3//f/9//3//f/9//3//f/9//3//f/9//3//f/9//3//f39jciGtDFhG/3v/d/97/3e7ThAVOTq/a3Ah6xTbVv97/3e/a+0UDRn/e/57/nv9d/97nmurEPU5/3v9c/1z/3v/f/9//3//e/9733PqFG4l/3ffc/97/3//f/9//X/+f/1//3//e/93ciEQFXAh+VL/e957/3//f/97Pl/LCLIp33f/f/9//3//f/9//3//f/9//3//f/9//3//f/9//3//f/9//3//f/9//3//f/9//3v/d35nLB3qFP93/3v/f/9//3//e/97G1csFbhO/3v/f/9//3//f/9//3+fa1dCcSlxKVAl0zXbVv97/3v/f/93/3v/e/9//3v/f/97/3f/d/97/3v/e99z/3vfc/9//3//f/9//3//f/9//3//f/9//3//f/9//n//f/9//3//f/97/3v/f24lbyX/d993/3//f/9//3fec/9//3/ff55333f/d99r8AwZNt9vGluxLZEpTyVwJbEtd0Y8X79v/3v/f/97/3//e/97/3v/f/9//3/+f/9//3//f/9//3//f/9//3//f/9//3//f/9//3//f/9//3//f/9//3//f/9//3//f/9//3//f/9//3//f/9//3/fc/97u07sFLlO/3v/f/9//3/+f/9//3//f/9//3//f/9//3//f/9//3//f/9//3//f/9//3//f/9//3vULRAZDx3fc/97/3v/d/9zDxVQGf9332+QJQ8dm07/e/931TGrEL1r/Xf/f/57/3//f1IpMCH/d/97/3//f/5//n//f/9//3//e48p6hTfc/97/3v/f/9//n/9f/1//H/+f/9//3veThARDhW4Sv9/3nv/f/9//3f/e7MpzAwbX/9//3//f/9//3//f/9//3//f/9//3//f/9//3//f/9//3//f/9//3//f/9//3//f/93/3vyMcoQdkb/f/9//3//f/9//3vaTskI2Ur/e/9//3//f/9//3//e3hCDRXUMRY69TUvIQ4dkS38Vv97/3v/e99z/3f/e/9332//e/9733M+XzY+sS3RMXZG/3//f/9//3//f/9//3//f/9//3//f/9//3//f/9//3//f/9//3//f79vCxleY/97/3v/f/9//3//e/9//3//f/9//3//f/93/k4TEVQZsSlMIZApFTr8Wr9v/3//e/9//3//f/9//3//f/9//3//f/5//n/+f/9//n//f/9//3//f/5//n//f/9//3//f/9//3//f/9//3//f/9//3//f/9//3//f/9//3//f/9//3//f/1//3//f/9//3/9Wu0UulL/f/97/3/+f/9//3//f/9//3//f/9//3//f/9//3//f/9//3//f/9//3//f/9//3//dxtTUB0PGRU6/3vfc/97/3NXPsoMPFf/c/9zzxRTIf5W3298Ss8UfWf/e/9//3//f997tjnwIF9r/3//d/97/3//f/9//3//f997NkLsGBxf/3//e/9//3v/f/5//X/+f/5//3v/e99rUxkwGb9v/3//f/9//3/+e/97HlMPFZAxv3f/f/9//3//f/9//3//f/9//3//f/9//3//f/9//3//f/9//3//f/9//3//f/97/3v/dzxbbyVOIZ9r/3//f/9//3v/d39fThkTMv97/3//f99//3//f/9/cCHMDJ9n/3v/d59rV0IuHS4dV0Kfa/97f2OZSldCsi30Nf93/3fcTnEhTyFwJU8h7Bg8X/9//3//f/9//3//f/9//3//f/9//3//f/9/3nvee/9//3//f993EzpvJf97f2f/e/9//3//f/97/3f/f/9/33+fd3dKcSG1JTQVdh02On1j/3P/e/97/3//e/9//3//f/9//3/ff99/33//f/9//3//f/9//3//f/9//3//f/9//3//f/9//3//f/9//3//f/9//3//f/9//3//f/9//3//f/9//3//f/9//3//f/9//n/+f/9//3/fezAlDhl/Z/97/3//f/9//n//f/9//3//f/9//3//f/9//3//f/9//3//f/9//3//f/9//3//f/9//3u0LTEd7xg/X/97/3f/d59jLBVuIf9z/3tfZ1ElDhkWOho+jAxeZ/9//3v/f/9//3//Yq8YV0r/e/9//3//f/9//3//f/9//389Y6kMVkL/e/9//3//f99//3/+f/5//n/+f/93/3vWLQ8Vuk7/f/9//3//f/9//3v/e7MtqhBea/9//3//f/9//3//f/9//3//f/9//3//f/9//3//f/9//3//f/9//3//f/9//3//e/97/3s1OgwVV0L/e/9/3Xv/f/93/3eQIesQv2//f/9/33//f/9//39PIU8d33P/e/97/3f/f59rNDosGXAlP1tZPqwIUh1TIRAVtSmfZ7Qp7hCaQv97P1sOFfU5/3//f/9//3//f/9//3//f/9//3v/f/9/33caY1tn33f/f/97/3tvJbhKPFtwIXAhHGP/f59rsi2QKfxWP2c3RpIxUCWRJTAZEhHfTv97/3v/f/9//3//f/9//3//f/9//3//f/9//3//f/9//3//f/9//3//f/9//3//f/9//3//f/9//3//f/9//3//f/9//3//f/9//3//f/9//3//f/9//3//f/9//3//f/9//3/+e/9/33f/fz5j7RiSLf97/3//f/9//3//f/9//3//f/9//3//f/9//3//f/9//3//f/9//3//f/9//3//f/9//n//fz9fzxA0HTIZ32f/c/9z/3P1NcwQ/Fb/e/93/3fRMZApqxBwJX1n/3/+e/9//3//e/9/rRQvJf9//3v/f/9//3/ff/9//nv/f99zKxlNHf93/3f/e/97/3/+f/1//n/+f/5//3v/e79v7RRQHd9z/3v/d/9//n//f/9/P2fNEJMp/3v/d/97/3/+f/9//3//f/9//3//f/9//3//f/9//3//f/9//3//f/9//3//f/9//3f/e99zLhnsEL9v/n/be/9//3/fb/lS7BAWPv97/3v/f/9//3//f9I1DB01Rv9//3/ed/9//3v/dzpbbiHTKVEZX1tfW5Yh8QwzFb5CdB0xETERlB3WKRAVUR3fc/9//3//f/97/3//e/9//3vec/97/3tYRlAhDRmyKZ9nv2+/ay8VO1cSMi8Vch1PFdMlvEIQDZQhUxlUHXMhUB1YQh1XDBUvHf97n3P/f/9//3//f/9//3//f/9//3//f/9//3//f/9//3//f/9//3//f/9//3//f/9//3//f/9//3//f/9//3//f/9//3//f/9//3//f/9//3//f/9//n/+f/5//n/+f/9//3//f/9/v3P/e993LSEtITxj/3//f/9//3//f/9//3//f/9//3//f/9//3//f/9//3//f/9//3//f/9//3//f/9//3/+f/9//3vXMRMVMhVWMv9z/3P/dz9f7xhyKf97/3/9d/97v28bWxxf/3//f/17/nv/f993/3/VOe0YPWP/f/5//3//f/9//3/+f/9//3vxMSwZnmf/d/93/3//f/9//n//f/5//3//f/9/33MXPs4Q3FL/d/93/3v+f/5//3+/f9Y1zgw/X/93/3//f/9//3//f/9//3//f/9//3//f/9//3//f/9//3//f/9//3//f/9//3//f/97/3d3Qg4VVj7/f/x7/3//f/9/33MuHe0Uv2//e/9//3//f/9/PGMuJS8p/F7/f/9//3//f/9//3v/exM20ynNCP9Of1t0FTMRVBkzFZQhtSHVJZQhUhkPFXlGv2+db/9//3v/e19jn2v/e/9732//e7Ut8BRYPk8ZUh0ZNn9frAT/czMyMBV8Ot1GDwlzFdchVBV1GZUdMhWTIbMp6xQLGd93/3//f997/3//f/9//3//f/9//3//f/9//3//f/9//3//f/9//3//f/9//3//f/9//3//f/9//3//f/9//3//f/9//3//f/9//3//f/9//3//f/9//3/+f/5//3//f/9//3//f/9//3//e79v8zXqFHVG/3//f/9//3//f/9//3//f/9//3//f/9//3//f/9//3//f/9//3//f/9//3//f/9//3//f/5//3//ex9bERVSGQwN2EL/c/93/3fWNcwQ21b/e/97/3//f993/3v/f/9//nv+f/9//3v/fx5jqxRVQv97/3//f/9//3//f/9//3//e/pWygyYRv93/3v/f/9/vn//f/9//3/+f/9//3//e19n7RSSKf93/3f/e/9//3//f/9/HlusCNQx/3f/e/9//3//f/9//3//f/9//3//f/97/3//f/9//3//f/9//3//f/9//3//f/9//3//d99vkCUMFX1r/3/+e/97/3f/f3hKDh32Of97/3f+d/97/3//fxQ+Dxm1Kf97/3/fe/9//3//f/9//391RrEpsiHVJRgqdBU0GfAQH1P/c/9v/2/cSu0MLxkvHfxW/3v/d35jUB3sENpO33P/d99vOD7uEPtSG1ORIQ8R1ilzHd9nf1vwDJch/2taNq4AMhGVHRIR30a/Z5pCNjpWPv93nm//f/9//3//f/9//3//f/9//3//f/9//3//f/9//3//f/9//3//f/9//3//f/9//3//f/9//3//f/9//3//f/9//3//f/9//n//f/5//3//f/9//3//f/9//3/fe/9//3//f/17/3//e79zkCmpELhS/3/fd/9//3//f/9//3//f/9//3//f/9//3//f/9//3//f/9//3//f/9//3//f/9//3//f/9//3//f993/3u1KQ8RTxVOFT1X/3P/e19jDhlvJf97/3v/f/97/3//f/9//3//f/9//3//f/9/v3NPJW8p/3//e/9//3//f/9//3//f/9/n28NGZEp/3v/e/9//3//f99//3//f/9//3//f/9//3+zLQ4ZHVf/e/93/3//f/9//3//d7MpDRU9X/9//3//f/9//3//f/9//3//f/9//3//f/9//3//f/9//3//f/9//3//f/9//3//e/97/3u5SqoMkSn/e/97/3v/f/97v3NRJc8Qf2P/e/xz/3//f/9/n2+zJQ8NWTr/d997/3++e/9//n//f/9/O18uGVEZUhF1GZcl8BSzKZ9j/3f/d/9zcR3OEHMlLx0VNv97dz7tDLMlDRUVOr9r/3f+Vu0QsSn/d/9vVjoPETAV/2/fa9AINBV+PnQdGTIfUxERDw1yHV9b/3f/d/97/3v/f/97/3//f/9//3//f/9//3//f/9//3//f/9//3//f/9//3//f/9//3//f/9//3//f/9//3//f/9//3//f/9//3//f/9//3/+f/1//n//f/9//3//f/9//3//f/9//3//f997/3//fzxjkC1OJbhS/3v/f/9/33f/f/9//3//f/9//3//f/9//3//f/9//3//f/9//3//f/9//3//f/9//3//f/9//3/de/9//3//e9xO7QxwGfMpbx1/X/93/3uRJQwV+1L/e/9//3//f/9//3//f/9//3/+e/9//3//exU+yxQcW/9//3//f/9//3//f/9//3//f9M1yxR/a/9/33v/f/9//3//f/9//3/+f/9//3//exxb7RTTLf93/3v/f/9//3//f/97PlupCPQ133P/f/9//3//f/9//n//f/9//3//f/9//3//f/9//3//f/9//3//f/9//3//f/9//3v/f79vkSmtDD9b/3v/f/9//3//f3tKrgz2Mf93/nf+e/9//3//f1xXbhVOFZhG/3v/f99//3//f/9//3/fd/1WEBF2HVYZEhmcTqoMMzr/d/93/3cWMg8VX19fW+0MTxX9Sg8Rkh32MQ4ZbyH/c/93EBkNETxX/3P/dzY2MBWzJf9vOjZVGVUd8RB8Qr9n/2/ULVAdDRGfZ/9733P/d/97vHP9f/1//3//f/9//3//f/9//3//f/9//3//f/9//3//f/9//3//f/9//3//f/9//3//f/9//3//f/9//3//f/9//3//f/5//n/+f/9//3//f/9//3//e/9/33ffd/9//3+fb3dKTiWwMTtj/3/fd997/3//f/9//3//f/9//3//f/9//3//f/9//3//f/9//3//f/9//3//f/9//3//f/9//3//f/9//3//f99z/3fSKQ0R20pPGdMt/3f/dz1b6xDzLf97/3/ef/9//3//f/9//3//f/9//3//f/9/X2OrEPU1/3v/f/9//3//f/9//3//f/9/PGOJDHhK/3//f/5//3//f/9//3//f/1//3//f/9//3eRKewQf2P/d/9//3//f/9//3v/dy0dDBkdX/9//3//f/9//n//f/5//3//f/9//3//f/9//3//f/9//3//f/9//3//f/9//3//f993/3+6UjEV1in/e/93/3v/f/97n2+2KcwIfFv/d/1z/3//f/9//3edW00Zbh14Rt93/3//f/9//3//f/9//3tZQvEQlykfX/978jWnDHRC32//e19frAS0Jd9r32cVLlAVtCFSGf93Vz5NGW8h/3feTlEdUB3/b/9z/3erBHEd1SkfU/AMliUzGbUpMB3bTp9nbyFOHS4Zn2//f/9//3v/f9pz/X//f/9//3//f/9//3//f/9//3//f/9//3//f/9//3//f/9//3//f/9//3//f/9//3//f/9//3//f/9//3//f/9//3//f/9//3//f/9//3//f/9//3//f/9//38eX/U5LiETPp9z/3//e/9//3//e/9//3//f/9//3//f/9//3//f/9//3//f/9//3//f/9//3//f/9//3//f/9//3//f/9//3/ff/9/3nP/d11bywwWNrtKTx25Sr9r/3eRIQ4RX1//f/9//3//f/9//3//f/9//3//f/97/3vfc9QtDxW/a/9//n/8f/5//3//f/9//3/fd00hTyW/b/9//X/8f/9//3//f/9//3/+f/5//3v/f9tSDhnUMd9z/3v/f/9//3//e/97mEoNHbIxv3P/f/9//3//f/1//n/+f/9//3//f/9//3//f/9//3//f/9//3/ef/9//3//f/9//3//f79vcyHOCLpK/3v/e/9/WUqcThc2DhE0Mv9v/3f/f/9//3//d/932U4tGXAheUbfc/97/3v/e/93/3v/e/97kS1PJX9n/3u/b68p6hT7Vv93/3NyIS8V/3P/c79nFjIQETIZf1//c1Q6yQzVLX9nERXwFB1X/3N/Y1AdWT7UKU8ZkiHPELYt33P/e/93/3f/c9ExDR1wJd93/3v/e/9//H/Zc/5//3//f/9//3//f/9//3//f/9//3//f/9//3//f/9//3//f/9//3//f/9//3//f/9//3//f/9//3//f/9//3//f/9//3//f/9//3//f/9//3v/f/9733d4SlAlky27Uv9//3//f/9//3//f/9/vXf/f/9//3//f/9//3//f/9//3//f/9//3//f/9//3//f/9//3//f/9//3//f/9//3//f99//3//f/93/3OQJcwM/3dXPgwZn2f/d/xODxG0Kf93/3//f/9//3//f/9//3//f/97/3v/d/933U7PDLxK/3/9e/1//X//f/9//3//e/978jUMFfpW/3/9f/5//3//f/9/33v/f/5//n//f/97/3+yLasMn2v/f/9//3/+f/9//3f/e7EtyxT9Xv97/3//f/9//n/+f/9//3//f/9//3//f/9//3//f/9//3//f/9//3//f/9//3//f/9//3t/W1EVDhX/d/9/33/1PTAhcCGQHe0IHE//e/93/3//f/9//3//f15jkintEBY6v2v/d/93/3v/e/97/3v/fwod6xT/c/97fmePKQ0Z/3Pfc1k+7QzZSv9z/3f/c3tG7xSyJf93/3eXRjAZMx36NTIdkiX/d/93cSE4Ov93uUYtFVIhEB14Rt9v/3//e/9//3ewMS4h7Rw+Z/9/3Xf+f/1//3//f/9//3//f/9//3//f/9//3//f/9//3//f/9//3//f/9//3//f/9//3//f/9//3//f/9//3//f/9//3//f/9//3//f/9//3//f/9//3//f9932FKPKU8lV0Kfa/97/3v/f/9//3//f/9//3//f/9//3//f/9//3//f/9//3//f/9//3//f/9//3//f/9//3//f/9//3//f/9//3//f/9//3/+f/5//3vfb1dC7RSfa99z8jVtITtX/3eUIc0I+lb/e11nDB1OJU8lNUJVRhpbfGf/c/93/3O/Z1MZUhn/d/93/nv/f993/3//d/97/3ffb8sM0i3/d/13/3//f/97/3//f/9//X/+f/5//3v/e39nzBBxKf97/3v/f/9//3v/e/93PV/LFFAl/3v/f/9//3v+f/9//3//f99//3//f/9//3//f/9//3//f/9//3//f/9//3//f/9//3//f/9zNTLMDFhG/3/fe793mUrRLU0V7giTIb9r/3v/f/9/33v/f/9//3t+Z5ApTyFPHXlCf2P/d/97/3P/e/97OlvJDDU2/3P/e35jDBWzLf9zX1vLCNAl/3P/d/97/3tRJQ0VXlv/c/93P1tTIfEUdCUvHTU6/3M9W+4Qf2P/c35jDhkOHRM6/3f/e/9//nf/f793sjXtHLpW/3//f9x3/n//f/9//3//f/9//3//f/9//3//f/9//3//f/9//3//f/9//3//f/9//3//f/9//3/+f/9//3//f/9//3//f/9//3//f/9//3//f/9//3//fzxj0THqFNE1PF//d/97/3//f/9//3//f/9//3//f/9//3//f/9//3//f/9//3//f/9//3//f/9//3//f/9//3//f/9//3//f/9//3//f/9//3//f/9//n//f/97n2vbUv9//3ffcyodETK/Zz9XEBHTLf9zfmNNIQwZkS1wKcoUTSFsIc4t0C1WOlg6UhUyGV9f/3P/e/97/3f/e/9//3f/c/93synsDP9v/3v/d/9//3//f/9//3/+f9x7/n//f/9/33OzMQ4ZPl//e/9//3//f/9//3v/d7Ix7RgdX/9//3//f/53/nv/f/9//3/fe/9//3//f/9//3//f/9//3//f/9//3//f/9//3//f/9//3PfZy4Z7RQ/Y/9/33f/e/932Ur3MVMdUiFfZ/9//3v/f/9/33v/f/9/vm+3TgwZcSVxJTg+/VafZ/9z/3ffa7ElDBH/e/93/3vZTswQ/lb/dw4Rbhm/Z/97/3//f5lWDRWRIf9332//e/9zfEpRJeoU0DH/e99zciW0Kf9732//e9M1Ejr/e/9//n//f/9//39eax1jn3P/f/9//3//f/9//3//f/9//3//f/9//3//f/9//3//f/9//3//f/9//3//f/9//3//f/9//3//f/9//3//f/9//3//f/9//3//f/9//3//e/9//389YxQ+LSHRMfpW33f/f/97/3//f/9//3//f/9//3//f/9//3//f/9//3//f/9//3//f/9//3//f/9//3//f/9//3//f/9//3//f/9//3//f/9//3/ff/9//n/+f/5//3//e/9//3//f/97W2PpEFY+/3OVIQ4RX1v/c59nn2f/e59vn2/6VnVGzy0rGU0dkSFzHVIZMBXSKfIxuEo9Xz9fv2+fa/93/3fdTg8VeEL/c79v/3v/e/97/3v/f/9//3/9f/5//3//f9tWDRmyMf97/3v/e/57/3//e/9/+1rKENM133f/d/97/3f/f/9733v/f/9//3//f/9//3//f/9//3//f/9//3//f/9//3//f/9//3//d/93l0buFFIl33f/e/97/3v/e79rMh11JRIdki2fa99z/3//e/57/Xv+f/9/vncUQlAp7xxSJXIhkiGRHbIh7gxQGf933m//e/97kCkvHT9bGDbtDNpO/3v/f/9/339wJe4Q3E7/d/93/3u/c59rEToYW/93/3v9WswQ21L/e/9733f/e/9/3HP9e/9//3v/f/9//3//f/9//3//f/9//3//f/9//3//f/9//3//f/9//3//f/9//3//f/9//3//f/9//n/+f/5//3/+e/57/3//f/9//3//f/9//3//f/9//3//f/9/PGMUPk4lbim4Up5r/3v/f/97/nf/e/9//3//f/9//3//f/9//3//f/9//3//f/9//3//f/9//3//f/9//3//f/9//3//f/9//3//f/9//3//f/9//3//f/9//3//f/5//3/+d/9//3//f993/3//e7dO6xAfV5xCEBH1Kf9z/3f/e/93/3v/e/9//3//f/97/3t+Yx5X1Sm0JXIdkiVPHVAl7BRwJXAlkiUWNptG7gwPFd9v/3v/e/9//3//f997/3//f/9//n//f/97/3fTMewUPWP/f/97/3//f/9//3v/f04hLR0cW/93/3v/e/93/388YxM+33v/f/9//3//f/9//3//f/9//3//f/9//3//f/9//3//f/17/3v/c5IpEBlZQv97/nP/e/97/3/dUhMdVCFxIZEhHVd+Y/97/3vdd/5//3//f/9/v3seY1lG1C1xHXAVLhHVKR5X/3v+d/9//3+/b5EpUR3/Tg8V9DH/f/97/3//f9tSzQwwGd9z/3v/d/97/3v+e/9//Xv/e/9/FjrMENxS/3v/e/97/3f/f/9//3//f/9//3//f/9//3//f/9//3//f/9//3//f/9//3//f/9//3//f/9//3//f/9//3//f/9//n//f/9//3//f/9//3//f/97/3//e/9//3//f/97/3vfdz1j8zktIY4t2Fa+c/9//3//f/97/3//f/9//3v/f/9//3//f/9//3//f/9//3//f/9//3//f/9//3//f/9//3//f/9//3//f/9//3//f/9//3//f/9//3//f/9//3//f/9//3//f/9//3//f/9//3//f/9//3s1Pu0QH1NTGRANHVP/d/93/3v/f/9//3//f/97/3v/e/93/3tfY4wEtSXfb79vPmP8WnhKNj6SKVAhUB20Ke8QcyFzJVhC+Vaca/9//3//f/9//n/9f/57/3//ez1fyxAUOv93/3//f/9//3/fd/972E7qEPMx/3f/d99z21LyNU0hjinfd/9//3//f/9//3//f/9//3//f/9//3//f/9//3//f/9//Xv/f/97/FYRFRAV32v/e/97v3f/f/9/tjFTHfctFy4xFbQpHlf/e/97/3/ee95/nXf/f/9//3v/c/93/3P/d/9z/3P/e/9//H/+f/9/n2tRHVo6DxFPGf97/3/+f/9//3dRHfAUFzr/d/97/3v/e/9//3/9f/9/33f/e5ItLh1WQr9r/3v/e/97/3/ed/9//3//f/9//3//f/9//3//f/9//3//f/9//3//f/9//3//f/9//3//f/9//3//f/9//n//f/9//3//f/9//3v/f/9//3//d/97/3v/e79vfmdXRtM1LR1uKZZK33f/f/9//Xf9e/5//3//f/9//3//f/9//3//f/9//3//f/9//3//f/9//3//f/9//3//f/9//3//f/9//3//f/9//3//f/9//3//f/9//3//f/9//3//f/9//3//f/9//3//f/9//3//f/9//3//e/93kimUJb9GUxUWMv93/3f/e/9/33//f/9//3//f/9//3//f993kyUxGX9n/3v/d/9/33f/e/9//3v/c19fEBkRGfY1si0pGWspt1Lfe/9//3//f/5//n//e/97/3fTMQ0dPV//f/9//3//f/9//3//e48lDBVfX79rWT5xIXAl0jWea/97/3//f/9//3//f/9//3//f/9//3//f/9//3//f/9//3/+f/5//3v/d9YtzQj6Tv97/3//f/9//3//exAVEAk/T/5OtCXtENMtHFv/e/9//3//f/9//3//f/9//3v/e/97/3/fd/9//n/9f91//3//e39jURkODesIvmv/f/9//3//e9tOEBUQGdlS/3f/f/9//3//e/5//n//e/9/v3P0OQwVFDafa993/3v/e/9//3//f/9//3//f/9//3//f/9//3//f/9//3//f/9//3//f/9//3//f/9//3//f/9//3//f/9//3//f/9//3//f/9//3v/e/9//3ufZ5hK8jFvIW8l0zX7Wv97/3/fc/53/3//f/5//3//f/9/3nv/f/9//3//f/9//3//f/9//3//f/9//3//f/9//3//f/9//3//f/9//3//f/9//3//f/9//3//f/9//3//f/9//3//f/9//3//f/9//3//f/9//3/ef/9//3//f/9//3u/azAVPDYzEQ0Rvmf/e/9//3//f99//3/ef/5//H/+f/9//3s+W+0M1TH/e/9//3//e/9//3v/d/93/3sWOhAdHlv/d/97vG9+b/9//3//f/5//n/9f/9//3f/ez1bDRnTMf97/3//f/9//3//e/972E4tFZIh/3d0IawIX1//e/97/3v/f/9//3//f/9//3//f/9//3//f/9//3//f/9//3//f7t7/3+/c/93n19yHe0Qf2fde/5/nHv/f993X18xDXMV/2+/axU2cCENFfQxPVv/e/93/3/+d/57/3//f79//3/fe/9/3X/+f/5//3//f993/3dYNo8Z6Qj5Uv9/33//f/93/3MxHTEdEz7/f/9/33v/f/9//n/9f/9//3v/f993/FZwIQ4ZFTo+Y793/3//f/5//3/9f/1//X//f/9//3//f/9//3//f/9//3//f/9//3//f/9//3//f/9//3//f/9//3//f/9//3//f/9//3+/c15nd0axLS4ZcCU2OtpO/3f/e/97/3f/d/9//3//f/9//3//f/9//3//f/5//3//f/9//3//f/9//3//f/9//3//f/9//3//f/9//3//f/9//3//f/9//3//f/9//3//f/9//3//f/9//3//f/9//3//f/9//3//f/9//3//f/9//n//f99//3//f/93/VISFTMVTxl2Qv93/3//f/9//3//f/9//n/9f/5//3//f/97LhlyJd9z/3f/e/9//3v/f/9//3//e59vzBD1Nf93/3//e/9//3//f/9//3/+f/1//n//e/97/3tPIe0Un2v/f/9//3/+e/9//nf/e5El7hB/Y/9SDxUOFXhC/3v/e/9//3//f/9//3//f/9//3//f/9//3//f/9//3//f/9//3+9e/9//3v/c9MpLxlXQv9//n//f99//3//dxYqDgl3Pv93/3t+X9IxLRnSLRM2nmP/d/97/3v/f/9/33//f/9//3//f/5/3n//f/9//3//d/93dj4JEfdO33f/f/9//3v/e19nqwxuJf97/3//f/9//3//f/5//3//f/9//3//e99z/FZQJVAlkTG5Vn1r/3//f/9//3//f/9//3//f/9//3//f/9//3//f/9//3//f/9//3//f/9//3//f/9//3//f/9//3/fe1xnl07RNW8pTSFvJRQ6HFvfc/97/3v/f/97/3//f/9//3v/e/9//3//f/9//3//f/9//3/+f/9//3//f/9//3//f/9//3//f/9//3//f/9//3//f/9//3//f/9//3//f/9//3//f/9//3//f/9//3//f/9//3//f/9//3//f/9//3//f/9//3//f/9//3//f/9//3//fxc2MRkvGS4Zv2//f993/3//f/9//n/+f/57/3//f/9//3u6Tq4MnEL/c/9z/3P/e99z/3v/f/9//3uyLawIn2f/d/9//3//f/9//3/ff/9/3nv/f/17/3v/e39nzgzVMf97vW//f/9//X//f/9/3VbvFHMl/3O/Z3AhDhmRKT1j33f/f/9//3//e/9//3/fe997/3//f/9//n/+f/5//3//f/9//3//d/97HVsMGS0dn2//f997/3//e/97nmexJewIn2P/b/97/3sZX68tTR1NGVU6nmP/d/93/3v/f/9//3//f/9//3//f/9//3/ff/9//3+/c/hav3Pfe/9//3//f/9//3/0OcsQmUr/d/93/3//f/9//3//f99//3//f993/3v/e99zHFtWQnApLh2xLdIxmEY9X79r/3f/c/93/3f/d/97/3f/e/97/3v/d/97/3//e/9//3v/e79vf2f7VplOFDqRLU4lbymwLfI52VZdZ993/3//f/9//3//f/9//3//f/9//3//f/9//3//f/9//3//f/9//3//f/9//3//f/9//3//f/9//3//f/9//3//f/9//3//f/9//3//f/9//3//f/9//3//f/9//3//f/9//3//f/9//3//f/9//3//f/9//3//f/9//3//f/9//3//f/9//3//f/9//3O0KVAdUCHbVv97/3//e/9//n//f/9//3//eztfNEI8Y39nVCESEb9f/2u/X3Y+jy1tKd57/3//exxbDxE4Nv9//3//f/9//3//f/9//3//f/9//X/+f/9/32+1LREZn2f/e/9//3/9f/5//3+/d1IlDxV+X/9z/3O5SrEtDBkUPtpW33f/f/9//3v/f/9//3//f/9//3//f/5//3/+f/9//3v/f/97/39+a28p6hh/b/9//3//f/9//3v/fztfLhGRHf9v/3v/f/9//39dY7EpkCFvGVU6/3P/e997/3//f/9//3//f/9/33//f/9//3//f/9/fG//f/9//3//f/9//3/fe79vDRVPGb9n/3v/f/9//3//f/9//3//f/97/3//f/9//3//f/9733Ofa3hG9DXSLU8dLhlPHZEl9DE1OtItFDbzNZhKuE7ZUtlSEzoTOjQ+8jWQLU4hTiFOHU8dTyGyLRU6uU5eY993/3//e/9//3//f/9//3//f/9//3//f/9//3//f/9//3//f/9//3//f/9//3//f/9//3//f/9//3//f/9//3//f/9//3//f/9//3//f/9//3//f/9//3//f/9//3//f/9//3//f/9//3//f/9//3//f/9//3//f/9//3//f/9//3//f/9//3//f/9//3//f/9//3//d19f7RQNGQ0d/3/fd/9//3//f/5//3//e1tn8TXIECshLR1RIXIdLxFvFa8dbR2vLTJC33//f/97/3tQGQ4Vv2//f997/3/ee/9//3//f/9//n/+f/5//3v/e7xOrQz0Mf97/3v/f/5//3//f/9/mk7tFJEl/3f/d/97v2+YTgsZLSHSNTxf/3v/f/97/3u/d/9//3//f/9//3//f/9//3//f/9//3v/f/9/2FZVSr9z/3//f/9//3/fe/9//39XPu4QFTr/f79z/3//f/97v2/aTvQxTyENGZlO33v/f/9//3//f/9//3//f/5//3//f/9//3//f/9//3//e/9//3//f/9//3uXRogEVT7/d/93/3//f/9//n/+f/9//3/9f/1/3H/+f/9//3//f/9//3v/e/9733NcY/hWc0J0QrhK8jGQKY8l0jHyNY8pjy2OKfI1NEJ2SndKuU4bW39n/3f/e/97/3v/e/9//3v/f/9//3//f/9//3//f/9//3//f/9//3//f/9//3//f/9//3//f/9//3//f/9//3//f/9//3//f/9//3//f/9//3//f/9//3//f/9//3//f/9//3//f/9//3//f/9//3//f/9//3//f/9//3//f/9//3//f/9//3//f/9//3//f/9//3//f/9//3//f/9//3//f/93/3ccV+sUTiVdZ/9//3//f/5//3//f/9//3//e31rXWfZVndGsilRGT9T+0o7W99z/3//f/9//3//d7lGqwiZSv9//3//f/5//3//f/9//3//f/9//3//f/9733NQIQ4VX2P/e/9//3//f/9//3ufa7It7RBfX79r/3v/f/97/3+YSiwd6hTRMbhSv2//e/9//3//f/97/3//f/9/33v/f/5//3//f/9//3//f/9//3//f/9//3//f/97/3//f99zsi3MFLtS/3/fd/97/3//f/97n2+7UrM1yxRPKbhW/3//f/9/3nf/f/9//3//f/5//n//f/9//3/+e/97/3//f917/3//c/9zsCXqDPpS/3//f/9//3//f9x7/n/+f/5//X/+f/5//3/+f/9//3//f/9//3//f/9//3//e/97/3v/d/97/3v/e/93/3v/e/9//3//f/97/3//e/97/3v/e/97/3v/e/9//3//f/9//3//f/9//3//f/9//3//f/9//3//f/9//3//f/9//3//f/9//3//f/9//3//f/9//3//f/9//3//f/9//3//f/9//3//f/9//3//f/9//3//f/9//3//f/9//3//f/9//3//f/9//3//f/9//3//f/9//3//f/9//3//f/9//3//f/9//3//f/9//3//f/9//3v/d/970TGoEFVG/3/fe/9//3//f/5/3nf/e/97/3/fe/9//3s7V+4Qej6/a/97/3v/f99//3/fd/93/3ctGS4dv3P/e/9//n//f957/3/ff/9//3//f/9//3//e7pS7hQXOv93/3//f/9//3//f/93HFsPGXEh/3f/d95z/3//d/97/3c8XxI2bSWOKTM6nmf/d/97/3//d/97/3v/f/9//3//f/9/33//f/9//3//f/9//n/+f/1//X/8f/1//3/7XswUUSW/c/97/3v/f/97/3//f/9/f3NXSi0lCx1UQjtf/3v/e/97/3//e/9//3//f/9//3//f/9//3v/f/5//3//e/9z/3e/Z8oIsCnfc/9//3v/f/9//3//f/9/3nv/f/9//3/fe/9//3//f/9//3//f/9//3//f/9//3//e/97/3e/b79z/3//f/9//3//f/97/3//e/9//3v/f/97/3//e/9//3//f/9//3//f/9//3//f/9//3/+f/9//3//f/9//3//f/9//3//f/9//3//f/9//3//f/9//3//f/9//3//f/9//3//f/9//3//f/9//3//f/9//3//f/9//3//f/9//3//f/9//3//f/9//3//f/9//3//f/9//3//f/9//3//f/9//3//f/9//3//f/9//3//f/9//3//f/9733P5Vk0puFbfe/9//3//f/9//3//f/9//3//f/9/nnP/e/97NzqMBF9f/3f/f753/3//f/9//3v/e1U+yxDbUv9//3v/f/9//3//f/9//3//f/97/3//e/9/33dyJRAZn2v/f/9//3//f/5//3/fc5QtrAy/b/97/3v/e/97/3v/f/97/3dcY1RCTCFMHfEx+la/b/97/3v/f/97/3//f/9//3//f/9//3//f/9//3//f/5//n/9f/1//n//f/9/eE4PHXIp/3f/e/97/3//f/9//3/fe/9/33fxMSwZkCU8W99v/3v/e/97/3v/f/93/3//f/9//3v/f/97/3//f/9//3f/d/9zWD6qCPQ1v2//f/97/3v/e/9//3f/f/9//3//f/9//3//f997/3//f/9//3/fd15rmFI0QjVCkC0LGckU0DV9a/9//3//f/9//3//f/9//3//f/9//3//f/9//3//f/9//3/+f/9//3//f/9//3/+f/9//3//f/9//3//f/9//3//f/9//3//f/9//3//f/9//3//f/9//3//f/9//3//f/9//3//f/9//3//f/9//3//f/9//3//f/9//3//f/9//3//f/9//3//f/9//3//f/9//3//f/9//3//f/9//3//f/9//3//f/9//3//f/9//3//f/53/3//e993/3+fc997/3//f/9//3//f/9//3//f997/3//f/573nO/a+4QFzb/d/9//3//f99//3//f71vnmsvHbMtv2//e/9//3//f/9//3//f/9//3//f/9//3//f3pGzhA3Pv97/3v/f/1//Hv/e/97m05SJbIt/3v/d/97/3v/f/97/3v/e/9//3v/expbND5NIW4lEzobV79v/3v+d/9//n//f/9//3//f/9//3//f/9//3//f/9//3//f/9/33//f/M1LhmYRv93/3v9e/9/3n/ff/9//3+9a/9zeEIOFVAd9TFXPh1X/FY9Xz1fHF+fb59v33Pfc/97/3v/e/93/3v/e/9332+/b7UpMB1/Z/97/3v/e/97/3v/e/93/3ffc/9z33O/b19fHlt5Rjc+9DFxJS8dcSVQIXApTSE0Qhpfv3O/c/9//3v/f/9//3//f/9//3//f/9//3/+f/9//3//f/9//3//f/9//n//f/5//3/+f/9//3//f/9//3//f/9//3//f/9//3//f/9//3//f/9//3//f/9//3//f/9//3//f/9//3//f/9//3//f/9//3//f/9//3//f/9//3//f/9//3//f/9//3//f/9//3//f/9//3//f/9//3//f/9//3//f/9//3//f/9//3//f/9//3//f/9//3/9d/9//3//f/9//3/fe/9//3//f/9//3//f/9//3//f/9//n//e/97cinNFB5f/3//f/9//3/fe/9//3//e/Q1rAxeY/93/3v+e/9/3nv/f/9//3//f/9//3/+f/57/3cwHQ8Zn2v/e/97/n/8e/9//3+/c+8YMCHfc/9//3v/f/9//3//f/9//3//f/93/3//e99zGlcSOiwdjiUSOhlf3nf/f/9//3//e/9//3//f993/3//f/9//3//e/9//3//f/9/v2tNFSwRfV//d/9//X//f/5//3//e/97/3f/b1EZEBVyIVEdUCEvHVAhUCUNHbItLh1vJS0d0zFvJbAtsC2QKTY+WD57RntCtSnwFPc1OD43PplKVj5VQpdGsimyKbIpkSFwIU8ZUB1wIU8dTx2yKbIpNzr9Un9n33P/f/9//3//f/97/3//f/9//3//f/9//n//f/9//3//f/9//3//f/9//3//f/9//3//f/9//3//f/9//3//f/9//3//f/9//3//f/9//3//f/9//3//f/9//3//f/9//3//f/9//3//f/9//3//f/9//3//f/9//3//f/9//3//f/9//3//f/9//3//f/9//3//f/9//3//f/9//3//f/9//3//f/9//3//f/9//3//f/9//3//f/9//3//f/9//3/+f/5//3//f/9//3//f/9//3//f/9//3//f/9//3//f/9//3//f/9//3e/czAhUSnfd/9//3/fe/9//3/+f/97Pl8PGdMx/3v/e/9//nf/f/9//3//f/9//3//f/1//3//e5pKrAx4Rv93/nf+e/17/3v/d/973VprCDc+/3v/e/9//3//f/9//3//f/97/3//f/9//3v/f/97nmuWStExLR1vJdI1mU5eY993/3v/f/97/3//e/97/3v/f/97/3//f/9//3v/cxpPCw1OGf93/3v/e/5//n//f/97vmf/d/9zn2O0Je4QvE4eV5pK3Fa6UttW21aZTjZC9Dn0NRU+biWPKW8lcClQJVElMSEyIXMlMR1SIXEhDRVOHW8lbiFuHbAp8i0zNjQ6l0b6Un1fnmPfb99v/3f/d/93/3f/e/97/3//f/9//3//f/9//3//f/9//3//f/9//3//f/9//3//f/9//3//f/9//3//f/9//3//f/9//3//f/9//3//f/9//3//f/9//3//f/9//3//f/9//3//f/9//3//f/9//3//f/9//3//f/9//3//f/9//3//f/9//3//f/9//3//f/9//3//f/9//3//f/9//3//f/9//3//f/9//3//f/9//3//f/9//3//f/9//3//f/9//3//f/9//3//f/5//n//f/9//3//f/9//3//f/9//3//f/9//3//f/9//3//f/9//3v/f/97ek6sFJhS/3//f/9//3//f/5//3//e9UxcCVdX/9//3v/f/9//3//f/9//3//f/9//X/9f/9733MOGU8h/3P/d/57/3//f/97/39/a3QtMiF/Z/97/3//f/9//3//f/9//3//f/9//3v/e/9//3//f/9//3u/b/xWFT5PJU4hkCkUOlVCPF+fa/97/3v/f/97/3//f/9//3//e/93/3d3Ok8V9C3/c/97/3//f/53/3v/e/9zHlPUKQ4V0y3/c/97/3//e/9//3v/f/9//3//e/9//3v/e/97/3//e/9//3v/d99zH1tRHXIh3E7fb79rv2v/d/97/3v/e/97/3v/d/9//3v/f/97/3v/e/9//3v/f/93/3//f/9//3//f/9//3//f/9//3//f/9//3//f/9//3//f/9//3//f/9//3//f/9//3//f/9//3//f/9//3//f/9//3//f/9//3//f/9//3//f/9//3//f/9//3//f/9//3//f/9//3//f/9//3//f/9//3//f/9//3//f/9//3//f/9//3//f/9//3//f/9//3//f/9//3//f/9//3//f/9//3//f/9//3//f/9//3//f/9//3//f/9//3//f/9//n/+f/9//3//f/9//3//f/9//3//f/9//3//f/9//3/+f/9//3//f/9//3+/cw4hLiG/c/97/3//f/9//n/+f/97X2OpCPM1/3vfc/97/3//f/9//3//f/9//3/9f/1//3//fzY+yxC2Sv97/3f/f/9//3//f/9/vVKuEBY6/3v/f/9//3//f/9//3//f/9//3//f/9//3//e/9//3//f99z/3f/d/93nmv6VjQ+sS0tIW8lbyWRLdM1mEocW39rv3f/e99z/3f/cz5TtSUyGR9bn2tdY3xn+FY0OtMtDhUtGU0dl0b/d/97/3ffc/97/3v/e/93/3v/e/9//3v/f/97/3//e/9//3//f/97/3v/d7lKqgg1Ov93/3P/c/97/3//f/9//3//f/9//3//f/9//3//f/9/33v/f/9//3/fd/9//3//e/9//3/ff/9//3//f/9//3//f/9//3//f/9//3//f/9//3//f/9//3//f/9//3//f/9//3//f/9//3//f/9//3//f/9//3//f/9//3//f/9//3//f/9//3//f/9//3//f/9//3//f/9//3//f/9//3//f/9//3//f/9//3//f/9//3//f/9//3//f/9//3//f/9//3//f/9//3//f/9//3//f/9//3//f/9//3//f/9//3//f/9//3//f/5//3//f/9//3//f/9//3//f/9//3//f/9//3//f/9//n//f/9//3++d/9/mVLKFHZG/3//e/9//3//f9x3/3v/e7Itqgx/Z/97/3v/f/9//3//f/9//3//f/5//X//f/97v28MGW0h/3f/e/97/3//f/9//3+/czEhEBl/Z/9//3//f/9//3//f/9//3//f/9//3//f/9//3//f/9//3//e/9//3v/f/97/3//e993f2fbVlZC9DmyMXApDh0vJU8pTiUtHW8hkSFSHfEQERVzJS4ZLRmPJW8l9TV5Rt9vvmv/e/97/3v/e/9//3//f/9//3//f/9//3//f/97/3//f/9//3//f/9//3//e/97/3cTMgsR+U7/e/97/3//f/9//3//f/9//3//f/5//3//f/9//3//f/9//38ZZzJGfW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n//f/9//3//f/97/3v/e04lLB07Y/9//3vfe/9//3//e99z33OrEJIt/3++c/9//3//f/9//3//f/9//n/+f917/3//e9Ix6xAcV/93/3//f/9//X//f/97207NDBc6/3//f/9//3//f/9//3//f/9//3//f/9//3//f/9//3//e/97/3v/e997/3v/f/9//3v/e/97/3v/f/9/v3N+az1nHWO5VpdOd0q6TptKWj7wEJUl/lLfb99v/3ffd/9//3v/f/9//3//f/9//n/cd/5//n/+f/9//n//f/9//3//e/9//3//f/1//n/+f/9/3nP/c99rTBkKFb9r/3v/f/9//3//f/9//3//f/9//3//f/9/33//f/9//387byspyBj5Xv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fd/9/G1vrFLAt/3v/e/9/3n//f/9/33P/fxY+rBD9Wv9//3v/f/9//3//f/9//3//f/5//3//f/9/HF8vHXIl/3v/e/9//3/+f/1//3//c5Ml7hBea/9//3//f/9//3//f/9//3//f/9//3//f/9//3/+e/9//3//f/9//3//f/9//3//f/9//3//f/9//3//f/9//3//f/9//3//f/9//3//ezg6iwAXMt9v/3v/e/9//3//f/9//3//f/9//n/+f/5//n/+f/9//n//f/9//3//f/9//3//f/5//n/9f/5//n//f/97/3s7VwsV0S3/f/9//3//f/9//3//f/9//3//f/9//3//f99//3//f31zjzUyQp1v/3//f/9//3//f/9//3//f/9//3//f/9//3//f/9//3//f/9//3//f/9//3//f/9//3//f/9//3//f/9//3//f/9//3//f/9//3//f/9//3//f/9//3//f/9//3//f/9//3//f/9//3//f/9//3//f/9//3//f/9//3//f/9//3//f/9//3//f/9//3//f/9//3//f/9//3//f/9//3//f/9//3//f/9//3//f/9//3//f/9//3//f/9//3//f/9//3//f/9//3//f/9//n/+f/5//3//f/9//3//f/9//3//f/9//3//f913/3v/e1dCTyH/e/57/n/ff/9//Xf/e99zn2sQIVAl/3v/e/5//3//f/9//3//f/9//3//f/9/33f/e/c1rxAfW993/3//f/x//H/9e/93/k7PDPM533v/f/9//3//f/9//3//f/9//3//f/9//3//f/9//n/+f/1//n/+f/9//3//f957/3//f/9//3//f/9//3//e/9//3//f/9/33/fd/9//3OxIe4MvEb/d/9//3/+f/9//3/ee/9//3//f95//3//f/9//3//f/9//3//e/9//3//f/9//3/+f/5//n//f/97/3u/Z/9zFTaqDLtW33f/f/9//3//f/57/n/+e/5//3//f/9//3//f/9//3/fd993/3//f/9/33v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/3//f/9//3e5Tv97/3/9e/9//3//f/97/3//exY+zBg0Qv9//3//f/9//3//f/9//3//f/9//3//f/97X2fwFFIl/3v/f/9//n/8f/x3/3v/d3Eh6xR9Z/97/3v/f/97/3//f/9//3//f/9//3//f/9//3//f/5//n/+f/9//n/+f/5//3//f/9//3//f/9//3//f/9//3//f99//3//f/9//3//e79nUB0OFV9j/3//f/9//3//f/9//3//f/9//3//f/9//3//f/9//3//f/9//3//f/9//3//f/9//n//f/9//3//e/97/3efZ5EpihCfb/9//3//f/9//3//f/9//3//f/9//3v/f/9//3f/e/97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/fm8tJcgU33f/f/9//3//f/9//3//f/9//3//f/9/v3P/e9M17Rj8Wv97/3f/f/97/3v/f/97PGPKEHAh/3f/e/97/3//f/9//3//f/9//3//f/9//3//f/9//3//f/9//3//f/9//3//f/9//3//f/9//3//f/9//3//f/9//3//f/9//3//f/97/3ufa+sUDR2fb79z/3//f/9//3//f/9//3//f/9//3//f/9//3//f/9//3//f/9//3//f/9//3//f/9//3//f997/3v/f/97HFvKEE4h33P/e99z/3//f/9//3//f/5//n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RKCyEzQv9//3//f/9//3//f/9//3//f/5//3//f/9/XWfKFG8p/3//e/9//3//f/9//3//f1U+7BCYRv97/3vfd/9//3//f/9//3//f/9//3//f/9//3//f/9//3//f/9//3//f/9//3//f/9//3//f/9//3//f/9//3//f/9//3//f/9//3//f/9/+lbrFHAl33P/e/9//3//f/9//3//f/9//3//f/9//3//f/9//3//f/9//3//f/9//3//f/9//3//f/9//3//f/97/3+/b1ZCyhBWQv93/3vfd/9/33v/f/9//3/+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/v3dURhJC/3//f/9//3//f/9//3//f/5//3//f/9//3v/f7Ax6xQcW/9/33f/e/9/33vee/9/n2vrEOsQ33P/e/9//3//f/9//3//f/9//3//f/9//3//f/9//3//f/9//3//f/9//3//f/9//3//f/9//3//f/9//3//f/9//3//f/9//3//f/9//3v/f5hOyhA2Pv93/3//f/9//3//f/9//3//f/9//3//f/9//3//f/9//3//f/9//3//f/9//3//f/9//3//f/97/3//e/97v29vJQsVHFf/e/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953/3//f793XGv/f/9//3//f/9//3//f/9//3//f/9//3//f993fmcLGY8p/3//f/9//3//f/9//3v/f1U+sC2/c/9//3//f/9//3//f/9//3//f/9//3//f/9//3//f/9//3//f/9//3//f/9//3//f/9//3//f/9//3//f/9//3//f/9//3//f/9//3//f/9//38UOmcE0jX/f/9//3//f/9//3//f/9//3//f/9//3//f/9//3//f/9//3//f/9//3//f/9//3//f/9//3v/f/9//3v/ezxbTh0tHfpW/3v/f997/3++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//3//f/9//3//f/9//3//f/9//3//f/9/3nv/e/9//3v/f48tpwzfd/9//3//f/9//3//f/97/3t+a/9//3/fe/9//3//f/9//3//f/9//3//f/9//3//f/9//3//f/9//3//f/9//3//f/9//3//f/9//3//f/9//3//f/9//3//f/9//3/fe/9/33f/e/970TUsIf9//3//f/9//3//f/9//3//f/9//3//f/9//3//f/9//3//f/9//3//f/9//3//f/9//3//e/9//3v/e/97/3vaUusUTiW/c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917/3//f/9//3//f/9//3//f/9//3//f/9//3//f/9//n//f/9//3//f/9/G1/RNb9z/3//e/9//n//f/9//3//f/9//3v/f997/3//f/9//3//f/9//3//f/9//3//f/9//3//f/9//3//f/9//3//f/9//3//f/9//3//f/9//3//f/9//3//f/9//3//f957/3//f/97/3//f1xn/3//f/9//3//f/9//3//f/9//3//f/9//3//f/9//3//f/9//3//f/9//3//f/9//3//f/9//3v/f/9/33f/e/9/uVItIW8t+V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n//f/9//3+9c/9//3//f75z/3//f/9//3//f/9//3//f/9/33vee/9//3//f/9//3//f/9//3//f/9//3//f/9//3//f/9//3//f/9//3//f/9//3//f/9//3//f/9//3//f/9//3//f/9//3//f/9//3//f/9//3++d/97/3//f/9//3//f/9//3//f/9//3//f/9//3//f/9//3//f/9//3//f/9//3//f/9//3//f/9//3//e/9//3/ed/97/3v/f1VGyBQS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9//3v/f993/3/fd/9//3v/f/9//3/de/9//3//f/9//3//f/9//3//f/9//3//f/9//3//f/9//3//f/9//3//f/9//3//f/9//3//f/9//3//f/9//3//f/9//3//f/9//3//f/9//3/ef/9//3//f/9//3//e/9//3//f/9//3//f/9//3//f/9//3//f/9//3//f/9//3//f/9//3//f/9//3//f/9//3//f/9//3//e/9//3//f/9//3/YVnxr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0YAAAAUAAAACAAAAEdESUMDAAAAIgAAAAwAAAD/////IgAAAAwAAAD/////JQAAAAwAAAANAACAKAAAAAwAAAAEAAAAIgAAAAwAAAD/////IgAAAAwAAAD+////JwAAABgAAAAEAAAAAAAAAP///wAAAAAAJQAAAAwAAAAEAAAATAAAAGQAAAAAAAAAUAAAABwBAAB8AAAAAAAAAFAAAAAdAQAALQAAACEA8AAAAAAAAAAAAAAAgD8AAAAAAAAAAAAAgD8AAAAAAAAAAAAAAAAAAAAAAAAAAAAAAAAAAAAAAAAAACUAAAAMAAAAAAAAgCgAAAAMAAAABAAAACcAAAAYAAAABAAAAAAAAAD///8AAAAAACUAAAAMAAAABAAAAEwAAABkAAAACQAAAFAAAAD/AAAAXAAAAAkAAABQAAAA9wAAAA0AAAAhAPAAAAAAAAAAAAAAAIA/AAAAAAAAAAAAAIA/AAAAAAAAAAAAAAAAAAAAAAAAAAAAAAAAAAAAAAAAAAAlAAAADAAAAAAAAIAoAAAADAAAAAQAAAAnAAAAGAAAAAQAAAAAAAAA////AAAAAAAlAAAADAAAAAQAAABMAAAAZAAAAAkAAABgAAAA/wAAAGwAAAAJAAAAYAAAAPcAAAANAAAAIQDwAAAAAAAAAAAAAACAPwAAAAAAAAAAAACAPwAAAAAAAAAAAAAAAAAAAAAAAAAAAAAAAAAAAAAAAAAAJQAAAAwAAAAAAACAKAAAAAwAAAAEAAAAJQAAAAwAAAABAAAAGAAAAAwAAAAAAAAAEgAAAAwAAAABAAAAHgAAABgAAAAJAAAAYAAAAAABAABtAAAAJQAAAAwAAAABAAAAVAAAANwAAAAKAAAAYAAAAIgAAABsAAAAAQAAAE1ZuUEAALlBCgAAAGAAAAAYAAAATAAAAAAAAAAAAAAAAAAAAP//////////fAAAAFMAdQByAHYAZQB5AG8AcgAgAE4AYQBtAGUALAAgAFAALgBTAC4AIAA4ADUAOQAxAAYAAAAHAAAABAAAAAUAAAAGAAAABQAAAAcAAAAEAAAAAwAAAAgAAAAGAAAACQAAAAYAAAADAAAAAwAAAAYAAAADAAAABgAAAAMAAAADAAAABgAAAAYAAAAGAAAABgAAAEsAAABAAAAAMAAAAAUAAAAgAAAAAQAAAAEAAAAQAAAAAAAAAAAAAAAdAQAAgAAAAAAAAAAAAAAAHQEAAIAAAAAlAAAADAAAAAIAAAAnAAAAGAAAAAQAAAAAAAAA////AAAAAAAlAAAADAAAAAQAAABMAAAAZAAAAAkAAABwAAAAEwEAAHwAAAAJAAAAcAAAAAsBAAANAAAAIQDwAAAAAAAAAAAAAACAPwAAAAAAAAAAAACAPwAAAAAAAAAAAAAAAAAAAAAAAAAAAAAAAAAAAAAAAAAAJQAAAAwAAAAAAACAKAAAAAwAAAAEAAAAJQAAAAwAAAABAAAAGAAAAAwAAAAAAAAAEgAAAAwAAAABAAAAFgAAAAwAAAAAAAAAVAAAAGgBAAAKAAAAcAAAABIBAAB8AAAAAQAAAE1ZuUEAALlBCgAAAHAAAAAvAAAATAAAAAQAAAAJAAAAcAAAABQBAAB9AAAArAAAAFMAaQBnAG4AZQBkACAAYgB5ADoAIABmADIANAAxADkAZAAyADcALQA1ADQANwA3AC0ANAA3AGEAOQAtAGIAOQAzADcALQBiAGMAYQAxAGMAMwA5ADUANgA5ADEAZAAAAAYAAAADAAAABwAAAAcAAAAGAAAABwAAAAMAAAAHAAAABQAAAAMAAAADAAAABAAAAAYAAAAGAAAABgAAAAYAAAAHAAAABgAAAAYAAAAEAAAABgAAAAYAAAAGAAAABgAAAAQAAAAGAAAABgAAAAYAAAAGAAAABAAAAAcAAAAGAAAABgAAAAYAAAAEAAAABwAAAAUAAAAGAAAABgAAAAUAAAAGAAAABgAAAAYAAAAGAAAABgAAAAYAAAAHAAAAFgAAAAwAAAAAAAAAJQAAAAwAAAACAAAADgAAABQAAAAAAAAAEAAAABQAAAA=</Object>
  <Object Id="idInvalidSigLnImg">AQAAAGwAAAAAAAAAAAAAABwBAAB/AAAAAAAAAAAAAADMGQAAkAsAACBFTUYAAAEA0NkAAMoAAAAFAAAAAAAAAAAAAAAAAAAAcA0AAKAFAAAdAwAATQEAAAAAAAAAAAAAAAAAAEgpDADIFAU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AcAQAAfwAAAAAAAAAAAAAAHQEAAIAAAAAhAPAAAAAAAAAAAAAAAIA/AAAAAAAAAAAAAIA/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/AAAAAAAAAAAAAAAdAQAAgAAAACEA8AAAAAAAAAAAAAAAgD8AAAAAAAAAAAAAgD8AAAAAAAAAAAAAAAAAAAAAAAAAAAAAAAAAAAAAAAAAACUAAAAMAAAAAAAAgCgAAAAMAAAAAQAAACcAAAAYAAAAAQAAAAAAAADw8PAAAAAAACUAAAAMAAAAAQAAAEwAAABkAAAAAAAAAAAAAAAcAQAAfwAAAAAAAAAAAAAAHQEAAIAAAAAhAPAAAAAAAAAAAAAAAIA/AAAAAAAAAAAAAIA/AAAAAAAAAAAAAAAAAAAAAAAAAAAAAAAAAAAAAAAAAAAlAAAADAAAAAAAAIAoAAAADAAAAAEAAAAnAAAAGAAAAAEAAAAAAAAA////AAAAAAAlAAAADAAAAAEAAABMAAAAZAAAAAAAAAAAAAAAHAEAAH8AAAAAAAAAAAAAAB0BAACAAAAAIQDwAAAAAAAAAAAAAACAPwAAAAAAAAAAAACAPwAAAAAAAAAAAAAAAAAAAAAAAAAAAAAAAAAAAAAAAAAAJQAAAAwAAAAAAACAKAAAAAwAAAABAAAAJwAAABgAAAABAAAAAAAAAP///wAAAAAAJQAAAAwAAAABAAAATAAAAGQAAAAAAAAAAAAAABwBAAB/AAAAAAAAAAAAAAAd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FQAAAAwAAAADAAAAcgAAAKAEAAAKAAAAAwAAABcAAAAQAAAACgAAAAMAAAAOAAAADgAAAAAA/wEAAAAAAAAAAAAAgD8AAAAAAAAAAAAAgD8AAAAAAAAAAP///wAAAAAAbAAAADQAAACgAAAAAAQAAA4AAAAOAAAAKAAAABAAAAAQAAAAAQAgAAMAAAAABAAAAAAAAAAAAAAAAAAAAAAAAAAA/wAA/wAA/wAAAAAAAAAAAAAAAAAAAAAAAAAAAAAAAAAAAAAAAAAAAAAAAAAAAAAAAAAAAAAAAAAAAAAAAAAAAAAAAAAAAAAAAAAAAAAAAAAAAAAAAAAAAAAAAAAAAAAAAAAAAAAAAAAAAAAAAAAAAAAAAAAAAAAAAAAAAAAAAAAAAAAAAAAAAAAAAAAAAAAAAAAAAAAAJygosSEiIpUAAAAAAAAAABgYX2Y4OuHyAAAAAAAAAAAAAAAAAAAAADs97f8AAAAAAAAAAAAAAAAAAAAAAAAAAD0+Psc4Ojr/ODo6/xESEk4AAAAAGBhfZjg64fIAAAAAAAAAADs97f8AAAAAAAAAAAAAAAAAAAAAAAAAAAAAAAA9Pj7HiYqK//r6+v9ERkb/c3R0/wAAAAAYGF9mODrh8js97f8AAAAAAAAAAAAAAAAAAAAAAAAAAAAAAAAAAAAAPT4+x4mKiv/6+vr/+vr6//r6+v+7u7u/AAAAADs97f84OuHyAAAAAAAAAAAAAAAAAAAAAAAAAAAAAAAAAAAAAD0+PseJior/+vr6//r6+v9HR0dIAAAAADs97f8AAAAAGBhfZjg64fIAAAAAAAAAAAAAAAAAAAAAAAAAAAAAAAA9Pj7HiYqK//r6+v9HR0dIAAAAADs97f8AAAAAAAAAAAAAAAAYGF9mODrh8gAAAAAAAAAAAAAAAAAAAAAAAAAAPT4+x3N0dP84Ojr/ODo6/xkaGnMAAAAAAAAAAAAAAAAAAAAAAAAAAAAAAAAAAAAAAAAAAAAAAAAAAAAAAAAAAD0+PsdERkb/+vr6//r6+v+Zmpr2QEFBm0ZISOMAAAAAAAAAAAAAAAAAAAAAAAAAAAAAAAAAAAAAAAAAAAAAAABAQkL7+vr6//r6+v/6+vr/+vr6//r6+v9BQ0P8ERISTgAAAAAAAAAAAAAAAAAAAAAAAAAAAAAAAAAAAAAhIiKVbm9v+vr6+v/6+vr/+vr6//r6+v/6+vr/iYqK/ycoKLEAAAAAAAAAAAAAAAAAAAAAAAAAAAAAAAAAAAAAISIilW5vb/r6+vr/+vr6//r6+v/6+vr/+vr6/4mKiv8nKCixAAAAAAAAAAAAAAAAAAAAAAAAAAAAAAAAAAAAABESEk5BQ0P8+vr6//r6+v/6+vr/+vr6//r6+v9OT0/7GRoacwAAAAAAAAAAAAAAAAAAAAAAAAAAAAAAAAAAAAAAAAAAJygosVJTU//6+vr/+vr6//r6+v9hY2P/Oz092AAAAAAAAAAAAAAAAAAAAAAAAAAAAAAAAAAAAAAAAAAAAAAAAAAAAAAhIiKVODo6/zg6Ov84Ojr/JygosQAAAAAAAAAAAAAAAAAAAAAAAAAAAAAAAAAAAAAnAAAAGAAAAAEAAAAAAAAA////AAAAAAAlAAAADAAAAAEAAABMAAAAZAAAACIAAAAEAAAAeQAAABAAAAAiAAAABAAAAFgAAAANAAAAIQDwAAAAAAAAAAAAAACAPwAAAAAAAAAAAACAPwAAAAAAAAAAAAAAAAAAAAAAAAAAAAAAAAAAAAAAAAAAJQAAAAwAAAAAAACAKAAAAAwAAAABAAAAUgAAAHABAAABAAAA9f///wAAAAAAAAAAAAAAAJABAAAAAAABAAAAAHMAZQBnAG8AZQAgAHUAaQAAAAAAAAAAAAAAAAAAAAAAAAAAAAAAAAAAAAAAAAAAAAAAAAAAAAAAAAAAAAAAAAAAAAAAAwAAANBeeHbQErUDBlELUUWhNQADAAAAAAAAAAIAAAC0x68DaMevA7DJrwMAAAAAo6E1dwAAAABAAAAAAAAAAAAAAAAAAAAAAAAAAAAAAAAAAAAAAAAAAAAAAAAAAAAAAAAAAAAAAAAAAAAAAAAAAAAAAAAAAAAAUMivAwAAAADIl7EWEgAUALiXsRYAAAAATgBlAFTIrwNJAF8AAAAAAGQAZABTAE8AAAACAPDHrwORqh3cGMivA82Uy3UAAHh2DMivAwAAAAAUyK8DAAAAAI4bX1AAAHh2AAAAABMAFAAGUQtR0F54dizIrwME+Jl1AAAAAAAAAADoxHl2ZHYACAAAAAAlAAAADAAAAAEAAAAYAAAADAAAAP8AAAASAAAADAAAAAEAAAAeAAAAGAAAACIAAAAEAAAAegAAABEAAAAlAAAADAAAAAEAAABUAAAAtAAAACMAAAAEAAAAeAAAABAAAAABAAAATVm5QQAAuUEjAAAABAAAABEAAABMAAAAAAAAAAAAAAAAAAAA//////////9wAAAASQBuAHYAYQBsAGkAZAAgAHMAaQBnAG4AYQB0AHUAcgBlAIA/AwAAAAcAAAAFAAAABgAAAAMAAAADAAAABwAAAAMAAAAFAAAAAwAAAAcAAAAHAAAABgAAAAQAAAAHAAAABAAAAAYAAABLAAAAQAAAADAAAAAFAAAAIAAAAAEAAAABAAAAEAAAAAAAAAAAAAAAHQEAAIAAAAAAAAAAAAAAAB0BAACAAAAAUgAAAHABAAACAAAAEAAAAAcAAAAAAAAAAAAAALwCAAAAAAAAAQICIlMAeQBzAHQAZQBtAAAAAAAAAAAAAAAAAAAAAAAAAAAAAAAAAAAAAAAAAAAAAAAAAAAAAAAAAAAAAAAAAAAAAAAAALUDCQAAAOxpOXcJAAAAgB61AwAAAADQErUD0BK1A9xQC1EAAAAA6lALUQAAAAAAAAAAAAAAAAAAAAAAAAAAULC2AwAAAAAAAAAAAAAAAAAAAAAAAAAAAAAAAAAAAAAAAAAAAAAAAAAAAAAAAAAAAAAAAAAAAAAAAAAAAAAAAAAArQPZlx/cdGZDdyz8rQPY1DV30BK1A44bX1AAAAAA6NU1d///AAAAAAAAy9Y1d8vWNXdc/K0DYPytA9xQC1EAAAAAAAAAAHH4ynWOG19QBwAAAJT8rQOU/K0DAAIAAPz///8B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bhwAAAAAAAAAAAAAyAMCAAAAAAAAAAUAAAAAAMgDzAHIAwAAAAAgAAAAbAvIAwAAAAAAALQDaAvIA/h1aByk+q0DrmA1dwAAAACuYDV3AAAAAAAAAAAgAAAAqH/sB5AsNHvA+q0DQznkYAAAtAMAAAAAIAAAAJT/rQOgDwAAAACtA7Pet3ogAAAAAQAAAHiquXpXkbLIAwAAAFOfuXoYYDR7aPutA6h/7AcAAAAARIdwHKBZM3sQ+60DFAAAAAAAAAAAAAAAcfjKdSpDwXoGAAAANPytAzT8rQMAAgAA/P///wEAAAAAAAAAAAAAAAAAAAAAAAAAAAAAAAAAAABkdgAIAAAAACUAAAAMAAAAAwAAABgAAAAMAAAAAAAAABIAAAAMAAAAAQAAABYAAAAMAAAACAAAAFQAAABUAAAACgAAACcAAAAeAAAASgAAAAEAAABNWblBAAC5QQoAAABLAAAAAQAAAEwAAAAEAAAACQAAACcAAAAgAAAASwAAAFAAAABYAIA/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B0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0lGHPwAAAAAAAAAAS+KFPwAAJEIAAMhBJAAAACQAAADSUYc/AAAAAAAAAABL4oU/AAAkQgAAyEEEAAAAcwAAAAwAAAAAAAAADQAAABAAAAApAAAAGQAAAFIAAABwAQAABAAAABAAAAAHAAAAAAAAAAAAAAC8AgAAAAAAAAcCAiJTAHkAcwB0AGUAbQAAAAAAAAAAAAAAAAAAAAAAAAAAAAAAAAAAAAAAAAAAAAAAAAAAAAAAAAAAAAAAAAAAAAAAAAD//wAAAACAeQgIXKevAwAAAACAeQgIIBLlHIpyCndgAX8hxRsh5gEAAADEH24cgHkICAAAAAAAAAAAxRvmAFynrwPFG+b//////+xuAAAh5gEAYAF/IQAAAAAgEuUcYHEICMUbIeZWAAAADQAAABSkrwMYAAAAAwEAAG4kUwAAAAABxRsh5gAAAADEH24cAAAAAAEAAAABAAAAAAAAAMUbIea0p68DEQAAAFlI7P//////7G4AAArsCgBg7H4WAAAAAMUb5v//////7G4AACHmAQDFGyHmAAAAAHCkrwOd2Qx3WUgAADCkrwNgAX8hxRsh5gAAAAABAAAA6MR5dmR2AAgAAAAAJQAAAAwAAAAEAAAARgAAACgAAAAcAAAAR0RJQwIAAAAAAAAAAAAAAHsAAAAsAAAAAAAAACEAAAAIAAAAYgAAAAwAAAABAAAAFQAAAAwAAAAEAAAAFQAAAAwAAAAEAAAAUQAAAHi4AAApAAAAGQAAAKoAAABGAAAAAAAAAAAAAAAAAAAAAAAAAAABAABcAAAAUAAAACgAAAB4AAAAALgAAAAAAAAgAMwAewAAACwAAAAoAAAAAAEAAFwAAAABABAAAAAAAAAAAAAAAAAAAAAAAAAAAAAAAA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3//f/9//3//d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X//f/97/3v/e5lKul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e/9//3//d9lSDRU1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vDBnLEHd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957/3//e993dkbrFC4Z2l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tOIS0dcCG/b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v/d8oQTh1WPv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d/tWDRmQJf93/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f/9//3//f/5//3//f/9//3vfc/97TyUNGV5f/3f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Hf/f/9//n//f/9//3/fc/97eEYuHQ0Z/3P/e/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f/9//3/+e/9//3v/d/97/VrMEC8dTyH/e/97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/9//3/+e/9//3//e/97v29QIfY1cSXTMf97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ee/9//3/ec/97/3dPIVEh/3dyJbIt/3//d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uxLU8dH1v/e1ElsjH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eWRgwVH1v/e99z1TFPJf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+1SukUHFv/e/93/3t5SssQ/3f/f/1//3//f/9//3//f/9//3//f/9//3//f/9//3//f/9//3//f/9//3//f/9//3//f/9//3//f/9//3//f/9//3//f/9//3//f/9//3//f/9//3//f/9//3//f/9//3//f/9//3//f/9//3//f/9//3//f/9//3//f/9//3//f/9//3//f/9//3//f/9//3//f/9//3/ee/9//3//f/9/v3P/f/9//3/9f/9//3//f99//3//f/9//3//f/9//3//f/9//X/+f/9//3//f/9//3//f/9//3/ff/9//3//f/9//3//f/9//3//f/9//3//f/9//3//f/9//3//f/9//3//f/9//3/9f/1//n//f/5//3//f/9//3/fe/9//n/+f/9//3//f/9//3//f/9//3//f/9//3//f/9//3//f/9//3//f/9//3//f/9//3/+f/9//n//f/9//3//f/9//3//f/9//3//f/9//3//f/9//3//f/9//3//f/9//3//f/9//3//f/9//3//f/9//3//f/9//3/+f/9//n/+f/5//3//f/9//3//f/9//3//f/9//3//f/9//3//f/9//3//f/9//3//f/9//3//f/9//3//f/9//3//f/9//3//f/9//3/fc/93/3fXTgkZNEL/f/9//3v/e1ZC7RT/e/57/n//f/9//3//f/9//3//f/9//3//f/9//3//f/9//n//f/9//3//f/9//3//f/9//3//f/9//3//f/9//3//f/9//3//f/9//3//f/9//3//f/9//3//f/9//3//f/9//3//f/9//3//f/9//3//f/9//3//f/9//3//f/9//n/+f/9//3//f/9//3//f/9//3/+e/9//3//f/paPWP/f/97/3//f/5//n//f/9//3//f/9//X/+f/9//3//f/9//3/9f/1//3//f/9//3//f/9//3//f/9//3//f9x//3//f/9//3//f/9//3//f/9//3/+f/9//3//f/9//3//f/9//3//f/5//H/df/5//3//f/9//3/fez5j/3v+f/9//n//f/9//3//f/9//3//f/9//3//f/9//3//f/9//3//f/9//3//f/9//3/+f/9//3//f/9//3//f/9//3//f/9//3//f/9//3//f/9//3//f/9//3//f/9//3//f/9//3//f/9//3//f/9//3//f/9//3//f/9//3//f/9//3//f/9//3//f/9//3//f/9//3//f/9//3//f/9//3//f/9//3//f/9//3//f/9//3//f/9//3//f/9//3/+e/9//3//e/97/3c8VyoVUz7/f/9//3//f/9/dkIOGf97/3/9f/9//3//f/9//3//f/9//3//f/9//3//f/9//3//f/9//3//f/9//3//f/9//3//f/9//3//f/9//3//f/9//3//f/9//3//f/9//3//f/9//3//f/9//3//f/9//3//f/9//3//f/9//3//f/9//3//f/9//3//f/9//3//f/5//3//f/9//3//f/9//n//f/9//3++c993ChlOJb9v/3//f/9//X/+f99//3/ff/9//n/9f/1//3//f/9//3//f/x//X+/d793/3//f71z/3/cd/9//3/fe/9//n//f/9//3//f/9//3/+f/5//X/+f/5//3/+f7x3/n//f/97/3//f/9//3//f/9//3/+f/5//3v/f3hKcCnZWv9//3/+f/9//3//f/9//3//f/9//3//f/9//3//f/9//3//f/9//3//f/9//3//f/9//3//f957/3v/f/9/3nf/f/9//3//f/9//3//f/9//3//f/9//3//f/9//3//f/9//3//f/5//3/+f/9//3//f/9//3//f/9//3//f/9//3//f/9//3//f/9//3//f/9//3//f/9//3//f/9//3//f/9//3//f/9//3//f/9//3//f/9/33//f/9//3//f/9//3//f993/3/fb00Zryn/e997/3//f/9//3t2Qs0Q33P/f/1//X/+f/1//n/+f/9//3//f/9//3//f/9//3//f/9//3//f/9//3//f/5//3/+f/9//3//f/9//3/+f/9//n//f/5//3/+e/9//n//f/57/3/+f/9//nv/f/5//3/+e/97/3//f/9//3//f/9//3//f/9//3//f/9//3//f/5//n//f/9//3//f/9//3//f/9//3//f/97/3vRNakMmEr/e/9//Xv+f/5//3//f/9/33/+f/x//X/+f/9//3//f/9//H/+f/9//3//f/9//3//e/9//3//f/9//3//f/9//3v/f/9//3/+f/9//3//f/9//3/+f/9//3//f/53/nv/f/9//3//f/9//3//f/9//n//f993NkKJDFZK/3//f/9//3//f/9//3//f/9//3//f/9//3//f/9//3//f/9//3//f/9//3//f/9//3//f/9//3//f/9//3//f/9//3//f/9//3//f/9//3//f/9//3//f/9//3//f/9//3//f/9//3/+f/9//3//f/9//3//f/9//3//f/9//3//f/9//3//f/9//3//f/9//3//f/9//3//f/9//3//f/9//3//f/9//3//f/9//3//f/9//3//f/9//3//f/9//3//f/9//3//e9ItbyH/c/97/3/ff/9//3//e5dG7hB/a/9//X/+f/1//n/9f/5//n//f/9//3//f/9//3//f/9//3//f/9//3//f/9//3//f/9//3//f/9//3/+f/9//3//f/9//nv+e/9//nv/f/57/3/+e/9//nv/f/57/3/+e/9//3v/f/9//3//f/9//3//f/9//3//f/9//3//f/9//3//f/9//3//f/9//3//f/9//3//f/9//3v/fz1jLR1OHd9v/3v+f/17/3//f/9//3//f/1//H/7e/1//3//f/9//3/9f/97n28dXzRC+Fb/e/97/3v4Vp9v/3vfc95z/3v/f/97/3/+d/9//3v/f/97/3//e/9//3/ed71v/3//e993/3v/f/9//3//f/97/n//f/9//38+Z+0YkzH/f993/3//f/9//3//f/9//3//f/9//3//f/9//3//f/9//3//f/9//3//f/9//3//f/9//3//f/9/33f/f/9//3/cd/9//3//f/9//3//f/9//3//f/9//3//f/9//3//f/9//3//f/9//3//f/9//3//f/9//3//f/9//3//f/9//3//f/9//3//f/9//3//f/9//3//f/9//3//f/9//3//f/9//3//f/9//3//f/9//3//f/9//3//f/9//3//e/93/3//fzZGDRmfZ/93/3v/f/9//3//f/97+lLOED9j/3//f/5//3/+f/9//3//f/9//3//f/9//3//f/9//3//f/9//3//f/9//3//e/97/nv/e/9//3//f/9//3//f/9//3//f/9//3//f/97/3//e/97/nf/e/9//3//e/9//3v/f/97/3v/e/9//3//f/9//3//f/9//3//f/9//3//f/9//3//f/9//3//f/9//3//f/9//3//f79v/3cUOsoMd0b/f/9//3//f/9//3//f/9//3/9f/5//nv/f/9//3//f/9//3v2PTAhkC0sHTM63299Y+sU9jXfd/97/3v/e99z/3f/e/9//3v/e/97/3//e/97/3u/b/E1jil1Rr9v/3v/f/9//V4/Y/9//3//f/57/nv/f/97DiHvGN93/3v/e/9//3//f/9//3//f/9//3//f/9//3//f/9//3//f/9//3//f/9//3//f/9//3//f/97/3//f/97/3//f/5//n//f/9//3//f/9//3//f/9//3//f/9//3//f/9//3//f/9//3//f/9//3//f/9//3//f/9//3//f/9//3//f/9//3//f/9//3//f/9//3//f/9//3//f/9//3//f/9//3//f/9//3//f/9//3//f/9//3//f/9//3//f/97/3//f/tiyxgcW/9732//e/9//3//f/9//388W+8U3lL/f/9//3//f/9//3//f/9//3//f/9//3//f/9//3//f/9//3//f/97/3//e/9//3v/f/9//3v/e/9//3v/f/97/3//f/97/3v/d79vnmuea79vnmufb79v/3f/d/97/3v/f/97/3//e/9//3//f/9//3//f/9//3//f/9//3//f/9//3//f/9//3//f/9//3//f/9//3v/f/97/3v/d59nLRkLFTxf/3//f/57/3//f997/3//e/9//3v/f/9//3/+f/9//3e/bxEdlSmfazU6yxBWPhxXqwwSGZ5Kn2f/d19f9DE1PtlSv2//e/93n2ufa/97/3f/d1Y+TyFOIcsQcCn/e/9/33tRKRAd+1r/e/97/n/+e/9//3vUOa4QP2P/e/9//3//f/9//3//f/9//3//f/9//3//f/9//3//f/9//3//f/9//3//f/9//3//f/9//3/fd/97/3//d/9//n/9f/5//3//f/9//3//f/9//3//f/9//3//f/9//3//f/9//3//f/9//3//f/9//3//f/9//3/+f/5//n/+f/1//n//f/9//3//f/9//3//f/9//3//f/9//3//f/9//3//f/9//3//f/9//3//f/9//3//f/9//3//f993/3//e35vLSlWTt93/3v/e91z/3/ef/5//3//e35j7xR7St97/3//f/9//3//f/9//3//f/9//3//f/9//3//f/9//3//f/13/nv+e/9//3v/f/97/3v/e/9/n28fX51OOkLYOdc1MR1yIXIhUR0PFTAZMBkxGTAZMRkxGXIhkyXWLRcyOD6fa79z/3f/e/97/3//e/97/3//f/9//3//f/9//3//f/9//3//f/9//3//f/9//3//f/9733f/e/93/3s1OsoMV0L/d/9/3nf/f/5//nv/f1tjnmv/e/97/3//e/9//3//f/1W8Rj5Of97/3eYRusQ205yIVYhNBk5Ot9r/U7tEC4d6xR3Rv9733NwIVAdHlf/e79vLxmrCH9nf2dQJS0dvnP/f9Y5ER39Wv9z/3v+e/57/3//f/xa0Bj5Od9z/3v/f/9//3//f/9//3//f/9//3//f/9//3//f/9//3//f/9//3//f/9//3//f/9//3//f48t8jX/d/9//3v/f/5//3/+f/9//3//f/9//3//f/9//3//f/9//3//f/9//3//f/9//3//f/9//3//f/9//3//f/9//n//f/5//n/+f/9//3//f/9//3//f/9//3//f/9//3//f/9//3//f/9//3//f/9//3//f/9//3//f/9//3//f/9/33f/f9938j1uMZ93/3//d/97/3//f/9//n/+f/9/n2sQGVpG/3v/f/9//3//f/9//3//f/9//3//f/9//3//e/9//3v/f/97/3//e/9//3eea/pWdkb0OZEtcSlRJTAhMiVSJXQtlC3WMTg+m0Z6RntGe0abRnpCvE56Qhc2tC2UKXMlciVRIS4dsS2YSl5j/3v/e/9//3v/f/9//3//f/9//3//f/9//3//f/9//3//f/9//3//f/9//3//d/97/3f/e59nLhnuFH9n/3v/f9x3/n/+f3trDB0NGd1S/3v/e/9//Xv/f/97f2ONCJ5K/3f/d/93mEayKTAZtykbNu4MmT5wHQ0Rf2OYSpAluUrfb3EhLxlRIf5SvEovGVEhn2v/e59rbiXWVt93vlYzIQ4ZXV//d/97/nv/e/9//3vyHBIdv2v/e/9//3//f/9//3//f997/3//f/9//3//f/9//3//f/9//n//f/5//3//f/9//3//f793yhQsHZ9r/3f/f/97/n/+f/5//n//f/9//3v/f/9//3//f/5//3/ef/9//3v/f/9//X/+f/9//n/+f/9//3/+f/9//3//f/9//3//f/9//3//f/5/3n//f/9//3//f/9//3//f/9//3//f/9//3//f/9//3//f/9//3//f/9//3//e/97/3/fd/97l07JFDxr33//f/9//nv+f/5//X/9f/1//3f/d80MGDr/f/97/3//f/9//3//e/9//3v/f/97/3v/e/97/3v/d59rX2OcTjpGlTFSJTAhUCUvIU8h0jEUPnZKGlt9Z99z/3f/f/9//3//f/9//3//f/9//3//f/9//3//f/9//39+bztj8jVOIU4hsS3zNb9v/3v/e/97/3/+f/9//3//f/9//3//f/9//3//f/9//3//f/9//3//f/97/3//f/97/3s2PhAZtjH/f/93/3/8e/5/nGsuITAdVCWcSv97/3v/f/9//3s9X/AUnEr/e/93/3v/c/93LxkzHX9nVzpuHQwRdz7/e/9733Pfc/979DEuGZIlcSEvGXEl21L/e/93/3vfd/9//3+fc/AU7hS5Sv97/3f+f/9//3/fexlCrxDcTv97/3//f/9//3//f/9//3//f/9//3//f/9//3//f/9//3//f/9//3//f/9//3//f/9/33sUPuoUdkb/f993/3//f/9//n//f/97/3//e/9//3//f/5//3//f/9//3//f/9//n/9f/9//n/+f/9//3/de/9//3//f/9/33//f/9//3//f/9//3//f/9/3nv/f/9//3//f/9//3//f/9//3//f/9//3//f/9//3//f/9//3//f/9//3vfd/9/n2tuJdlW/3//f/9//3v+e/5//3/+f/1//n//e/9zEBWUKd9z/3//f/97/3//e/9//3v/f/97/3u/bz1fmEr0NZEpcCVQIVMlVCm3NRlCvVY/Y79z33f/f/97/3//e/9//nv+f/57/3//f/9//3//f/9//3//f/9//3//f/9//3//f/9//3//f59rHFtvJS0dTiFdY/97/3//f/9//3//f/9//3//f/9//3//f/9//3//f/9//3//f/9//3v/f/9//3//e39nEBmvEN1W/3//f/1//nv/d+0UMyG3LVMhFjr/e/97/3v/dxtX7hQ3Pv93/3f+c/97/3fyMQ8Vv2+/a3xfe1vea/9z/3//e/97/3dVPgwV+k6YRphG+1b/c/97/3f/e/9//Xv/f/97Oj4wGZElfmP/e/53/3//f/9/X2fPFJEh/3f/f/9//3//f/9//3//f/9//3//f/9//3//f/9//3//f/9//3//f/9//3//f/9//3//e35nCxlNId9z/3f/e/9//n//f/9//3v/e/9733P/f/9//3/+f/9/33//e/97/3//f/9//3//f913/nv/f/9//3/ed993/3//f/9//3//e/9//3//f997/3v+e/9//3//f/9//3//f/5//3/+f/9//3//f/9//3//f/9//3//f/9//3//f/97/3t2RgwZ/3//f99//3v/f/57/Xvdf/9/u3v/f/97328QFTk6/3f/e99z/3f/e/97/3u+a9hSdUKOJY8lTiFOIW4h0jFWQtpSv2/fd/97/3//f/9//3v/f/9//3//e/9//3//f/97/3//f/9//3//f/9//3//f/9//3//f/9//3//e/9//3//f/97/3+fb79vFToMGU4h33f/e/9//n//f/9//3//f/9//3//f/9//3//f/9//3//f/9//3//f/9//3//e/9//3sYOvEUMR3/d/9//n//f/97kimvDH9nMhkOGVU+/3//e/97XF8NFbEp/3v+e/1z/3v/e5VGqwz9Vv97/3f/e/93/3//e/97/3f/f/lS6hT5Tv97/3f/e/97/3//f/9//Xv/f/9//39/ZzAZ7RCXQv97/3//f/9//3//f9UxzAwcV/9//3//f/9//3//f/9//3//f/9//3//f/9//3//f/9//3//f/9//3//f/9//3//f/9//3c1PuoQdUL/e993/3//f/5//3//e/932E5cY/9//3//f/9//3//f/9//3+/b55rO2N9a/97/3//f/9//3f/f/97/3//f993vnP/f/9//3//d/9//3//f/9//3//e/9//3//f/9//3//f/9//3//f/9//3//f/9//3//f/9//3//e/9//3sbWy0d+1b/e/9//3//f/97/3//f/9//3//f957/3v/bxARGDb/e/9z/3vfb/pWEzqwKW4hbiVuJbAtND4aW79v/3v/e/9//3v/e/97/3//f/9//3v/f/9//3//e/97/nv/f/97/3//f/9//3//f/9//3//f/9//3//f/9//3//f/9//3v/f/97/3//e/9//3v/e3ApyhAcX/9//3//f/5//3//f/9//3//f/9//3//f/9//3//f/9//3//f/9//3//f/9//3//f39jciGtDFhG/3v/d/97/3e7ThAVOTq/a3Ah6xTbVv97/3e/a+0UDRn/e/57/nv9d/97nmurEPU5/3v9c/1z/3v/f/9//3//e/9733PqFG4l/3ffc/97/3//f/9//X/+f/1//3//e/93ciEQFXAh+VL/e957/3//f/97Pl/LCLIp33f/f/9//3//f/9//3//f/9//3//f/9//3//f/9//3//f/9//3//f/9//3//f/9//3v/d35nLB3qFP93/3v/f/9//3//e/97G1csFbhO/3v/f/9//3//f/9//3+fa1dCcSlxKVAl0zXbVv97/3v/f/93/3v/e/9//3v/f/97/3f/d/97/3v/e99z/3vfc/9//3//f/9//3//f/9//3//f/9//3//f/9//n//f/9//3//f/97/3v/f24lbyX/d993/3//f/9//3fec/9//3/ff55333f/d99r8AwZNt9vGluxLZEpTyVwJbEtd0Y8X79v/3v/f/97/3//e/97/3v/f/9//3/+f/9//3//f/9//3//f/9//3//f/9//3//f/9//3//f/9//3//f/9//3//f/9//3//f/9//3//f/9//3//f/9//3/fc/97u07sFLlO/3v/f/9//3/+f/9//3//f/9//3//f/9//3//f/9//3//f/9//3//f/9//3//f/9//3vULRAZDx3fc/97/3v/d/9zDxVQGf9332+QJQ8dm07/e/931TGrEL1r/Xf/f/57/3//f1IpMCH/d/97/3//f/5//n//f/9//3//e48p6hTfc/97/3v/f/9//n/9f/1//H/+f/9//3veThARDhW4Sv9/3nv/f/9//3f/e7MpzAwbX/9//3//f/9//3//f/9//3//f/9//3//f/9//3//f/9//3//f/9//3//f/9//3//f/93/3vyMcoQdkb/f/9//3//f/9//3vaTskI2Ur/e/9//3//f/9//3//e3hCDRXUMRY69TUvIQ4dkS38Vv97/3v/e99z/3f/e/9332//e/9733M+XzY+sS3RMXZG/3//f/9//3//f/9//3//f/9//3//f/9//3//f/9//3//f/9//3//f79vCxleY/97/3v/f/9//3//e/9//3//f/9//3//f/93/k4TEVQZsSlMIZApFTr8Wr9v/3//e/9//3//f/9//3//f/9//3//f/5//n/+f/9//n//f/9//3//f/5//n//f/9//3//f/9//3//f/9//3//f/9//3//f/9//3//f/9//3//f/9//3//f/1//3//f/9//3/9Wu0UulL/f/97/3/+f/9//3//f/9//3//f/9//3//f/9//3//f/9//3//f/9//3//f/9//3//dxtTUB0PGRU6/3vfc/97/3NXPsoMPFf/c/9zzxRTIf5W3298Ss8UfWf/e/9//3//f997tjnwIF9r/3//d/97/3//f/9//3//f997NkLsGBxf/3//e/9//3v/f/5//X/+f/5//3v/e99rUxkwGb9v/3//f/9//3/+e/97HlMPFZAxv3f/f/9//3//f/9//3//f/9//3//f/9//3//f/9//3//f/9//3//f/9//3//f/97/3v/dzxbbyVOIZ9r/3//f/9//3v/d39fThkTMv97/3//f99//3//f/9/cCHMDJ9n/3v/d59rV0IuHS4dV0Kfa/97f2OZSldCsi30Nf93/3fcTnEhTyFwJU8h7Bg8X/9//3//f/9//3//f/9//3//f/9//3//f/9/3nvee/9//3//f993EzpvJf97f2f/e/9//3//f/97/3f/f/9/33+fd3dKcSG1JTQVdh02On1j/3P/e/97/3//e/9//3//f/9//3/ff99/33//f/9//3//f/9//3//f/9//3//f/9//3//f/9//3//f/9//3//f/9//3//f/9//3//f/9//3//f/9//3//f/9//3//f/9//n/+f/9//3/fezAlDhl/Z/97/3//f/9//n//f/9//3//f/9//3//f/9//3//f/9//3//f/9//3//f/9//3//f/9//3u0LTEd7xg/X/97/3f/d59jLBVuIf9z/3tfZ1ElDhkWOho+jAxeZ/9//3v/f/9//3//Yq8YV0r/e/9//3//f/9//3//f/9//389Y6kMVkL/e/9//3//f99//3/+f/5//n/+f/93/3vWLQ8Vuk7/f/9//3//f/9//3v/e7MtqhBea/9//3//f/9//3//f/9//3//f/9//3//f/9//3//f/9//3//f/9//3//f/9//3//e/97/3s1OgwVV0L/e/9/3Xv/f/93/3eQIesQv2//f/9/33//f/9//39PIU8d33P/e/97/3f/f59rNDosGXAlP1tZPqwIUh1TIRAVtSmfZ7Qp7hCaQv97P1sOFfU5/3//f/9//3//f/9//3//f/9//3v/f/9/33caY1tn33f/f/97/3tvJbhKPFtwIXAhHGP/f59rsi2QKfxWP2c3RpIxUCWRJTAZEhHfTv97/3v/f/9//3//f/9//3//f/9//3//f/9//3//f/9//3//f/9//3//f/9//3//f/9//3//f/9//3//f/9//3//f/9//3//f/9//3//f/9//3//f/9//3//f/9//3//f/9//3/+e/9/33f/fz5j7RiSLf97/3//f/9//3//f/9//3//f/9//3//f/9//3//f/9//3//f/9//3//f/9//3//f/9//n//fz9fzxA0HTIZ32f/c/9z/3P1NcwQ/Fb/e/93/3fRMZApqxBwJX1n/3/+e/9//3//e/9/rRQvJf9//3v/f/9//3/ff/9//nv/f99zKxlNHf93/3f/e/97/3/+f/1//n/+f/5//3v/e79v7RRQHd9z/3v/d/9//n//f/9/P2fNEJMp/3v/d/97/3/+f/9//3//f/9//3//f/9//3//f/9//3//f/9//3//f/9//3//f/9//3f/e99zLhnsEL9v/n/be/9//3/fb/lS7BAWPv97/3v/f/9//3//f9I1DB01Rv9//3/ed/9//3v/dzpbbiHTKVEZX1tfW5Yh8QwzFb5CdB0xETERlB3WKRAVUR3fc/9//3//f/97/3//e/9//3vec/97/3tYRlAhDRmyKZ9nv2+/ay8VO1cSMi8Vch1PFdMlvEIQDZQhUxlUHXMhUB1YQh1XDBUvHf97n3P/f/9//3//f/9//3//f/9//3//f/9//3//f/9//3//f/9//3//f/9//3//f/9//3//f/9//3//f/9//3//f/9//3//f/9//3//f/9//3//f/9//n/+f/5//n/+f/9//3//f/9/v3P/e993LSEtITxj/3//f/9//3//f/9//3//f/9//3//f/9//3//f/9//3//f/9//3//f/9//3//f/9//3/+f/9//3vXMRMVMhVWMv9z/3P/dz9f7xhyKf97/3/9d/97v28bWxxf/3//f/17/nv/f993/3/VOe0YPWP/f/5//3//f/9//3/+f/9//3vxMSwZnmf/d/93/3//f/9//n//f/5//3//f/9/33MXPs4Q3FL/d/93/3v+f/5//3+/f9Y1zgw/X/93/3//f/9//3//f/9//3//f/9//3//f/9//3//f/9//3//f/9//3//f/9//3//f/97/3d3Qg4VVj7/f/x7/3//f/9/33MuHe0Uv2//e/9//3//f/9/PGMuJS8p/F7/f/9//3//f/9//3v/exM20ynNCP9Of1t0FTMRVBkzFZQhtSHVJZQhUhkPFXlGv2+db/9//3v/e19jn2v/e/9732//e7Ut8BRYPk8ZUh0ZNn9frAT/czMyMBV8Ot1GDwlzFdchVBV1GZUdMhWTIbMp6xQLGd93/3//f997/3//f/9//3//f/9//3//f/9//3//f/9//3//f/9//3//f/9//3//f/9//3//f/9//3//f/9//3//f/9//3//f/9//3//f/9//3//f/9//3/+f/5//3//f/9//3//f/9//3//e79v8zXqFHVG/3//f/9//3//f/9//3//f/9//3//f/9//3//f/9//3//f/9//3//f/9//3//f/9//3//f/5//3//ex9bERVSGQwN2EL/c/93/3fWNcwQ21b/e/97/3//f993/3v/f/9//nv+f/9//3v/fx5jqxRVQv97/3//f/9//3//f/9//3//e/pWygyYRv93/3v/f/9/vn//f/9//3/+f/9//3//e19n7RSSKf93/3f/e/9//3//f/9/HlusCNQx/3f/e/9//3//f/9//3//f/9//3//f/97/3//f/9//3//f/9//3//f/9//3//f/9//3//d99vkCUMFX1r/3/+e/97/3f/f3hKDh32Of97/3f+d/97/3//fxQ+Dxm1Kf97/3/fe/9//3//f/9//391RrEpsiHVJRgqdBU0GfAQH1P/c/9v/2/cSu0MLxkvHfxW/3v/d35jUB3sENpO33P/d99vOD7uEPtSG1ORIQ8R1ilzHd9nf1vwDJch/2taNq4AMhGVHRIR30a/Z5pCNjpWPv93nm//f/9//3//f/9//3//f/9//3//f/9//3//f/9//3//f/9//3//f/9//3//f/9//3//f/9//3//f/9//3//f/9//3//f/9//n//f/5//3//f/9//3//f/9//3/fe/9//3//f/17/3//e79zkCmpELhS/3/fd/9//3//f/9//3//f/9//3//f/9//3//f/9//3//f/9//3//f/9//3//f/9//3//f/9//3//f993/3u1KQ8RTxVOFT1X/3P/e19jDhlvJf97/3v/f/97/3//f/9//3//f/9//3//f/9/v3NPJW8p/3//e/9//3//f/9//3//f/9/n28NGZEp/3v/e/9//3//f99//3//f/9//3//f/9//3+zLQ4ZHVf/e/93/3//f/9//3//d7MpDRU9X/9//3//f/9//3//f/9//3//f/9//3//f/9//3//f/9//3//f/9//3//f/9//3//e/97/3u5SqoMkSn/e/97/3v/f/97v3NRJc8Qf2P/e/xz/3//f/9/n2+zJQ8NWTr/d997/3++e/9//n//f/9/O18uGVEZUhF1GZcl8BSzKZ9j/3f/d/9zcR3OEHMlLx0VNv97dz7tDLMlDRUVOr9r/3f+Vu0QsSn/d/9vVjoPETAV/2/fa9AINBV+PnQdGTIfUxERDw1yHV9b/3f/d/97/3v/f/97/3//f/9//3//f/9//3//f/9//3//f/9//3//f/9//3//f/9//3//f/9//3//f/9//3//f/9//3//f/9//3//f/9//3/+f/1//n//f/9//3//f/9//3//f/9//3//f997/3//fzxjkC1OJbhS/3v/f/9/33f/f/9//3//f/9//3//f/9//3//f/9//3//f/9//3//f/9//3//f/9//3//f/9//3/de/9//3//e9xO7QxwGfMpbx1/X/93/3uRJQwV+1L/e/9//3//f/9//3//f/9//3/+e/9//3//exU+yxQcW/9//3//f/9//3//f/9//3//f9M1yxR/a/9/33v/f/9//3//f/9//3/+f/9//3//exxb7RTTLf93/3v/f/9//3//f/97PlupCPQ133P/f/9//3//f/9//n//f/9//3//f/9//3//f/9//3//f/9//3//f/9//3//f/9//3v/f79vkSmtDD9b/3v/f/9//3//f3tKrgz2Mf93/nf+e/9//3//f1xXbhVOFZhG/3v/f99//3//f/9//3/fd/1WEBF2HVYZEhmcTqoMMzr/d/93/3cWMg8VX19fW+0MTxX9Sg8Rkh32MQ4ZbyH/c/93EBkNETxX/3P/dzY2MBWzJf9vOjZVGVUd8RB8Qr9n/2/ULVAdDRGfZ/9733P/d/97vHP9f/1//3//f/9//3//f/9//3//f/9//3//f/9//3//f/9//3//f/9//3//f/9//3//f/9//3//f/9//3//f/9//3//f/5//n/+f/9//3//f/9//3//e/9/33ffd/9//3+fb3dKTiWwMTtj/3/fd997/3//f/9//3//f/9//3//f/9//3//f/9//3//f/9//3//f/9//3//f/9//3//f/9//3//f/9//3//f99z/3fSKQ0R20pPGdMt/3f/dz1b6xDzLf97/3/ef/9//3//f/9//3//f/9//3//f/9/X2OrEPU1/3v/f/9//3//f/9//3//f/9/PGOJDHhK/3//f/5//3//f/9//3//f/1//3//f/9//3eRKewQf2P/d/9//3//f/9//3v/dy0dDBkdX/9//3//f/9//n//f/5//3//f/9//3//f/9//3//f/9//3//f/9//3//f/9//3//f993/3+6UjEV1in/e/93/3v/f/97n2+2KcwIfFv/d/1z/3//f/9//3edW00Zbh14Rt93/3//f/9//3//f/9//3tZQvEQlykfX/978jWnDHRC32//e19frAS0Jd9r32cVLlAVtCFSGf93Vz5NGW8h/3feTlEdUB3/b/9z/3erBHEd1SkfU/AMliUzGbUpMB3bTp9nbyFOHS4Zn2//f/9//3v/f9pz/X//f/9//3//f/9//3//f/9//3//f/9//3//f/9//3//f/9//3//f/9//3//f/9//3//f/9//3//f/9//3//f/9//3//f/9//3//f/9//3//f/9//3//f/9//38eX/U5LiETPp9z/3//e/9//3//e/9//3//f/9//3//f/9//3//f/9//3//f/9//3//f/9//3//f/9//3//f/9//3//f/9//3/ff/9/3nP/d11bywwWNrtKTx25Sr9r/3eRIQ4RX1//f/9//3//f/9//3//f/9//3//f/97/3vfc9QtDxW/a/9//n/8f/5//3//f/9//3/fd00hTyW/b/9//X/8f/9//3//f/9//3/+f/5//3v/f9tSDhnUMd9z/3v/f/9//3//e/97mEoNHbIxv3P/f/9//3//f/1//n/+f/9//3//f/9//3//f/9//3//f/9//3/ef/9//3//f/9//3//f79vcyHOCLpK/3v/e/9/WUqcThc2DhE0Mv9v/3f/f/9//3//d/932U4tGXAheUbfc/97/3v/e/93/3v/e/97kS1PJX9n/3u/b68p6hT7Vv93/3NyIS8V/3P/c79nFjIQETIZf1//c1Q6yQzVLX9nERXwFB1X/3N/Y1AdWT7UKU8ZkiHPELYt33P/e/93/3f/c9ExDR1wJd93/3v/e/9//H/Zc/5//3//f/9//3//f/9//3//f/9//3//f/9//3//f/9//3//f/9//3//f/9//3//f/9//3//f/9//3//f/9//3//f/9//3//f/9//3//f/9//3v/f/9733d4SlAlky27Uv9//3//f/9//3//f/9/vXf/f/9//3//f/9//3//f/9//3//f/9//3//f/9//3//f/9//3//f/9//3//f/9//3//f99//3//f/93/3OQJcwM/3dXPgwZn2f/d/xODxG0Kf93/3//f/9//3//f/9//3//f/97/3v/d/933U7PDLxK/3/9e/1//X//f/9//3//e/978jUMFfpW/3/9f/5//3//f/9/33v/f/5//n//f/97/3+yLasMn2v/f/9//3/+f/9//3f/e7EtyxT9Xv97/3//f/9//n/+f/9//3//f/9//3//f/9//3//f/9//3//f/9//3//f/9//3//f/9//3t/W1EVDhX/d/9/33/1PTAhcCGQHe0IHE//e/93/3//f/9//3//f15jkintEBY6v2v/d/93/3v/e/97/3v/fwod6xT/c/97fmePKQ0Z/3Pfc1k+7QzZSv9z/3f/c3tG7xSyJf93/3eXRjAZMx36NTIdkiX/d/93cSE4Ov93uUYtFVIhEB14Rt9v/3//e/9//3ewMS4h7Rw+Z/9/3Xf+f/1//3//f/9//3//f/9//3//f/9//3//f/9//3//f/9//3//f/9//3//f/9//3//f/9//3//f/9//3//f/9//3//f/9//3//f/9//3//f/9//3//f9932FKPKU8lV0Kfa/97/3v/f/9//3//f/9//3//f/9//3//f/9//3//f/9//3//f/9//3//f/9//3//f/9//3//f/9//3//f/9//3//f/9//3/+f/5//3vfb1dC7RSfa99z8jVtITtX/3eUIc0I+lb/e11nDB1OJU8lNUJVRhpbfGf/c/93/3O/Z1MZUhn/d/93/nv/f993/3//d/97/3ffb8sM0i3/d/13/3//f/97/3//f/9//X/+f/5//3v/e39nzBBxKf97/3v/f/9//3v/e/93PV/LFFAl/3v/f/9//3v+f/9//3//f99//3//f/9//3//f/9//3//f/9//3//f/9//3//f/9//3//f/9zNTLMDFhG/3/fe793mUrRLU0V7giTIb9r/3v/f/9/33v/f/9//3t+Z5ApTyFPHXlCf2P/d/97/3P/e/97OlvJDDU2/3P/e35jDBWzLf9zX1vLCNAl/3P/d/97/3tRJQ0VXlv/c/93P1tTIfEUdCUvHTU6/3M9W+4Qf2P/c35jDhkOHRM6/3f/e/9//nf/f793sjXtHLpW/3//f9x3/n//f/9//3//f/9//3//f/9//3//f/9//3//f/9//3//f/9//3//f/9//3//f/9//3/+f/9//3//f/9//3//f/9//3//f/9//3//f/9//3//fzxj0THqFNE1PF//d/97/3//f/9//3//f/9//3//f/9//3//f/9//3//f/9//3//f/9//3//f/9//3//f/9//3//f/9//3//f/9//3//f/9//3//f/9//n//f/97n2vbUv9//3ffcyodETK/Zz9XEBHTLf9zfmNNIQwZkS1wKcoUTSFsIc4t0C1WOlg6UhUyGV9f/3P/e/97/3f/e/9//3f/c/93synsDP9v/3v/d/9//3//f/9//3/+f9x7/n//f/9/33OzMQ4ZPl//e/9//3//f/9//3v/d7Ix7RgdX/9//3//f/53/nv/f/9//3/fe/9//3//f/9//3//f/9//3//f/9//3//f/9//3//f/9//3PfZy4Z7RQ/Y/9/33f/e/932Ur3MVMdUiFfZ/9//3v/f/9/33v/f/9/vm+3TgwZcSVxJTg+/VafZ/9z/3ffa7ElDBH/e/93/3vZTswQ/lb/dw4Rbhm/Z/97/3//f5lWDRWRIf9332//e/9zfEpRJeoU0DH/e99zciW0Kf9732//e9M1Ejr/e/9//n//f/9//39eax1jn3P/f/9//3//f/9//3//f/9//3//f/9//3//f/9//3//f/9//3//f/9//3//f/9//3//f/9//3//f/9//3//f/9//3//f/9//3//f/9//3//e/9//389YxQ+LSHRMfpW33f/f/97/3//f/9//3//f/9//3//f/9//3//f/9//3//f/9//3//f/9//3//f/9//3//f/9//3//f/9//3//f/9//3//f/9//3/ff/9//n/+f/5//3//e/9//3//f/97W2PpEFY+/3OVIQ4RX1v/c59nn2f/e59vn2/6VnVGzy0rGU0dkSFzHVIZMBXSKfIxuEo9Xz9fv2+fa/93/3fdTg8VeEL/c79v/3v/e/97/3v/f/9//3/9f/5//3//f9tWDRmyMf97/3v/e/57/3//e/9/+1rKENM133f/d/97/3f/f/9733v/f/9//3//f/9//3//f/9//3//f/9//3//f/9//3//f/9//3//d/93l0buFFIl33f/e/97/3v/e79rMh11JRIdki2fa99z/3//e/57/Xv+f/9/vncUQlAp7xxSJXIhkiGRHbIh7gxQGf933m//e/97kCkvHT9bGDbtDNpO/3v/f/9/339wJe4Q3E7/d/93/3u/c59rEToYW/93/3v9WswQ21L/e/9733f/e/9/3HP9e/9//3v/f/9//3//f/9//3//f/9//3//f/9//3//f/9//3//f/9//3//f/9//3//f/9//3//f/9//n/+f/5//3/+e/57/3//f/9//3//f/9//3//f/9//3//f/9/PGMUPk4lbim4Up5r/3v/f/97/nf/e/9//3//f/9//3//f/9//3//f/9//3//f/9//3//f/9//3//f/9//3//f/9//3//f/9//3//f/9//3//f/9//3//f/9//3//f/5//3/+d/9//3//f993/3//e7dO6xAfV5xCEBH1Kf9z/3f/e/93/3v/e/9//3//f/97/3t+Yx5X1Sm0JXIdkiVPHVAl7BRwJXAlkiUWNptG7gwPFd9v/3v/e/9//3//f997/3//f/9//n//f/97/3fTMewUPWP/f/97/3//f/9//3v/f04hLR0cW/93/3v/e/93/388YxM+33v/f/9//3//f/9//3//f/9//3//f/9//3//f/9//3//f/17/3v/c5IpEBlZQv97/nP/e/97/3/dUhMdVCFxIZEhHVd+Y/97/3vdd/5//3//f/9/v3seY1lG1C1xHXAVLhHVKR5X/3v+d/9//3+/b5EpUR3/Tg8V9DH/f/97/3//f9tSzQwwGd9z/3v/d/97/3v+e/9//Xv/e/9/FjrMENxS/3v/e/97/3f/f/9//3//f/9//3//f/9//3//f/9//3//f/9//3//f/9//3//f/9//3//f/9//3//f/9//3//f/9//n//f/9//3//f/9//3//f/97/3//e/9//3//f/97/3vfdz1j8zktIY4t2Fa+c/9//3//f/97/3//f/9//3v/f/9//3//f/9//3//f/9//3//f/9//3//f/9//3//f/9//3//f/9//3//f/9//3//f/9//3//f/9//3//f/9//3//f/9//3//f/9//3//f/9//3//f/9//3s1Pu0QH1NTGRANHVP/d/93/3v/f/9//3//f/97/3v/e/93/3tfY4wEtSXfb79vPmP8WnhKNj6SKVAhUB20Ke8QcyFzJVhC+Vaca/9//3//f/9//n/9f/57/3//ez1fyxAUOv93/3//f/9//3/fd/972E7qEPMx/3f/d99z21LyNU0hjinfd/9//3//f/9//3//f/9//3//f/9//3//f/9//3//f/9//Xv/f/97/FYRFRAV32v/e/97v3f/f/9/tjFTHfctFy4xFbQpHlf/e/97/3/ee95/nXf/f/9//3v/c/93/3P/d/9z/3P/e/9//H/+f/9/n2tRHVo6DxFPGf97/3/+f/9//3dRHfAUFzr/d/97/3v/e/9//3/9f/9/33f/e5ItLh1WQr9r/3v/e/97/3/ed/9//3//f/9//3//f/9//3//f/9//3//f/9//3//f/9//3//f/9//3//f/9//3//f/9//n//f/9//3//f/9//3v/f/9//3//d/97/3v/e79vfmdXRtM1LR1uKZZK33f/f/9//Xf9e/5//3//f/9//3//f/9//3//f/9//3//f/9//3//f/9//3//f/9//3//f/9//3//f/9//3//f/9//3//f/9//3//f/9//3//f/9//3//f/9//3//f/9//3//f/9//3//f/9//3//e/93kimUJb9GUxUWMv93/3f/e/9/33//f/9//3//f/9//3//f993kyUxGX9n/3v/d/9/33f/e/9//3v/c19fEBkRGfY1si0pGWspt1Lfe/9//3//f/5//n//e/97/3fTMQ0dPV//f/9//3//f/9//3//e48lDBVfX79rWT5xIXAl0jWea/97/3//f/9//3//f/9//3//f/9//3//f/9//3//f/9//3/+f/5//3v/d9YtzQj6Tv97/3//f/9//3//exAVEAk/T/5OtCXtENMtHFv/e/9//3//f/9//3//f/9//3v/e/97/3/fd/9//n/9f91//3//e39jURkODesIvmv/f/9//3//e9tOEBUQGdlS/3f/f/9//3//e/5//n//e/9/v3P0OQwVFDafa993/3v/e/9//3//f/9//3//f/9//3//f/9//3//f/9//3//f/9//3//f/9//3//f/9//3//f/9//3//f/9//3//f/9//3//f/9//3v/e/9//3ufZ5hK8jFvIW8l0zX7Wv97/3/fc/53/3//f/5//3//f/9/3nv/f/9//3//f/9//3//f/9//3//f/9//3//f/9//3//f/9//3//f/9//3//f/9//3//f/9//3//f/9//3//f/9//3//f/9//3//f/9//3//f/9//3/ef/9//3//f/9//3u/azAVPDYzEQ0Rvmf/e/9//3//f99//3/ef/5//H/+f/9//3s+W+0M1TH/e/9//3//e/9//3v/d/93/3sWOhAdHlv/d/97vG9+b/9//3//f/5//n/9f/9//3f/ez1bDRnTMf97/3//f/9//3//e/972E4tFZIh/3d0IawIX1//e/97/3v/f/9//3//f/9//3//f/9//3//f/9//3//f/9//3//f7t7/3+/c/93n19yHe0Qf2fde/5/nHv/f993X18xDXMV/2+/axU2cCENFfQxPVv/e/93/3/+d/57/3//f79//3/fe/9/3X/+f/5//3//f993/3dYNo8Z6Qj5Uv9/33//f/93/3MxHTEdEz7/f/9/33v/f/9//n/9f/9//3v/f993/FZwIQ4ZFTo+Y793/3//f/5//3/9f/1//X//f/9//3//f/9//3//f/9//3//f/9//3//f/9//3//f/9//3//f/9//3//f/9//3//f/9//3+/c15nd0axLS4ZcCU2OtpO/3f/e/97/3f/d/9//3//f/9//3//f/9//3//f/5//3//f/9//3//f/9//3//f/9//3//f/9//3//f/9//3//f/9//3//f/9//3//f/9//3//f/9//3//f/9//3//f/9//3//f/9//3//f/9//3//f/9//n//f99//3//f/93/VISFTMVTxl2Qv93/3//f/9//3//f/9//n/9f/5//3//f/97LhlyJd9z/3f/e/9//3v/f/9//3//e59vzBD1Nf93/3//e/9//3//f/9//3/+f/1//n//e/97/3tPIe0Un2v/f/9//3/+e/9//nf/e5El7hB/Y/9SDxUOFXhC/3v/e/9//3//f/9//3//f/9//3//f/9//3//f/9//3//f/9//3+9e/9//3v/c9MpLxlXQv9//n//f99//3//dxYqDgl3Pv93/3t+X9IxLRnSLRM2nmP/d/97/3v/f/9/33//f/9//3//f/5/3n//f/9//3//d/93dj4JEfdO33f/f/9//3v/e19nqwxuJf97/3//f/9//3//f/5//3//f/9//3//e99z/FZQJVAlkTG5Vn1r/3//f/9//3//f/9//3//f/9//3//f/9//3//f/9//3//f/9//3//f/9//3//f/9//3//f/9//3/fe1xnl07RNW8pTSFvJRQ6HFvfc/97/3v/f/97/3//f/9//3v/e/9//3//f/9//3//f/9//3/+f/9//3//f/9//3//f/9//3//f/9//3//f/9//3//f/9//3//f/9//3//f/9//3//f/9//3//f/9//3//f/9//3//f/9//3//f/9//3//f/9//3//f/9//3//f/9//3//fxc2MRkvGS4Zv2//f993/3//f/9//n/+f/57/3//f/9//3u6Tq4MnEL/c/9z/3P/e99z/3v/f/9//3uyLawIn2f/d/9//3//f/9//3/ff/9/3nv/f/17/3v/e39nzgzVMf97vW//f/9//X//f/9/3VbvFHMl/3O/Z3AhDhmRKT1j33f/f/9//3//e/9//3/fe997/3//f/9//n/+f/5//3//f/9//3//d/97HVsMGS0dn2//f997/3//e/97nmexJewIn2P/b/97/3sZX68tTR1NGVU6nmP/d/93/3v/f/9//3//f/9//3//f/9//3/ff/9//3+/c/hav3Pfe/9//3//f/9//3/0OcsQmUr/d/93/3//f/9//3//f99//3//f993/3v/e99zHFtWQnApLh2xLdIxmEY9X79r/3f/c/93/3f/d/97/3f/e/97/3v/d/97/3//e/9//3v/e79vf2f7VplOFDqRLU4lbymwLfI52VZdZ993/3//f/9//3//f/9//3//f/9//3//f/9//3//f/9//3//f/9//3//f/9//3//f/9//3//f/9//3//f/9//3//f/9//3//f/9//3//f/9//3//f/9//3//f/9//3//f/9//3//f/9//3//f/9//3//f/9//3//f/9//3//f/9//3//f/9//3//f/9//3O0KVAdUCHbVv97/3//e/9//n//f/9//3//eztfNEI8Y39nVCESEb9f/2u/X3Y+jy1tKd57/3//exxbDxE4Nv9//3//f/9//3//f/9//3//f/9//X/+f/9/32+1LREZn2f/e/9//3/9f/5//3+/d1IlDxV+X/9z/3O5SrEtDBkUPtpW33f/f/9//3v/f/9//3//f/9//3//f/5//3/+f/9//3v/f/97/39+a28p6hh/b/9//3//f/9//3v/fztfLhGRHf9v/3v/f/9//39dY7EpkCFvGVU6/3P/e997/3//f/9//3//f/9/33//f/9//3//f/9/fG//f/9//3//f/9//3/fe79vDRVPGb9n/3v/f/9//3//f/9//3//f/97/3//f/9//3//f/9733Ofa3hG9DXSLU8dLhlPHZEl9DE1OtItFDbzNZhKuE7ZUtlSEzoTOjQ+8jWQLU4hTiFOHU8dTyGyLRU6uU5eY993/3//e/9//3//f/9//3//f/9//3//f/9//3//f/9//3//f/9//3//f/9//3//f/9//3//f/9//3//f/9//3//f/9//3//f/9//3//f/9//3//f/9//3//f/9//3//f/9//3//f/9//3//f/9//3//f/9//3//f/9//3//f/9//3//f/9//3//f/9//3//f/9//3//d19f7RQNGQ0d/3/fd/9//3//f/5//3//e1tn8TXIECshLR1RIXIdLxFvFa8dbR2vLTJC33//f/97/3tQGQ4Vv2//f997/3/ee/9//3//f/9//n/+f/5//3v/e7xOrQz0Mf97/3v/f/5//3//f/9/mk7tFJEl/3f/d/97v2+YTgsZLSHSNTxf/3v/f/97/3u/d/9//3//f/9//3//f/9//3//f/9//3v/f/9/2FZVSr9z/3//f/9//3/fe/9//39XPu4QFTr/f79z/3//f/97v2/aTvQxTyENGZlO33v/f/9//3//f/9//3//f/5//3//f/9//3//f/9//3//e/9//3//f/9//3uXRogEVT7/d/93/3//f/9//n/+f/9//3/9f/1/3H/+f/9//3//f/9//3v/e/9733NcY/hWc0J0QrhK8jGQKY8l0jHyNY8pjy2OKfI1NEJ2SndKuU4bW39n/3f/e/97/3v/e/9//3v/f/9//3//f/9//3//f/9//3//f/9//3//f/9//3//f/9//3//f/9//3//f/9//3//f/9//3//f/9//3//f/9//3//f/9//3//f/9//3//f/9//3//f/9//3//f/9//3//f/9//3//f/9//3//f/9//3//f/9//3//f/9//3//f/9//3//f/9//3//f/9//3//f/93/3ccV+sUTiVdZ/9//3//f/5//3//f/9//3//e31rXWfZVndGsilRGT9T+0o7W99z/3//f/9//3//d7lGqwiZSv9//3//f/5//3//f/9//3//f/9//3//f/9733NQIQ4VX2P/e/9//3//f/9//3ufa7It7RBfX79r/3v/f/97/3+YSiwd6hTRMbhSv2//e/9//3//f/97/3//f/9/33v/f/5//3//f/9//3//f/9//3//f/9//3//f/97/3//f99zsi3MFLtS/3/fd/97/3//f/97n2+7UrM1yxRPKbhW/3//f/9/3nf/f/9//3//f/5//n//f/9//3/+e/97/3//f917/3//c/9zsCXqDPpS/3//f/9//3//f9x7/n/+f/5//X/+f/5//3/+f/9//3//f/9//3//f/9//3//e/97/3v/d/97/3v/e/93/3v/e/9//3//f/97/3//e/97/3v/e/97/3v/e/9//3//f/9//3//f/9//3//f/9//3//f/9//3//f/9//3//f/9//3//f/9//3//f/9//3//f/9//3//f/9//3//f/9//3//f/9//3//f/9//3//f/9//3//f/9//3//f/9//3//f/9//3//f/9//3//f/9//3//f/9//3//f/9//3//f/9//3//f/9//3//f/9//3//f/9//3v/d/970TGoEFVG/3/fe/9//3//f/5/3nf/e/97/3/fe/9//3s7V+4Qej6/a/97/3v/f99//3/fd/93/3ctGS4dv3P/e/9//n//f957/3/ff/9//3//f/9//3//e7pS7hQXOv93/3//f/9//3//f/93HFsPGXEh/3f/d95z/3//d/97/3c8XxI2bSWOKTM6nmf/d/97/3//d/97/3v/f/9//3//f/9/33//f/9//3//f/9//n/+f/1//X/8f/1//3/7XswUUSW/c/97/3v/f/97/3//f/9/f3NXSi0lCx1UQjtf/3v/e/97/3//e/9//3//f/9//3//f/9//3v/f/5//3//e/9z/3e/Z8oIsCnfc/9//3v/f/9//3//f/9/3nv/f/9//3/fe/9//3//f/9//3//f/9//3//f/9//3//e/97/3e/b79z/3//f/9//3//f/97/3//e/9//3v/f/97/3//e/9//3//f/9//3//f/9//3//f/9//3/+f/9//3//f/9//3//f/9//3//f/9//3//f/9//3//f/9//3//f/9//3//f/9//3//f/9//3//f/9//3//f/9//3//f/9//3//f/9//3//f/9//3//f/9//3//f/9//3//f/9//3//f/9//3//f/9//3//f/9//3//f/9//3//f/9//3//f/9733P5Vk0puFbfe/9//3//f/9//3//f/9//3//f/9/nnP/e/97NzqMBF9f/3f/f753/3//f/9//3v/e1U+yxDbUv9//3v/f/9//3//f/9//3//f/97/3//e/9/33dyJRAZn2v/f/9//3//f/5//3/fc5QtrAy/b/97/3v/e/97/3v/f/97/3dcY1RCTCFMHfEx+la/b/97/3v/f/97/3//f/9//3//f/9//3//f/9//3//f/5//n/9f/1//n//f/9/eE4PHXIp/3f/e/97/3//f/9//3/fe/9/33fxMSwZkCU8W99v/3v/e/97/3v/f/93/3//f/9//3v/f/97/3//f/9//3f/d/9zWD6qCPQ1v2//f/97/3v/e/9//3f/f/9//3//f/9//3//f997/3//f/9//3/fd15rmFI0QjVCkC0LGckU0DV9a/9//3//f/9//3//f/9//3//f/9//3//f/9//3//f/9//3/+f/9//3//f/9//3/+f/9//3//f/9//3//f/9//3//f/9//3//f/9//3//f/9//3//f/9//3//f/9//3//f/9//3//f/9//3//f/9//3//f/9//3//f/9//3//f/9//3//f/9//3//f/9//3//f/9//3//f/9//3//f/9//3//f/9//3//f/9//3//f/9//3//f/53/3//e993/3+fc997/3//f/9//3//f/9//3//f997/3//f/573nO/a+4QFzb/d/9//3//f99//3//f71vnmsvHbMtv2//e/9//3//f/9//3//f/9//3//f/9//3//f3pGzhA3Pv97/3v/f/1//Hv/e/97m05SJbIt/3v/d/97/3v/f/97/3v/e/9//3v/expbND5NIW4lEzobV79v/3v+d/9//n//f/9//3//f/9//3//f/9//3//f/9//3//f/9/33//f/M1LhmYRv93/3v9e/9/3n/ff/9//3+9a/9zeEIOFVAd9TFXPh1X/FY9Xz1fHF+fb59v33Pfc/97/3v/e/93/3v/e/9332+/b7UpMB1/Z/97/3v/e/97/3v/e/93/3ffc/9z33O/b19fHlt5Rjc+9DFxJS8dcSVQIXApTSE0Qhpfv3O/c/9//3v/f/9//3//f/9//3//f/9//3/+f/9//3//f/9//3//f/9//n//f/5//3/+f/9//3//f/9//3//f/9//3//f/9//3//f/9//3//f/9//3//f/9//3//f/9//3//f/9//3//f/9//3//f/9//3//f/9//3//f/9//3//f/9//3//f/9//3//f/9//3//f/9//3//f/9//3//f/9//3//f/9//3//f/9//3//f/9//3//f/9//3/9d/9//3//f/9//3/fe/9//3//f/9//3//f/9//3//f/9//n//e/97cinNFB5f/3//f/9//3/fe/9//3//e/Q1rAxeY/93/3v+e/9/3nv/f/9//3//f/9//3/+f/57/3cwHQ8Zn2v/e/97/n/8e/9//3+/c+8YMCHfc/9//3v/f/9//3//f/9//3//f/93/3//e99zGlcSOiwdjiUSOhlf3nf/f/9//3//e/9//3//f993/3//f/9//3//e/9//3//f/9/v2tNFSwRfV//d/9//X//f/5//3//e/97/3f/b1EZEBVyIVEdUCEvHVAhUCUNHbItLh1vJS0d0zFvJbAtsC2QKTY+WD57RntCtSnwFPc1OD43PplKVj5VQpdGsimyKbIpkSFwIU8ZUB1wIU8dTx2yKbIpNzr9Un9n33P/f/9//3//f/97/3//f/9//3//f/9//n//f/9//3//f/9//3//f/9//3//f/9//3//f/9//3//f/9//3//f/9//3//f/9//3//f/9//3//f/9//3//f/9//3//f/9//3//f/9//3//f/9//3//f/9//3//f/9//3//f/9//3//f/9//3//f/9//3//f/9//3//f/9//3//f/9//3//f/9//3//f/9//3//f/9//3//f/9//3//f/9//3//f/9//3/+f/5//3//f/9//3//f/9//3//f/9//3//f/9//3//f/9//3//f/9//3e/czAhUSnfd/9//3/fe/9//3/+f/97Pl8PGdMx/3v/e/9//nf/f/9//3//f/9//3//f/1//3//e5pKrAx4Rv93/nf+e/17/3v/d/973VprCDc+/3v/e/9//3//f/9//3//f/97/3//f/9//3v/f/97nmuWStExLR1vJdI1mU5eY993/3v/f/97/3//e/97/3v/f/97/3//f/9//3v/cxpPCw1OGf93/3v/e/5//n//f/97vmf/d/9zn2O0Je4QvE4eV5pK3Fa6UttW21aZTjZC9Dn0NRU+biWPKW8lcClQJVElMSEyIXMlMR1SIXEhDRVOHW8lbiFuHbAp8i0zNjQ6l0b6Un1fnmPfb99v/3f/d/93/3f/e/97/3//f/9//3//f/9//3//f/9//3//f/9//3//f/9//3//f/9//3//f/9//3//f/9//3//f/9//3//f/9//3//f/9//3//f/9//3//f/9//3//f/9//3//f/9//3//f/9//3//f/9//3//f/9//3//f/9//3//f/9//3//f/9//3//f/9//3//f/9//3//f/9//3//f/9//3//f/9//3//f/9//3//f/9//3//f/9//3//f/9//3//f/9//3//f/5//n//f/9//3//f/9//3//f/9//3//f/9//3//f/9//3//f/9//3v/f/97ek6sFJhS/3//f/9//3//f/5//3//e9UxcCVdX/9//3v/f/9//3//f/9//3//f/9//X/9f/9733MOGU8h/3P/d/57/3//f/97/39/a3QtMiF/Z/97/3//f/9//3//f/9//3//f/9//3v/e/9//3//f/9//3u/b/xWFT5PJU4hkCkUOlVCPF+fa/97/3v/f/97/3//f/9//3//e/93/3d3Ok8V9C3/c/97/3//f/53/3v/e/9zHlPUKQ4V0y3/c/97/3//e/9//3v/f/9//3//e/9//3v/e/97/3//e/9//3v/d99zH1tRHXIh3E7fb79rv2v/d/97/3v/e/97/3v/d/9//3v/f/97/3v/e/9//3v/f/93/3//f/9//3//f/9//3//f/9//3//f/9//3//f/9//3//f/9//3//f/9//3//f/9//3//f/9//3//f/9//3//f/9//3//f/9//3//f/9//3//f/9//3//f/9//3//f/9//3//f/9//3//f/9//3//f/9//3//f/9//3//f/9//3//f/9//3//f/9//3//f/9//3//f/9//3//f/9//3//f/9//3//f/9//3//f/9//3//f/9//3//f/9//3//f/9//n/+f/9//3//f/9//3//f/9//3//f/9//3//f/9//3/+f/9//3//f/9//3+/cw4hLiG/c/97/3//f/9//n/+f/97X2OpCPM1/3vfc/97/3//f/9//3//f/9//3/9f/1//3//fzY+yxC2Sv97/3f/f/9//3//f/9/vVKuEBY6/3v/f/9//3//f/9//3//f/9//3//f/9//3//e/9//3//f99z/3f/d/93nmv6VjQ+sS0tIW8lbyWRLdM1mEocW39rv3f/e99z/3f/cz5TtSUyGR9bn2tdY3xn+FY0OtMtDhUtGU0dl0b/d/97/3ffc/97/3v/e/93/3v/e/9//3v/f/97/3//e/9//3//f/97/3v/d7lKqgg1Ov93/3P/c/97/3//f/9//3//f/9//3//f/9//3//f/9/33v/f/9//3/fd/9//3//e/9//3/ff/9//3//f/9//3//f/9//3//f/9//3//f/9//3//f/9//3//f/9//3//f/9//3//f/9//3//f/9//3//f/9//3//f/9//3//f/9//3//f/9//3//f/9//3//f/9//3//f/9//3//f/9//3//f/9//3//f/9//3//f/9//3//f/9//3//f/9//3//f/9//3//f/9//3//f/9//3//f/9//3//f/9//3//f/9//3//f/9//3//f/5//3//f/9//3//f/9//3//f/9//3//f/9//3//f/9//n//f/9//3++d/9/mVLKFHZG/3//e/9//3//f9x3/3v/e7Itqgx/Z/97/3v/f/9//3//f/9//3//f/5//X//f/97v28MGW0h/3f/e/97/3//f/9//3+/czEhEBl/Z/9//3//f/9//3//f/9//3//f/9//3//f/9//3//f/9//3//e/9//3v/f/97/3//e993f2fbVlZC9DmyMXApDh0vJU8pTiUtHW8hkSFSHfEQERVzJS4ZLRmPJW8l9TV5Rt9vvmv/e/97/3v/e/9//3//f/9//3//f/9//3//f/97/3//f/9//3//f/9//3//e/97/3cTMgsR+U7/e/97/3//f/9//3//f/9//3//f/5//3//f/9//3//f/9//38ZZzJGfW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n//f/9//3//f/97/3v/e04lLB07Y/9//3vfe/9//3//e99z33OrEJIt/3++c/9//3//f/9//3//f/9//n/+f917/3//e9Ix6xAcV/93/3//f/9//X//f/97207NDBc6/3//f/9//3//f/9//3//f/9//3//f/9//3//f/9//3//e/97/3v/e997/3v/f/9//3v/e/97/3v/f/9/v3N+az1nHWO5VpdOd0q6TptKWj7wEJUl/lLfb99v/3ffd/9//3v/f/9//3//f/9//n/cd/5//n/+f/9//n//f/9//3//e/9//3//f/1//n/+f/9/3nP/c99rTBkKFb9r/3v/f/9//3//f/9//3//f/9//3//f/9/33//f/9//387byspyBj5Xv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fd/9/G1vrFLAt/3v/e/9/3n//f/9/33P/fxY+rBD9Wv9//3v/f/9//3//f/9//3//f/5//3//f/9/HF8vHXIl/3v/e/9//3/+f/1//3//c5Ml7hBea/9//3//f/9//3//f/9//3//f/9//3//f/9//3/+e/9//3//f/9//3//f/9//3//f/9//3//f/9//3//f/9//3//f/9//3//f/9//3//ezg6iwAXMt9v/3v/e/9//3//f/9//3//f/9//n/+f/5//n/+f/9//n//f/9//3//f/9//3//f/5//n/9f/5//n//f/97/3s7VwsV0S3/f/9//3//f/9//3//f/9//3//f/9//3//f99//3//f31zjzUyQp1v/3//f/9//3//f/9//3//f/9//3//f/9//3//f/9//3//f/9//3//f/9//3//f/9//3//f/9//3//f/9//3//f/9//3//f/9//3//f/9//3//f/9//3//f/9//3//f/9//3//f/9//3//f/9//3//f/9//3//f/9//3//f/9//3//f/9//3//f/9//3//f/9//3//f/9//3//f/9//3//f/9//3//f/9//3//f/9//3//f/9//3//f/9//3//f/9//3//f/9//3//f/9//n/+f/5//3//f/9//3//f/9//3//f/9//3//f913/3v/e1dCTyH/e/57/n/ff/9//Xf/e99zn2sQIVAl/3v/e/5//3//f/9//3//f/9//3//f/9/33f/e/c1rxAfW993/3//f/x//H/9e/93/k7PDPM533v/f/9//3//f/9//3//f/9//3//f/9//3//f/9//n/+f/1//n/+f/9//3//f957/3//f/9//3//f/9//3//e/9//3//f/9/33/fd/9//3OxIe4MvEb/d/9//3/+f/9//3/ee/9//3//f95//3//f/9//3//f/9//3//e/9//3//f/9//3/+f/5//n//f/97/3u/Z/9zFTaqDLtW33f/f/9//3//f/57/n/+e/5//3//f/9//3//f/9//3/fd993/3//f/9/33v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/3//f/9//3e5Tv97/3/9e/9//3//f/97/3//exY+zBg0Qv9//3//f/9//3//f/9//3//f/9//3//f/97X2fwFFIl/3v/f/9//n/8f/x3/3v/d3Eh6xR9Z/97/3v/f/97/3//f/9//3//f/9//3//f/9//3//f/5//n/+f/9//n/+f/5//3//f/9//3//f/9//3//f/9//3//f99//3//f/9//3//e79nUB0OFV9j/3//f/9//3//f/9//3//f/9//3//f/9//3//f/9//3//f/9//3//f/9//3//f/9//n//f/9//3//e/97/3efZ5EpihCfb/9//3//f/9//3//f/9//3//f/9//3v/f/9//3f/e/97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/fm8tJcgU33f/f/9//3//f/9//3//f/9//3//f/9/v3P/e9M17Rj8Wv97/3f/f/97/3v/f/97PGPKEHAh/3f/e/97/3//f/9//3//f/9//3//f/9//3//f/9//3//f/9//3//f/9//3//f/9//3//f/9//3//f/9//3//f/9//3//f/9//3//f/97/3ufa+sUDR2fb79z/3//f/9//3//f/9//3//f/9//3//f/9//3//f/9//3//f/9//3//f/9//3//f/9//3//f997/3v/f/97HFvKEE4h33P/e99z/3//f/9//3//f/5//n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RKCyEzQv9//3//f/9//3//f/9//3//f/5//3//f/9/XWfKFG8p/3//e/9//3//f/9//3//f1U+7BCYRv97/3vfd/9//3//f/9//3//f/9//3//f/9//3//f/9//3//f/9//3//f/9//3//f/9//3//f/9//3//f/9//3//f/9//3//f/9//3//f/9/+lbrFHAl33P/e/9//3//f/9//3//f/9//3//f/9//3//f/9//3//f/9//3//f/9//3//f/9//3//f/9//3//f/97/3+/b1ZCyhBWQv93/3vfd/9/33v/f/9//3/+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/v3dURhJC/3//f/9//3//f/9//3//f/5//3//f/9//3v/f7Ax6xQcW/9/33f/e/9/33vee/9/n2vrEOsQ33P/e/9//3//f/9//3//f/9//3//f/9//3//f/9//3//f/9//3//f/9//3//f/9//3//f/9//3//f/9//3//f/9//3//f/9//3//f/9//3v/f5hOyhA2Pv93/3//f/9//3//f/9//3//f/9//3//f/9//3//f/9//3//f/9//3//f/9//3//f/9//3//f/97/3//e/97v29vJQsVHFf/e/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953/3//f793XGv/f/9//3//f/9//3//f/9//3//f/9//3//f993fmcLGY8p/3//f/9//3//f/9//3v/f1U+sC2/c/9//3//f/9//3//f/9//3//f/9//3//f/9//3//f/9//3//f/9//3//f/9//3//f/9//3//f/9//3//f/9//3//f/9//3//f/9//3//f/9//38UOmcE0jX/f/9//3//f/9//3//f/9//3//f/9//3//f/9//3//f/9//3//f/9//3//f/9//3//f/9//3v/f/9//3v/ezxbTh0tHfpW/3v/f997/3++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//3//f/9//3//f/9//3//f/9//3//f/9/3nv/e/9//3v/f48tpwzfd/9//3//f/9//3//f/97/3t+a/9//3/fe/9//3//f/9//3//f/9//3//f/9//3//f/9//3//f/9//3//f/9//3//f/9//3//f/9//3//f/9//3//f/9//3//f/9//3/fe/9/33f/e/970TUsIf9//3//f/9//3//f/9//3//f/9//3//f/9//3//f/9//3//f/9//3//f/9//3//f/9//3//e/9//3v/e/97/3vaUusUTiW/c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917/3//f/9//3//f/9//3//f/9//3//f/9//3//f/9//n//f/9//3//f/9/G1/RNb9z/3//e/9//n//f/9//3//f/9//3v/f997/3//f/9//3//f/9//3//f/9//3//f/9//3//f/9//3//f/9//3//f/9//3//f/9//3//f/9//3//f/9//3//f/9//3//f957/3//f/97/3//f1xn/3//f/9//3//f/9//3//f/9//3//f/9//3//f/9//3//f/9//3//f/9//3//f/9//3//f/9//3v/f/9/33f/e/9/uVItIW8t+V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n//f/9//3+9c/9//3//f75z/3//f/9//3//f/9//3//f/9/33vee/9//3//f/9//3//f/9//3//f/9//3//f/9//3//f/9//3//f/9//3//f/9//3//f/9//3//f/9//3//f/9//3//f/9//3//f/9//3//f/9//3++d/97/3//f/9//3//f/9//3//f/9//3//f/9//3//f/9//3//f/9//3//f/9//3//f/9//3//f/9//3//e/9//3/ed/97/3v/f1VGyBQS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9//3v/f993/3/fd/9//3v/f/9//3/de/9//3//f/9//3//f/9//3//f/9//3//f/9//3//f/9//3//f/9//3//f/9//3//f/9//3//f/9//3//f/9//3//f/9//3//f/9//3//f/9//3/ef/9//3//f/9//3//e/9//3//f/9//3//f/9//3//f/9//3//f/9//3//f/9//3//f/9//3//f/9//3//f/9//3//f/9//3//e/9//3//f/9//3/YVnxr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0YAAAAUAAAACAAAAEdESUMDAAAAIgAAAAwAAAD/////IgAAAAwAAAD/////JQAAAAwAAAANAACAKAAAAAwAAAAEAAAAIgAAAAwAAAD/////IgAAAAwAAAD+////JwAAABgAAAAEAAAAAAAAAP///wAAAAAAJQAAAAwAAAAEAAAATAAAAGQAAAAAAAAAUAAAABwBAAB8AAAAAAAAAFAAAAAdAQAALQAAACEA8AAAAAAAAAAAAAAAgD8AAAAAAAAAAAAAgD8AAAAAAAAAAAAAAAAAAAAAAAAAAAAAAAAAAAAAAAAAACUAAAAMAAAAAAAAgCgAAAAMAAAABAAAACcAAAAYAAAABAAAAAAAAAD///8AAAAAACUAAAAMAAAABAAAAEwAAABkAAAACQAAAFAAAAD/AAAAXAAAAAkAAABQAAAA9wAAAA0AAAAhAPAAAAAAAAAAAAAAAIA/AAAAAAAAAAAAAIA/AAAAAAAAAAAAAAAAAAAAAAAAAAAAAAAAAAAAAAAAAAAlAAAADAAAAAAAAIAoAAAADAAAAAQAAAAnAAAAGAAAAAQAAAAAAAAA////AAAAAAAlAAAADAAAAAQAAABMAAAAZAAAAAkAAABgAAAA/wAAAGwAAAAJAAAAYAAAAPcAAAANAAAAIQDwAAAAAAAAAAAAAACAPwAAAAAAAAAAAACAPwAAAAAAAAAAAAAAAAAAAAAAAAAAAAAAAAAAAAAAAAAAJQAAAAwAAAAAAACAKAAAAAwAAAAEAAAAJQAAAAwAAAABAAAAGAAAAAwAAAAAAAAAEgAAAAwAAAABAAAAHgAAABgAAAAJAAAAYAAAAAABAABtAAAAJQAAAAwAAAABAAAAVAAAANwAAAAKAAAAYAAAAIgAAABsAAAAAQAAAE1ZuUEAALlBCgAAAGAAAAAYAAAATAAAAAAAAAAAAAAAAAAAAP//////////fAAAAFMAdQByAHYAZQB5AG8AcgAgAE4AYQBtAGUALAAgAFAALgBTAC4AIAA4ADUAOQAxAAYAAAAHAAAABAAAAAUAAAAGAAAABQAAAAcAAAAEAAAAAwAAAAgAAAAGAAAACQAAAAYAAAADAAAAAwAAAAYAAAADAAAABgAAAAMAAAADAAAABgAAAAYAAAAGAAAABgAAAEsAAABAAAAAMAAAAAUAAAAgAAAAAQAAAAEAAAAQAAAAAAAAAAAAAAAdAQAAgAAAAAAAAAAAAAAAHQEAAIAAAAAlAAAADAAAAAIAAAAnAAAAGAAAAAQAAAAAAAAA////AAAAAAAlAAAADAAAAAQAAABMAAAAZAAAAAkAAABwAAAAEwEAAHwAAAAJAAAAcAAAAAsBAAANAAAAIQDwAAAAAAAAAAAAAACAPwAAAAAAAAAAAACAPwAAAAAAAAAAAAAAAAAAAAAAAAAAAAAAAAAAAAAAAAAAJQAAAAwAAAAAAACAKAAAAAwAAAAEAAAAJQAAAAwAAAABAAAAGAAAAAwAAAAAAAAAEgAAAAwAAAABAAAAFgAAAAwAAAAAAAAAVAAAAGgBAAAKAAAAcAAAABIBAAB8AAAAAQAAAE1ZuUEAALlBCgAAAHAAAAAvAAAATAAAAAQAAAAJAAAAcAAAABQBAAB9AAAArAAAAFMAaQBnAG4AZQBkACAAYgB5ADoAIABmADIANAAxADkAZAAyADcALQA1ADQANwA3AC0ANAA3AGEAOQAtAGIAOQAzADcALQBiAGMAYQAxAGMAMwA5ADUANgA5ADEAZAAAAAYAAAADAAAABwAAAAcAAAAGAAAABwAAAAMAAAAHAAAABQAAAAMAAAADAAAABAAAAAYAAAAGAAAABgAAAAYAAAAHAAAABgAAAAYAAAAEAAAABgAAAAYAAAAGAAAABgAAAAQAAAAGAAAABgAAAAYAAAAGAAAABAAAAAcAAAAGAAAABgAAAAYAAAAEAAAABwAAAAUAAAAGAAAABgAAAAUAAAAGAAAABgAAAAYAAAAGAAAABgAAAAYAAAAHAAAAFgAAAAwAAAAAAAAAJQAAAAwAAAACAAAADgAAABQAAAAAAAAAEAAAABQAAAA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 623.04</vt:lpstr>
      <vt:lpstr>Post 623.04</vt:lpstr>
      <vt:lpstr>'Post 623.04'!Print_Area</vt:lpstr>
      <vt:lpstr>'Pre 623.04'!Print_Area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</dc:creator>
  <cp:lastModifiedBy>Mitchell Hastings</cp:lastModifiedBy>
  <cp:lastPrinted>2019-01-03T17:48:28Z</cp:lastPrinted>
  <dcterms:created xsi:type="dcterms:W3CDTF">2019-01-02T23:48:21Z</dcterms:created>
  <dcterms:modified xsi:type="dcterms:W3CDTF">2025-05-15T00:21:24Z</dcterms:modified>
</cp:coreProperties>
</file>