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5"/>
  <workbookPr defaultThemeVersion="166925"/>
  <mc:AlternateContent xmlns:mc="http://schemas.openxmlformats.org/markup-compatibility/2006">
    <mc:Choice Requires="x15">
      <x15ac:absPath xmlns:x15ac="http://schemas.microsoft.com/office/spreadsheetml/2010/11/ac" url="C:\Users\msnider\Desktop\"/>
    </mc:Choice>
  </mc:AlternateContent>
  <xr:revisionPtr revIDLastSave="0" documentId="13_ncr:1_{A2D98FCB-EFC0-4290-97F0-838AE91C86CC}" xr6:coauthVersionLast="47" xr6:coauthVersionMax="47" xr10:uidLastSave="{00000000-0000-0000-0000-000000000000}"/>
  <bookViews>
    <workbookView xWindow="-120" yWindow="-120" windowWidth="29040" windowHeight="15720" xr2:uid="{6BD9EF18-4F8D-43B4-A5F6-7E1A889CA50E}"/>
  </bookViews>
  <sheets>
    <sheet name="UP" sheetId="1" r:id="rId1"/>
    <sheet name="DN" sheetId="12" r:id="rId2"/>
    <sheet name="Summary" sheetId="11" r:id="rId3"/>
    <sheet name="Sheet3" sheetId="13" state="hidden" r:id="rId4"/>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37" i="1" l="1" a="1"/>
  <c r="D37" i="1" s="1"/>
  <c r="Y6" i="11" l="1" a="1"/>
  <c r="Y6" i="11" s="1"/>
  <c r="Y7" i="11" a="1"/>
  <c r="Y7" i="11" s="1"/>
  <c r="Y8" i="11" a="1"/>
  <c r="Y8" i="11" s="1"/>
  <c r="Y9" i="11" a="1"/>
  <c r="Y9" i="11" s="1"/>
  <c r="Y10" i="11" a="1"/>
  <c r="Y10" i="11" s="1"/>
  <c r="Y11" i="11" a="1"/>
  <c r="Y11" i="11" s="1"/>
  <c r="Y12" i="11" a="1"/>
  <c r="Y12" i="11" s="1"/>
  <c r="Y13" i="11" a="1"/>
  <c r="Y13" i="11" s="1"/>
  <c r="Y14" i="11" a="1"/>
  <c r="Y14" i="11" s="1"/>
  <c r="Y15" i="11" a="1"/>
  <c r="Y15" i="11" s="1"/>
  <c r="Y16" i="11" a="1"/>
  <c r="Y16" i="11" s="1"/>
  <c r="Y17" i="11" a="1"/>
  <c r="Y17" i="11" s="1"/>
  <c r="Y18" i="11" a="1"/>
  <c r="Y18" i="11" s="1"/>
  <c r="Y19" i="11" a="1"/>
  <c r="Y19" i="11" s="1"/>
  <c r="Y20" i="11" a="1"/>
  <c r="Y20" i="11" s="1"/>
  <c r="Y21" i="11" a="1"/>
  <c r="Y21" i="11" s="1"/>
  <c r="Y22" i="11" a="1"/>
  <c r="Y22" i="11" s="1"/>
  <c r="Y23" i="11" a="1"/>
  <c r="Y23" i="11" s="1"/>
  <c r="Y24" i="11" a="1"/>
  <c r="Y24" i="11" s="1"/>
  <c r="Y25" i="11" a="1"/>
  <c r="Y25" i="11" s="1"/>
  <c r="Y26" i="11" a="1"/>
  <c r="Y26" i="11" s="1"/>
  <c r="Y27" i="11" a="1"/>
  <c r="Y27" i="11" s="1"/>
  <c r="Y28" i="11" a="1"/>
  <c r="Y28" i="11" s="1"/>
  <c r="Y29" i="11" a="1"/>
  <c r="Y29" i="11" s="1"/>
  <c r="Y30" i="11" a="1"/>
  <c r="Y30" i="11" s="1"/>
  <c r="Y31" i="11" a="1"/>
  <c r="Y31" i="11" s="1"/>
  <c r="Y32" i="11" a="1"/>
  <c r="Y32" i="11" s="1"/>
  <c r="Y33" i="11" a="1"/>
  <c r="Y33" i="11" s="1"/>
  <c r="Y34" i="11" a="1"/>
  <c r="Y34" i="11" s="1"/>
  <c r="Y35" i="11" a="1"/>
  <c r="Y35" i="11" s="1"/>
  <c r="Y36" i="11" a="1"/>
  <c r="Y36" i="11" s="1"/>
  <c r="Y37" i="11" a="1"/>
  <c r="Y37" i="11" s="1"/>
  <c r="Y38" i="11" a="1"/>
  <c r="Y38" i="11" s="1"/>
  <c r="Y39" i="11" a="1"/>
  <c r="Y39" i="11" s="1"/>
  <c r="Y40" i="11" a="1"/>
  <c r="Y40" i="11" s="1"/>
  <c r="Y41" i="11" a="1"/>
  <c r="Y41" i="11" s="1"/>
  <c r="Y42" i="11" a="1"/>
  <c r="Y42" i="11" s="1"/>
  <c r="Y43" i="11" a="1"/>
  <c r="Y43" i="11" s="1"/>
  <c r="Y44" i="11" a="1"/>
  <c r="Y44" i="11" s="1"/>
  <c r="Y45" i="11" a="1"/>
  <c r="Y45" i="11" s="1"/>
  <c r="Y46" i="11" a="1"/>
  <c r="Y46" i="11" s="1"/>
  <c r="Y47" i="11" a="1"/>
  <c r="Y47" i="11" s="1"/>
  <c r="Y48" i="11" a="1"/>
  <c r="Y48" i="11" s="1"/>
  <c r="Y49" i="11" a="1"/>
  <c r="Y49" i="11" s="1"/>
  <c r="Y50" i="11" a="1"/>
  <c r="Y50" i="11" s="1"/>
  <c r="Y51" i="11" a="1"/>
  <c r="Y51" i="11" s="1"/>
  <c r="Y52" i="11" a="1"/>
  <c r="Y52" i="11" s="1"/>
  <c r="Y53" i="11" a="1"/>
  <c r="Y53" i="11" s="1"/>
  <c r="Y5" i="11" a="1"/>
  <c r="Y5" i="11" s="1"/>
  <c r="Y4" i="11"/>
  <c r="M6" i="11" l="1" a="1"/>
  <c r="M6" i="11" s="1"/>
  <c r="M7" i="11" a="1"/>
  <c r="M7" i="11" s="1"/>
  <c r="M8" i="11" a="1"/>
  <c r="M8" i="11" s="1"/>
  <c r="M9" i="11" a="1"/>
  <c r="M9" i="11" s="1"/>
  <c r="M10" i="11" a="1"/>
  <c r="M10" i="11" s="1"/>
  <c r="M11" i="11" a="1"/>
  <c r="M11" i="11" s="1"/>
  <c r="M12" i="11" a="1"/>
  <c r="M12" i="11" s="1"/>
  <c r="M13" i="11" a="1"/>
  <c r="M13" i="11" s="1"/>
  <c r="M14" i="11" a="1"/>
  <c r="M14" i="11" s="1"/>
  <c r="M15" i="11" a="1"/>
  <c r="M15" i="11" s="1"/>
  <c r="M16" i="11" a="1"/>
  <c r="M16" i="11" s="1"/>
  <c r="M17" i="11" a="1"/>
  <c r="M17" i="11" s="1"/>
  <c r="M18" i="11" a="1"/>
  <c r="M18" i="11" s="1"/>
  <c r="M19" i="11" a="1"/>
  <c r="M19" i="11" s="1"/>
  <c r="M20" i="11" a="1"/>
  <c r="M20" i="11" s="1"/>
  <c r="M21" i="11" a="1"/>
  <c r="M21" i="11" s="1"/>
  <c r="M22" i="11" a="1"/>
  <c r="M22" i="11" s="1"/>
  <c r="M23" i="11" a="1"/>
  <c r="M23" i="11" s="1"/>
  <c r="M24" i="11" a="1"/>
  <c r="M24" i="11" s="1"/>
  <c r="M25" i="11" a="1"/>
  <c r="M25" i="11" s="1"/>
  <c r="M26" i="11" a="1"/>
  <c r="M26" i="11" s="1"/>
  <c r="M27" i="11" a="1"/>
  <c r="M27" i="11" s="1"/>
  <c r="M28" i="11" a="1"/>
  <c r="M28" i="11" s="1"/>
  <c r="M29" i="11" a="1"/>
  <c r="M29" i="11" s="1"/>
  <c r="M30" i="11" a="1"/>
  <c r="M30" i="11" s="1"/>
  <c r="M31" i="11" a="1"/>
  <c r="M31" i="11" s="1"/>
  <c r="M32" i="11" a="1"/>
  <c r="M32" i="11" s="1"/>
  <c r="M33" i="11" a="1"/>
  <c r="M33" i="11" s="1"/>
  <c r="M34" i="11" a="1"/>
  <c r="M34" i="11" s="1"/>
  <c r="M35" i="11" a="1"/>
  <c r="M35" i="11" s="1"/>
  <c r="M36" i="11" a="1"/>
  <c r="M36" i="11" s="1"/>
  <c r="M37" i="11" a="1"/>
  <c r="M37" i="11" s="1"/>
  <c r="M38" i="11" a="1"/>
  <c r="M38" i="11" s="1"/>
  <c r="M39" i="11" a="1"/>
  <c r="M39" i="11" s="1"/>
  <c r="M40" i="11" a="1"/>
  <c r="M40" i="11" s="1"/>
  <c r="M41" i="11" a="1"/>
  <c r="M41" i="11" s="1"/>
  <c r="M42" i="11" a="1"/>
  <c r="M42" i="11" s="1"/>
  <c r="M43" i="11" a="1"/>
  <c r="M43" i="11" s="1"/>
  <c r="M44" i="11" a="1"/>
  <c r="M44" i="11" s="1"/>
  <c r="M45" i="11" a="1"/>
  <c r="M45" i="11" s="1"/>
  <c r="M46" i="11" a="1"/>
  <c r="M46" i="11" s="1"/>
  <c r="M47" i="11" a="1"/>
  <c r="M47" i="11" s="1"/>
  <c r="M48" i="11" a="1"/>
  <c r="M48" i="11" s="1"/>
  <c r="M49" i="11" a="1"/>
  <c r="M49" i="11" s="1"/>
  <c r="M50" i="11" a="1"/>
  <c r="M50" i="11" s="1"/>
  <c r="M51" i="11" a="1"/>
  <c r="M51" i="11" s="1"/>
  <c r="M52" i="11" a="1"/>
  <c r="M52" i="11" s="1"/>
  <c r="M53" i="11" a="1"/>
  <c r="M53" i="11" s="1"/>
  <c r="M5" i="11" a="1"/>
  <c r="M5" i="11" s="1"/>
  <c r="M4" i="11"/>
  <c r="AC4" i="11" l="1"/>
  <c r="AA4" i="11"/>
  <c r="X6" i="11" a="1"/>
  <c r="X6" i="11" s="1"/>
  <c r="AF6" i="11" s="1" a="1"/>
  <c r="AF6" i="11" s="1"/>
  <c r="X7" i="11" a="1"/>
  <c r="X7" i="11" s="1"/>
  <c r="AF7" i="11" s="1" a="1"/>
  <c r="AF7" i="11" s="1"/>
  <c r="X8" i="11" a="1"/>
  <c r="X8" i="11" s="1"/>
  <c r="AF8" i="11" s="1" a="1"/>
  <c r="AF8" i="11" s="1"/>
  <c r="X9" i="11" a="1"/>
  <c r="X9" i="11" s="1"/>
  <c r="AF9" i="11" s="1" a="1"/>
  <c r="AF9" i="11" s="1"/>
  <c r="X10" i="11" a="1"/>
  <c r="X10" i="11" s="1"/>
  <c r="AF10" i="11" s="1" a="1"/>
  <c r="AF10" i="11" s="1"/>
  <c r="X11" i="11" a="1"/>
  <c r="X11" i="11" s="1"/>
  <c r="AF11" i="11" s="1" a="1"/>
  <c r="AF11" i="11" s="1"/>
  <c r="X12" i="11" a="1"/>
  <c r="X12" i="11" s="1"/>
  <c r="AF12" i="11" s="1" a="1"/>
  <c r="AF12" i="11" s="1"/>
  <c r="X13" i="11" a="1"/>
  <c r="X13" i="11" s="1"/>
  <c r="AF13" i="11" s="1" a="1"/>
  <c r="AF13" i="11" s="1"/>
  <c r="X14" i="11" a="1"/>
  <c r="X14" i="11" s="1"/>
  <c r="AF14" i="11" s="1" a="1"/>
  <c r="AF14" i="11" s="1"/>
  <c r="X15" i="11" a="1"/>
  <c r="X15" i="11" s="1"/>
  <c r="AF15" i="11" s="1" a="1"/>
  <c r="AF15" i="11" s="1"/>
  <c r="X16" i="11" a="1"/>
  <c r="X16" i="11" s="1"/>
  <c r="AF16" i="11" s="1" a="1"/>
  <c r="AF16" i="11" s="1"/>
  <c r="X17" i="11" a="1"/>
  <c r="X17" i="11" s="1"/>
  <c r="AF17" i="11" s="1" a="1"/>
  <c r="AF17" i="11" s="1"/>
  <c r="X18" i="11" a="1"/>
  <c r="X18" i="11" s="1"/>
  <c r="AF18" i="11" s="1" a="1"/>
  <c r="AF18" i="11" s="1"/>
  <c r="X19" i="11" a="1"/>
  <c r="X19" i="11" s="1"/>
  <c r="AF19" i="11" s="1" a="1"/>
  <c r="AF19" i="11" s="1"/>
  <c r="X20" i="11" a="1"/>
  <c r="X20" i="11" s="1"/>
  <c r="AF20" i="11" s="1" a="1"/>
  <c r="AF20" i="11" s="1"/>
  <c r="X21" i="11" a="1"/>
  <c r="X21" i="11" s="1"/>
  <c r="AF21" i="11" s="1" a="1"/>
  <c r="AF21" i="11" s="1"/>
  <c r="X22" i="11" a="1"/>
  <c r="X22" i="11" s="1"/>
  <c r="AF22" i="11" s="1" a="1"/>
  <c r="AF22" i="11" s="1"/>
  <c r="X23" i="11" a="1"/>
  <c r="X23" i="11" s="1"/>
  <c r="AF23" i="11" s="1" a="1"/>
  <c r="AF23" i="11" s="1"/>
  <c r="X24" i="11" a="1"/>
  <c r="X24" i="11" s="1"/>
  <c r="AF24" i="11" s="1" a="1"/>
  <c r="AF24" i="11" s="1"/>
  <c r="X25" i="11" a="1"/>
  <c r="X25" i="11" s="1"/>
  <c r="AF25" i="11" s="1" a="1"/>
  <c r="AF25" i="11" s="1"/>
  <c r="X26" i="11" a="1"/>
  <c r="X26" i="11" s="1"/>
  <c r="AF26" i="11" s="1" a="1"/>
  <c r="AF26" i="11" s="1"/>
  <c r="X27" i="11" a="1"/>
  <c r="X27" i="11" s="1"/>
  <c r="AF27" i="11" s="1" a="1"/>
  <c r="AF27" i="11" s="1"/>
  <c r="X28" i="11" a="1"/>
  <c r="X28" i="11" s="1"/>
  <c r="AF28" i="11" s="1" a="1"/>
  <c r="AF28" i="11" s="1"/>
  <c r="X29" i="11" a="1"/>
  <c r="X29" i="11" s="1"/>
  <c r="AF29" i="11" s="1" a="1"/>
  <c r="AF29" i="11" s="1"/>
  <c r="X30" i="11" a="1"/>
  <c r="X30" i="11" s="1"/>
  <c r="AF30" i="11" s="1" a="1"/>
  <c r="AF30" i="11" s="1"/>
  <c r="X31" i="11" a="1"/>
  <c r="X31" i="11" s="1"/>
  <c r="AF31" i="11" s="1" a="1"/>
  <c r="AF31" i="11" s="1"/>
  <c r="X32" i="11" a="1"/>
  <c r="X32" i="11" s="1"/>
  <c r="AF32" i="11" s="1" a="1"/>
  <c r="AF32" i="11" s="1"/>
  <c r="X33" i="11" a="1"/>
  <c r="X33" i="11" s="1"/>
  <c r="AF33" i="11" s="1" a="1"/>
  <c r="AF33" i="11" s="1"/>
  <c r="X34" i="11" a="1"/>
  <c r="X34" i="11" s="1"/>
  <c r="AF34" i="11" s="1" a="1"/>
  <c r="AF34" i="11" s="1"/>
  <c r="X35" i="11" a="1"/>
  <c r="X35" i="11" s="1"/>
  <c r="AF35" i="11" s="1" a="1"/>
  <c r="AF35" i="11" s="1"/>
  <c r="X36" i="11" a="1"/>
  <c r="X36" i="11" s="1"/>
  <c r="AF36" i="11" s="1" a="1"/>
  <c r="AF36" i="11" s="1"/>
  <c r="X37" i="11" a="1"/>
  <c r="X37" i="11" s="1"/>
  <c r="AF37" i="11" s="1" a="1"/>
  <c r="AF37" i="11" s="1"/>
  <c r="X38" i="11" a="1"/>
  <c r="X38" i="11" s="1"/>
  <c r="AF38" i="11" s="1" a="1"/>
  <c r="AF38" i="11" s="1"/>
  <c r="X39" i="11" a="1"/>
  <c r="X39" i="11" s="1"/>
  <c r="AF39" i="11" s="1" a="1"/>
  <c r="AF39" i="11" s="1"/>
  <c r="X40" i="11" a="1"/>
  <c r="X40" i="11" s="1"/>
  <c r="AF40" i="11" s="1" a="1"/>
  <c r="AF40" i="11" s="1"/>
  <c r="X41" i="11" a="1"/>
  <c r="X41" i="11" s="1"/>
  <c r="AF41" i="11" s="1" a="1"/>
  <c r="AF41" i="11" s="1"/>
  <c r="X42" i="11" a="1"/>
  <c r="X42" i="11" s="1"/>
  <c r="AF42" i="11" s="1" a="1"/>
  <c r="AF42" i="11" s="1"/>
  <c r="X43" i="11" a="1"/>
  <c r="X43" i="11" s="1"/>
  <c r="AF43" i="11" s="1" a="1"/>
  <c r="AF43" i="11" s="1"/>
  <c r="X44" i="11" a="1"/>
  <c r="X44" i="11" s="1"/>
  <c r="AF44" i="11" s="1" a="1"/>
  <c r="AF44" i="11" s="1"/>
  <c r="X45" i="11" a="1"/>
  <c r="X45" i="11" s="1"/>
  <c r="AF45" i="11" s="1" a="1"/>
  <c r="AF45" i="11" s="1"/>
  <c r="X46" i="11" a="1"/>
  <c r="X46" i="11" s="1"/>
  <c r="AF46" i="11" s="1" a="1"/>
  <c r="AF46" i="11" s="1"/>
  <c r="X47" i="11" a="1"/>
  <c r="X47" i="11" s="1"/>
  <c r="AF47" i="11" s="1" a="1"/>
  <c r="AF47" i="11" s="1"/>
  <c r="X48" i="11" a="1"/>
  <c r="X48" i="11" s="1"/>
  <c r="AF48" i="11" s="1" a="1"/>
  <c r="AF48" i="11" s="1"/>
  <c r="X49" i="11" a="1"/>
  <c r="X49" i="11" s="1"/>
  <c r="AF49" i="11" s="1" a="1"/>
  <c r="AF49" i="11" s="1"/>
  <c r="X50" i="11" a="1"/>
  <c r="X50" i="11" s="1"/>
  <c r="AF50" i="11" s="1" a="1"/>
  <c r="AF50" i="11" s="1"/>
  <c r="X51" i="11" a="1"/>
  <c r="X51" i="11" s="1"/>
  <c r="AF51" i="11" s="1" a="1"/>
  <c r="AF51" i="11" s="1"/>
  <c r="X52" i="11" a="1"/>
  <c r="X52" i="11" s="1"/>
  <c r="AF52" i="11" s="1" a="1"/>
  <c r="AF52" i="11" s="1"/>
  <c r="X53" i="11" a="1"/>
  <c r="X53" i="11" s="1"/>
  <c r="AF53" i="11" s="1" a="1"/>
  <c r="AF53" i="11" s="1"/>
  <c r="X5" i="11" a="1"/>
  <c r="X5" i="11" s="1"/>
  <c r="AF5" i="11" s="1" a="1"/>
  <c r="AF5" i="11" s="1"/>
  <c r="X4" i="11"/>
  <c r="AF4" i="11" s="1"/>
  <c r="D997" i="12" a="1"/>
  <c r="D997" i="12" s="1"/>
  <c r="D977" i="12"/>
  <c r="D977" i="12" a="1"/>
  <c r="D957" i="12" a="1"/>
  <c r="D957" i="12" s="1"/>
  <c r="D937" i="12"/>
  <c r="D937" i="12" a="1"/>
  <c r="D917" i="12" a="1"/>
  <c r="D917" i="12" s="1"/>
  <c r="D897" i="12"/>
  <c r="D897" i="12" a="1"/>
  <c r="D877" i="12" a="1"/>
  <c r="D877" i="12" s="1"/>
  <c r="D857" i="12"/>
  <c r="D857" i="12" a="1"/>
  <c r="D837" i="12" a="1"/>
  <c r="D837" i="12" s="1"/>
  <c r="D817" i="12"/>
  <c r="D817" i="12" a="1"/>
  <c r="D797" i="12" a="1"/>
  <c r="D797" i="12" s="1"/>
  <c r="D777" i="12" a="1"/>
  <c r="D777" i="12" s="1"/>
  <c r="D757" i="12" a="1"/>
  <c r="D757" i="12" s="1"/>
  <c r="D737" i="12"/>
  <c r="D737" i="12" a="1"/>
  <c r="D717" i="12" a="1"/>
  <c r="D717" i="12" s="1"/>
  <c r="D697" i="12" a="1"/>
  <c r="D697" i="12" s="1"/>
  <c r="D677" i="12"/>
  <c r="D677" i="12" a="1"/>
  <c r="D657" i="12"/>
  <c r="D657" i="12" a="1"/>
  <c r="D637" i="12" a="1"/>
  <c r="D637" i="12" s="1"/>
  <c r="D617" i="12" a="1"/>
  <c r="D617" i="12" s="1"/>
  <c r="D597" i="12" a="1"/>
  <c r="D597" i="12" s="1"/>
  <c r="D577" i="12"/>
  <c r="D577" i="12" a="1"/>
  <c r="D557" i="12" a="1"/>
  <c r="D557" i="12" s="1"/>
  <c r="D537" i="12" a="1"/>
  <c r="D537" i="12" s="1"/>
  <c r="D517" i="12"/>
  <c r="D517" i="12" a="1"/>
  <c r="D497" i="12" a="1"/>
  <c r="D497" i="12" s="1"/>
  <c r="D477" i="12" a="1"/>
  <c r="D477" i="12" s="1"/>
  <c r="D457" i="12" a="1"/>
  <c r="D457" i="12" s="1"/>
  <c r="D437" i="12" a="1"/>
  <c r="D437" i="12" s="1"/>
  <c r="D417" i="12"/>
  <c r="D417" i="12" a="1"/>
  <c r="D397" i="12" a="1"/>
  <c r="D397" i="12" s="1"/>
  <c r="D377" i="12" a="1"/>
  <c r="D377" i="12" s="1"/>
  <c r="D357" i="12"/>
  <c r="D357" i="12" a="1"/>
  <c r="D337" i="12" a="1"/>
  <c r="D337" i="12" s="1"/>
  <c r="D317" i="12" a="1"/>
  <c r="D317" i="12" s="1"/>
  <c r="D297" i="12" a="1"/>
  <c r="D297" i="12" s="1"/>
  <c r="D277" i="12" a="1"/>
  <c r="D277" i="12" s="1"/>
  <c r="D257" i="12"/>
  <c r="D257" i="12" a="1"/>
  <c r="D237" i="12" a="1"/>
  <c r="D237" i="12" s="1"/>
  <c r="D217" i="12" a="1"/>
  <c r="D217" i="12" s="1"/>
  <c r="D197" i="12"/>
  <c r="D197" i="12" a="1"/>
  <c r="D177" i="12" a="1"/>
  <c r="D177" i="12" s="1"/>
  <c r="D157" i="12" a="1"/>
  <c r="D157" i="12" s="1"/>
  <c r="D137" i="12" a="1"/>
  <c r="D137" i="12" s="1"/>
  <c r="D117" i="12" a="1"/>
  <c r="D117" i="12" s="1"/>
  <c r="D97" i="12"/>
  <c r="D97" i="12" a="1"/>
  <c r="D77" i="12" a="1"/>
  <c r="D77" i="12" s="1"/>
  <c r="D57" i="12" a="1"/>
  <c r="D57" i="12" s="1"/>
  <c r="B41" i="12"/>
  <c r="B61" i="12" s="1"/>
  <c r="B81" i="12" s="1"/>
  <c r="B101" i="12" s="1"/>
  <c r="B121" i="12" s="1"/>
  <c r="B141" i="12" s="1"/>
  <c r="B161" i="12" s="1"/>
  <c r="B181" i="12" s="1"/>
  <c r="B201" i="12" s="1"/>
  <c r="B221" i="12" s="1"/>
  <c r="B241" i="12" s="1"/>
  <c r="B261" i="12" s="1"/>
  <c r="B281" i="12" s="1"/>
  <c r="B301" i="12" s="1"/>
  <c r="B321" i="12" s="1"/>
  <c r="B341" i="12" s="1"/>
  <c r="B361" i="12" s="1"/>
  <c r="B381" i="12" s="1"/>
  <c r="B401" i="12" s="1"/>
  <c r="B421" i="12" s="1"/>
  <c r="B461" i="12" s="1"/>
  <c r="B481" i="12" s="1"/>
  <c r="B501" i="12" s="1"/>
  <c r="B521" i="12" s="1"/>
  <c r="B541" i="12" s="1"/>
  <c r="B561" i="12" s="1"/>
  <c r="B581" i="12" s="1"/>
  <c r="B601" i="12" s="1"/>
  <c r="B621" i="12" s="1"/>
  <c r="B641" i="12" s="1"/>
  <c r="B661" i="12" s="1"/>
  <c r="B681" i="12" s="1"/>
  <c r="B701" i="12" s="1"/>
  <c r="B721" i="12" s="1"/>
  <c r="B741" i="12" s="1"/>
  <c r="B761" i="12" s="1"/>
  <c r="B781" i="12" s="1"/>
  <c r="B801" i="12" s="1"/>
  <c r="B821" i="12" s="1"/>
  <c r="B841" i="12" s="1"/>
  <c r="B861" i="12" s="1"/>
  <c r="B881" i="12" s="1"/>
  <c r="B901" i="12" s="1"/>
  <c r="B921" i="12" s="1"/>
  <c r="B941" i="12" s="1"/>
  <c r="B961" i="12" s="1"/>
  <c r="B981" i="12" s="1"/>
  <c r="D37" i="12" a="1"/>
  <c r="D37" i="12" s="1"/>
  <c r="B21" i="12"/>
  <c r="D17" i="12" a="1"/>
  <c r="D17" i="12" s="1"/>
  <c r="L6" i="11" a="1"/>
  <c r="L6" i="11" s="1"/>
  <c r="T6" i="11" s="1" a="1"/>
  <c r="T6" i="11" s="1"/>
  <c r="L7" i="11" a="1"/>
  <c r="L7" i="11" s="1"/>
  <c r="T7" i="11" s="1" a="1"/>
  <c r="T7" i="11" s="1"/>
  <c r="L8" i="11" a="1"/>
  <c r="L8" i="11" s="1"/>
  <c r="T8" i="11" s="1" a="1"/>
  <c r="T8" i="11" s="1"/>
  <c r="L9" i="11" a="1"/>
  <c r="L9" i="11" s="1"/>
  <c r="T9" i="11" s="1" a="1"/>
  <c r="T9" i="11" s="1"/>
  <c r="L10" i="11" a="1"/>
  <c r="L10" i="11" s="1"/>
  <c r="T10" i="11" s="1" a="1"/>
  <c r="T10" i="11" s="1"/>
  <c r="L11" i="11" a="1"/>
  <c r="L11" i="11" s="1"/>
  <c r="T11" i="11" s="1" a="1"/>
  <c r="T11" i="11" s="1"/>
  <c r="L12" i="11" a="1"/>
  <c r="L12" i="11" s="1"/>
  <c r="T12" i="11" s="1" a="1"/>
  <c r="T12" i="11" s="1"/>
  <c r="L13" i="11" a="1"/>
  <c r="L13" i="11" s="1"/>
  <c r="T13" i="11" s="1" a="1"/>
  <c r="T13" i="11" s="1"/>
  <c r="L14" i="11" a="1"/>
  <c r="L14" i="11" s="1"/>
  <c r="T14" i="11" s="1" a="1"/>
  <c r="T14" i="11" s="1"/>
  <c r="L15" i="11" a="1"/>
  <c r="L15" i="11" s="1"/>
  <c r="T15" i="11" s="1" a="1"/>
  <c r="T15" i="11" s="1"/>
  <c r="L16" i="11" a="1"/>
  <c r="L16" i="11" s="1"/>
  <c r="T16" i="11" s="1" a="1"/>
  <c r="T16" i="11" s="1"/>
  <c r="L17" i="11" a="1"/>
  <c r="L17" i="11" s="1"/>
  <c r="T17" i="11" s="1" a="1"/>
  <c r="T17" i="11" s="1"/>
  <c r="L18" i="11" a="1"/>
  <c r="L18" i="11" s="1"/>
  <c r="T18" i="11" s="1" a="1"/>
  <c r="T18" i="11" s="1"/>
  <c r="L19" i="11" a="1"/>
  <c r="L19" i="11" s="1"/>
  <c r="T19" i="11" s="1" a="1"/>
  <c r="T19" i="11" s="1"/>
  <c r="L20" i="11" a="1"/>
  <c r="L20" i="11" s="1"/>
  <c r="T20" i="11" s="1" a="1"/>
  <c r="T20" i="11" s="1"/>
  <c r="L21" i="11" a="1"/>
  <c r="L21" i="11" s="1"/>
  <c r="T21" i="11" s="1" a="1"/>
  <c r="T21" i="11" s="1"/>
  <c r="L22" i="11" a="1"/>
  <c r="L22" i="11" s="1"/>
  <c r="T22" i="11" s="1" a="1"/>
  <c r="T22" i="11" s="1"/>
  <c r="L23" i="11" a="1"/>
  <c r="L23" i="11" s="1"/>
  <c r="T23" i="11" s="1" a="1"/>
  <c r="T23" i="11" s="1"/>
  <c r="L24" i="11" a="1"/>
  <c r="L24" i="11" s="1"/>
  <c r="T24" i="11" s="1" a="1"/>
  <c r="T24" i="11" s="1"/>
  <c r="L25" i="11" a="1"/>
  <c r="L25" i="11" s="1"/>
  <c r="T25" i="11" s="1" a="1"/>
  <c r="T25" i="11" s="1"/>
  <c r="L26" i="11" a="1"/>
  <c r="L26" i="11" s="1"/>
  <c r="T26" i="11" s="1" a="1"/>
  <c r="T26" i="11" s="1"/>
  <c r="L27" i="11" a="1"/>
  <c r="L27" i="11" s="1"/>
  <c r="T27" i="11" s="1" a="1"/>
  <c r="T27" i="11" s="1"/>
  <c r="L28" i="11" a="1"/>
  <c r="L28" i="11" s="1"/>
  <c r="T28" i="11" s="1" a="1"/>
  <c r="T28" i="11" s="1"/>
  <c r="L29" i="11" a="1"/>
  <c r="L29" i="11" s="1"/>
  <c r="T29" i="11" s="1" a="1"/>
  <c r="T29" i="11" s="1"/>
  <c r="L30" i="11" a="1"/>
  <c r="L30" i="11" s="1"/>
  <c r="T30" i="11" s="1" a="1"/>
  <c r="T30" i="11" s="1"/>
  <c r="L31" i="11" a="1"/>
  <c r="L31" i="11" s="1"/>
  <c r="T31" i="11" s="1" a="1"/>
  <c r="T31" i="11" s="1"/>
  <c r="L32" i="11" a="1"/>
  <c r="L32" i="11" s="1"/>
  <c r="T32" i="11" s="1" a="1"/>
  <c r="T32" i="11" s="1"/>
  <c r="L33" i="11" a="1"/>
  <c r="L33" i="11" s="1"/>
  <c r="T33" i="11" s="1" a="1"/>
  <c r="T33" i="11" s="1"/>
  <c r="L34" i="11" a="1"/>
  <c r="L34" i="11" s="1"/>
  <c r="T34" i="11" s="1" a="1"/>
  <c r="T34" i="11" s="1"/>
  <c r="L35" i="11" a="1"/>
  <c r="L35" i="11" s="1"/>
  <c r="T35" i="11" s="1" a="1"/>
  <c r="T35" i="11" s="1"/>
  <c r="L36" i="11" a="1"/>
  <c r="L36" i="11" s="1"/>
  <c r="T36" i="11" s="1" a="1"/>
  <c r="T36" i="11" s="1"/>
  <c r="L37" i="11" a="1"/>
  <c r="L37" i="11" s="1"/>
  <c r="T37" i="11" s="1" a="1"/>
  <c r="T37" i="11" s="1"/>
  <c r="L38" i="11" a="1"/>
  <c r="L38" i="11" s="1"/>
  <c r="T38" i="11" s="1" a="1"/>
  <c r="T38" i="11" s="1"/>
  <c r="L39" i="11" a="1"/>
  <c r="L39" i="11" s="1"/>
  <c r="T39" i="11" s="1" a="1"/>
  <c r="T39" i="11" s="1"/>
  <c r="L40" i="11" a="1"/>
  <c r="L40" i="11" s="1"/>
  <c r="T40" i="11" s="1" a="1"/>
  <c r="T40" i="11" s="1"/>
  <c r="L41" i="11" a="1"/>
  <c r="L41" i="11" s="1"/>
  <c r="T41" i="11" s="1" a="1"/>
  <c r="T41" i="11" s="1"/>
  <c r="L42" i="11" a="1"/>
  <c r="L42" i="11" s="1"/>
  <c r="T42" i="11" s="1" a="1"/>
  <c r="T42" i="11" s="1"/>
  <c r="L43" i="11" a="1"/>
  <c r="L43" i="11" s="1"/>
  <c r="T43" i="11" s="1" a="1"/>
  <c r="T43" i="11" s="1"/>
  <c r="L44" i="11" a="1"/>
  <c r="L44" i="11" s="1"/>
  <c r="T44" i="11" s="1" a="1"/>
  <c r="T44" i="11" s="1"/>
  <c r="L45" i="11" a="1"/>
  <c r="L45" i="11" s="1"/>
  <c r="T45" i="11" s="1" a="1"/>
  <c r="T45" i="11" s="1"/>
  <c r="L46" i="11" a="1"/>
  <c r="L46" i="11" s="1"/>
  <c r="T46" i="11" s="1" a="1"/>
  <c r="T46" i="11" s="1"/>
  <c r="L47" i="11" a="1"/>
  <c r="L47" i="11" s="1"/>
  <c r="T47" i="11" s="1" a="1"/>
  <c r="T47" i="11" s="1"/>
  <c r="L48" i="11" a="1"/>
  <c r="L48" i="11" s="1"/>
  <c r="T48" i="11" s="1" a="1"/>
  <c r="T48" i="11" s="1"/>
  <c r="L49" i="11" a="1"/>
  <c r="L49" i="11" s="1"/>
  <c r="T49" i="11" s="1" a="1"/>
  <c r="T49" i="11" s="1"/>
  <c r="L50" i="11" a="1"/>
  <c r="L50" i="11" s="1"/>
  <c r="T50" i="11" s="1" a="1"/>
  <c r="T50" i="11" s="1"/>
  <c r="L51" i="11" a="1"/>
  <c r="L51" i="11" s="1"/>
  <c r="T51" i="11" s="1" a="1"/>
  <c r="T51" i="11" s="1"/>
  <c r="L52" i="11" a="1"/>
  <c r="L52" i="11" s="1"/>
  <c r="T52" i="11" s="1" a="1"/>
  <c r="T52" i="11" s="1"/>
  <c r="L53" i="11" a="1"/>
  <c r="L53" i="11" s="1"/>
  <c r="T53" i="11" s="1" a="1"/>
  <c r="T53" i="11" s="1"/>
  <c r="L5" i="11" a="1"/>
  <c r="L5" i="11" s="1"/>
  <c r="T5" i="11" s="1" a="1"/>
  <c r="T5" i="11" s="1"/>
  <c r="L4" i="11"/>
  <c r="T4" i="11" s="1"/>
  <c r="D997" i="1" a="1"/>
  <c r="D997" i="1" s="1"/>
  <c r="D977" i="1" a="1"/>
  <c r="D977" i="1" s="1"/>
  <c r="D957" i="1" a="1"/>
  <c r="D957" i="1" s="1"/>
  <c r="D937" i="1" a="1"/>
  <c r="D937" i="1" s="1"/>
  <c r="D917" i="1" a="1"/>
  <c r="D917" i="1" s="1"/>
  <c r="D897" i="1" a="1"/>
  <c r="D897" i="1" s="1"/>
  <c r="D877" i="1" a="1"/>
  <c r="D877" i="1" s="1"/>
  <c r="D857" i="1" a="1"/>
  <c r="D857" i="1" s="1"/>
  <c r="D837" i="1" a="1"/>
  <c r="D837" i="1" s="1"/>
  <c r="D817" i="1" a="1"/>
  <c r="D817" i="1" s="1"/>
  <c r="D797" i="1" a="1"/>
  <c r="D797" i="1" s="1"/>
  <c r="D777" i="1" a="1"/>
  <c r="D777" i="1" s="1"/>
  <c r="D757" i="1" a="1"/>
  <c r="D757" i="1" s="1"/>
  <c r="D737" i="1" a="1"/>
  <c r="D737" i="1" s="1"/>
  <c r="D717" i="1" a="1"/>
  <c r="D717" i="1" s="1"/>
  <c r="D697" i="1" a="1"/>
  <c r="D697" i="1" s="1"/>
  <c r="D677" i="1" a="1"/>
  <c r="D677" i="1" s="1"/>
  <c r="D657" i="1" a="1"/>
  <c r="D657" i="1" s="1"/>
  <c r="D637" i="1" a="1"/>
  <c r="D637" i="1" s="1"/>
  <c r="D617" i="1" a="1"/>
  <c r="D617" i="1" s="1"/>
  <c r="D597" i="1" a="1"/>
  <c r="D597" i="1" s="1"/>
  <c r="D577" i="1" a="1"/>
  <c r="D577" i="1" s="1"/>
  <c r="D557" i="1" a="1"/>
  <c r="D557" i="1" s="1"/>
  <c r="D537" i="1" a="1"/>
  <c r="D537" i="1" s="1"/>
  <c r="D517" i="1" a="1"/>
  <c r="D517" i="1" s="1"/>
  <c r="D497" i="1" a="1"/>
  <c r="D497" i="1" s="1"/>
  <c r="D477" i="1" a="1"/>
  <c r="D477" i="1" s="1"/>
  <c r="D457" i="1" a="1"/>
  <c r="D457" i="1" s="1"/>
  <c r="D437" i="1" a="1"/>
  <c r="D437" i="1" s="1"/>
  <c r="D417" i="1" a="1"/>
  <c r="D417" i="1" s="1"/>
  <c r="D397" i="1" a="1"/>
  <c r="D397" i="1" s="1"/>
  <c r="D377" i="1" a="1"/>
  <c r="D377" i="1" s="1"/>
  <c r="D357" i="1" a="1"/>
  <c r="D357" i="1" s="1"/>
  <c r="D337" i="1" a="1"/>
  <c r="D337" i="1" s="1"/>
  <c r="D317" i="1" a="1"/>
  <c r="D317" i="1" s="1"/>
  <c r="D297" i="1" a="1"/>
  <c r="D297" i="1" s="1"/>
  <c r="D277" i="1" a="1"/>
  <c r="D277" i="1" s="1"/>
  <c r="D257" i="1" a="1"/>
  <c r="D257" i="1" s="1"/>
  <c r="D237" i="1" a="1"/>
  <c r="D237" i="1" s="1"/>
  <c r="D217" i="1" a="1"/>
  <c r="D217" i="1" s="1"/>
  <c r="D197" i="1" a="1"/>
  <c r="D197" i="1" s="1"/>
  <c r="D177" i="1" a="1"/>
  <c r="D177" i="1" s="1"/>
  <c r="D157" i="1" a="1"/>
  <c r="D157" i="1" s="1"/>
  <c r="D137" i="1" a="1"/>
  <c r="D137" i="1" s="1"/>
  <c r="D117" i="1" a="1"/>
  <c r="D117" i="1" s="1"/>
  <c r="D97" i="1" a="1"/>
  <c r="D97" i="1" s="1"/>
  <c r="D77" i="1" a="1"/>
  <c r="D77" i="1" s="1"/>
  <c r="D57" i="1" a="1"/>
  <c r="D57" i="1" s="1"/>
  <c r="D17" i="1" a="1"/>
  <c r="D17" i="1" s="1"/>
  <c r="H15" i="11" l="1"/>
  <c r="H16" i="11" a="1"/>
  <c r="H16" i="11" s="1"/>
  <c r="H14" i="11"/>
  <c r="H13" i="11"/>
  <c r="H6" i="11"/>
  <c r="H4" i="11"/>
  <c r="H5" i="11"/>
  <c r="H7" i="11" a="1"/>
  <c r="H7" i="11" s="1"/>
  <c r="W6" i="11" a="1"/>
  <c r="W6" i="11" s="1"/>
  <c r="Z6" i="11" a="1"/>
  <c r="Z6" i="11" s="1"/>
  <c r="AA6" i="11" a="1"/>
  <c r="AA6" i="11" s="1"/>
  <c r="AB6" i="11" a="1"/>
  <c r="AB6" i="11" s="1"/>
  <c r="AC6" i="11" a="1"/>
  <c r="AC6" i="11" s="1"/>
  <c r="AD6" i="11" a="1"/>
  <c r="AD6" i="11" s="1"/>
  <c r="AE6" i="11" a="1"/>
  <c r="AE6" i="11" s="1"/>
  <c r="W7" i="11" a="1"/>
  <c r="W7" i="11" s="1"/>
  <c r="Z7" i="11" a="1"/>
  <c r="Z7" i="11" s="1"/>
  <c r="AA7" i="11" a="1"/>
  <c r="AA7" i="11" s="1"/>
  <c r="AB7" i="11" a="1"/>
  <c r="AB7" i="11" s="1"/>
  <c r="AC7" i="11" a="1"/>
  <c r="AC7" i="11" s="1"/>
  <c r="AD7" i="11" a="1"/>
  <c r="AD7" i="11" s="1"/>
  <c r="AE7" i="11" a="1"/>
  <c r="AE7" i="11" s="1"/>
  <c r="W8" i="11" a="1"/>
  <c r="W8" i="11" s="1"/>
  <c r="Z8" i="11" a="1"/>
  <c r="Z8" i="11" s="1"/>
  <c r="AA8" i="11" a="1"/>
  <c r="AA8" i="11" s="1"/>
  <c r="AB8" i="11" a="1"/>
  <c r="AB8" i="11" s="1"/>
  <c r="AC8" i="11" a="1"/>
  <c r="AC8" i="11" s="1"/>
  <c r="AD8" i="11" a="1"/>
  <c r="AD8" i="11" s="1"/>
  <c r="AE8" i="11" a="1"/>
  <c r="AE8" i="11" s="1"/>
  <c r="W9" i="11" a="1"/>
  <c r="W9" i="11" s="1"/>
  <c r="Z9" i="11" a="1"/>
  <c r="Z9" i="11" s="1"/>
  <c r="AA9" i="11" a="1"/>
  <c r="AA9" i="11" s="1"/>
  <c r="AB9" i="11" a="1"/>
  <c r="AB9" i="11" s="1"/>
  <c r="AC9" i="11" a="1"/>
  <c r="AC9" i="11" s="1"/>
  <c r="AD9" i="11" a="1"/>
  <c r="AD9" i="11" s="1"/>
  <c r="AE9" i="11" a="1"/>
  <c r="AE9" i="11" s="1"/>
  <c r="W10" i="11" a="1"/>
  <c r="W10" i="11" s="1"/>
  <c r="Z10" i="11" a="1"/>
  <c r="Z10" i="11" s="1"/>
  <c r="AA10" i="11" a="1"/>
  <c r="AA10" i="11" s="1"/>
  <c r="AB10" i="11" a="1"/>
  <c r="AB10" i="11" s="1"/>
  <c r="AC10" i="11" a="1"/>
  <c r="AC10" i="11" s="1"/>
  <c r="AD10" i="11" a="1"/>
  <c r="AD10" i="11" s="1"/>
  <c r="AE10" i="11" a="1"/>
  <c r="AE10" i="11" s="1"/>
  <c r="W11" i="11" a="1"/>
  <c r="W11" i="11" s="1"/>
  <c r="Z11" i="11" a="1"/>
  <c r="Z11" i="11" s="1"/>
  <c r="AA11" i="11" a="1"/>
  <c r="AA11" i="11" s="1"/>
  <c r="AB11" i="11" a="1"/>
  <c r="AB11" i="11" s="1"/>
  <c r="AC11" i="11" a="1"/>
  <c r="AC11" i="11" s="1"/>
  <c r="AD11" i="11" a="1"/>
  <c r="AD11" i="11" s="1"/>
  <c r="AE11" i="11" a="1"/>
  <c r="AE11" i="11" s="1"/>
  <c r="W12" i="11" a="1"/>
  <c r="W12" i="11" s="1"/>
  <c r="Z12" i="11" a="1"/>
  <c r="Z12" i="11" s="1"/>
  <c r="AA12" i="11" a="1"/>
  <c r="AA12" i="11" s="1"/>
  <c r="AB12" i="11" a="1"/>
  <c r="AB12" i="11" s="1"/>
  <c r="AC12" i="11" a="1"/>
  <c r="AC12" i="11" s="1"/>
  <c r="AD12" i="11" a="1"/>
  <c r="AD12" i="11" s="1"/>
  <c r="AE12" i="11" a="1"/>
  <c r="AE12" i="11" s="1"/>
  <c r="W13" i="11" a="1"/>
  <c r="W13" i="11" s="1"/>
  <c r="Z13" i="11" a="1"/>
  <c r="Z13" i="11" s="1"/>
  <c r="AA13" i="11" a="1"/>
  <c r="AA13" i="11" s="1"/>
  <c r="AB13" i="11" a="1"/>
  <c r="AB13" i="11" s="1"/>
  <c r="AC13" i="11" a="1"/>
  <c r="AC13" i="11" s="1"/>
  <c r="AD13" i="11" a="1"/>
  <c r="AD13" i="11" s="1"/>
  <c r="AE13" i="11" a="1"/>
  <c r="AE13" i="11" s="1"/>
  <c r="W14" i="11" a="1"/>
  <c r="W14" i="11" s="1"/>
  <c r="Z14" i="11" a="1"/>
  <c r="Z14" i="11" s="1"/>
  <c r="AA14" i="11" a="1"/>
  <c r="AA14" i="11" s="1"/>
  <c r="AB14" i="11" a="1"/>
  <c r="AB14" i="11" s="1"/>
  <c r="AC14" i="11" a="1"/>
  <c r="AC14" i="11" s="1"/>
  <c r="AD14" i="11" a="1"/>
  <c r="AD14" i="11" s="1"/>
  <c r="AE14" i="11" a="1"/>
  <c r="AE14" i="11" s="1"/>
  <c r="W15" i="11" a="1"/>
  <c r="W15" i="11" s="1"/>
  <c r="Z15" i="11" a="1"/>
  <c r="Z15" i="11" s="1"/>
  <c r="AA15" i="11" a="1"/>
  <c r="AA15" i="11" s="1"/>
  <c r="AB15" i="11" a="1"/>
  <c r="AB15" i="11" s="1"/>
  <c r="AC15" i="11" a="1"/>
  <c r="AC15" i="11" s="1"/>
  <c r="AD15" i="11" a="1"/>
  <c r="AD15" i="11" s="1"/>
  <c r="AE15" i="11" a="1"/>
  <c r="AE15" i="11" s="1"/>
  <c r="W16" i="11" a="1"/>
  <c r="W16" i="11" s="1"/>
  <c r="Z16" i="11" a="1"/>
  <c r="Z16" i="11" s="1"/>
  <c r="AA16" i="11" a="1"/>
  <c r="AA16" i="11" s="1"/>
  <c r="AB16" i="11" a="1"/>
  <c r="AB16" i="11" s="1"/>
  <c r="AC16" i="11" a="1"/>
  <c r="AC16" i="11" s="1"/>
  <c r="AD16" i="11" a="1"/>
  <c r="AD16" i="11" s="1"/>
  <c r="AE16" i="11" a="1"/>
  <c r="AE16" i="11" s="1"/>
  <c r="W17" i="11" a="1"/>
  <c r="W17" i="11" s="1"/>
  <c r="Z17" i="11" a="1"/>
  <c r="Z17" i="11" s="1"/>
  <c r="AA17" i="11" a="1"/>
  <c r="AA17" i="11" s="1"/>
  <c r="AB17" i="11" a="1"/>
  <c r="AB17" i="11" s="1"/>
  <c r="AC17" i="11" a="1"/>
  <c r="AC17" i="11" s="1"/>
  <c r="AD17" i="11" a="1"/>
  <c r="AD17" i="11" s="1"/>
  <c r="AE17" i="11" a="1"/>
  <c r="AE17" i="11" s="1"/>
  <c r="W18" i="11" a="1"/>
  <c r="W18" i="11" s="1"/>
  <c r="Z18" i="11" a="1"/>
  <c r="Z18" i="11" s="1"/>
  <c r="AA18" i="11" a="1"/>
  <c r="AA18" i="11" s="1"/>
  <c r="AB18" i="11" a="1"/>
  <c r="AB18" i="11" s="1"/>
  <c r="AC18" i="11" a="1"/>
  <c r="AC18" i="11" s="1"/>
  <c r="AD18" i="11" a="1"/>
  <c r="AD18" i="11" s="1"/>
  <c r="AE18" i="11" a="1"/>
  <c r="AE18" i="11" s="1"/>
  <c r="W19" i="11" a="1"/>
  <c r="W19" i="11" s="1"/>
  <c r="Z19" i="11" a="1"/>
  <c r="Z19" i="11" s="1"/>
  <c r="AA19" i="11" a="1"/>
  <c r="AA19" i="11" s="1"/>
  <c r="AB19" i="11" a="1"/>
  <c r="AB19" i="11" s="1"/>
  <c r="AC19" i="11" a="1"/>
  <c r="AC19" i="11" s="1"/>
  <c r="AD19" i="11" a="1"/>
  <c r="AD19" i="11" s="1"/>
  <c r="AE19" i="11" a="1"/>
  <c r="AE19" i="11" s="1"/>
  <c r="W20" i="11" a="1"/>
  <c r="W20" i="11" s="1"/>
  <c r="Z20" i="11" a="1"/>
  <c r="Z20" i="11" s="1"/>
  <c r="AA20" i="11" a="1"/>
  <c r="AA20" i="11" s="1"/>
  <c r="AB20" i="11" a="1"/>
  <c r="AB20" i="11" s="1"/>
  <c r="AC20" i="11" a="1"/>
  <c r="AC20" i="11" s="1"/>
  <c r="AD20" i="11" a="1"/>
  <c r="AD20" i="11" s="1"/>
  <c r="AE20" i="11" a="1"/>
  <c r="AE20" i="11" s="1"/>
  <c r="W21" i="11" a="1"/>
  <c r="W21" i="11" s="1"/>
  <c r="Z21" i="11" a="1"/>
  <c r="Z21" i="11" s="1"/>
  <c r="AA21" i="11" a="1"/>
  <c r="AA21" i="11" s="1"/>
  <c r="AB21" i="11" a="1"/>
  <c r="AB21" i="11" s="1"/>
  <c r="AC21" i="11" a="1"/>
  <c r="AC21" i="11" s="1"/>
  <c r="AD21" i="11" a="1"/>
  <c r="AD21" i="11" s="1"/>
  <c r="AE21" i="11" a="1"/>
  <c r="AE21" i="11" s="1"/>
  <c r="W22" i="11" a="1"/>
  <c r="W22" i="11" s="1"/>
  <c r="Z22" i="11" a="1"/>
  <c r="Z22" i="11" s="1"/>
  <c r="AA22" i="11" a="1"/>
  <c r="AA22" i="11" s="1"/>
  <c r="AB22" i="11" a="1"/>
  <c r="AB22" i="11" s="1"/>
  <c r="AC22" i="11" a="1"/>
  <c r="AC22" i="11" s="1"/>
  <c r="AD22" i="11" a="1"/>
  <c r="AD22" i="11" s="1"/>
  <c r="AE22" i="11" a="1"/>
  <c r="AE22" i="11" s="1"/>
  <c r="W23" i="11" a="1"/>
  <c r="W23" i="11" s="1"/>
  <c r="Z23" i="11" a="1"/>
  <c r="Z23" i="11" s="1"/>
  <c r="AA23" i="11" a="1"/>
  <c r="AA23" i="11" s="1"/>
  <c r="AB23" i="11" a="1"/>
  <c r="AB23" i="11" s="1"/>
  <c r="AC23" i="11" a="1"/>
  <c r="AC23" i="11" s="1"/>
  <c r="AD23" i="11" a="1"/>
  <c r="AD23" i="11" s="1"/>
  <c r="AE23" i="11" a="1"/>
  <c r="AE23" i="11" s="1"/>
  <c r="W24" i="11" a="1"/>
  <c r="W24" i="11" s="1"/>
  <c r="Z24" i="11" a="1"/>
  <c r="Z24" i="11" s="1"/>
  <c r="AA24" i="11" a="1"/>
  <c r="AA24" i="11" s="1"/>
  <c r="AB24" i="11" a="1"/>
  <c r="AB24" i="11" s="1"/>
  <c r="AC24" i="11" a="1"/>
  <c r="AC24" i="11" s="1"/>
  <c r="AD24" i="11" a="1"/>
  <c r="AD24" i="11" s="1"/>
  <c r="AE24" i="11" a="1"/>
  <c r="AE24" i="11" s="1"/>
  <c r="W25" i="11" a="1"/>
  <c r="W25" i="11" s="1"/>
  <c r="Z25" i="11" a="1"/>
  <c r="Z25" i="11" s="1"/>
  <c r="AA25" i="11" a="1"/>
  <c r="AA25" i="11" s="1"/>
  <c r="AB25" i="11" a="1"/>
  <c r="AB25" i="11" s="1"/>
  <c r="AC25" i="11" a="1"/>
  <c r="AC25" i="11" s="1"/>
  <c r="AD25" i="11" a="1"/>
  <c r="AD25" i="11" s="1"/>
  <c r="AE25" i="11" a="1"/>
  <c r="AE25" i="11" s="1"/>
  <c r="W26" i="11" a="1"/>
  <c r="W26" i="11" s="1"/>
  <c r="Z26" i="11" a="1"/>
  <c r="Z26" i="11" s="1"/>
  <c r="AA26" i="11" a="1"/>
  <c r="AA26" i="11" s="1"/>
  <c r="AB26" i="11" a="1"/>
  <c r="AB26" i="11" s="1"/>
  <c r="AC26" i="11" a="1"/>
  <c r="AC26" i="11" s="1"/>
  <c r="AD26" i="11" a="1"/>
  <c r="AD26" i="11" s="1"/>
  <c r="AE26" i="11" a="1"/>
  <c r="AE26" i="11" s="1"/>
  <c r="W27" i="11" a="1"/>
  <c r="W27" i="11" s="1"/>
  <c r="Z27" i="11" a="1"/>
  <c r="Z27" i="11" s="1"/>
  <c r="AA27" i="11" a="1"/>
  <c r="AA27" i="11" s="1"/>
  <c r="AB27" i="11" a="1"/>
  <c r="AB27" i="11" s="1"/>
  <c r="AC27" i="11" a="1"/>
  <c r="AC27" i="11" s="1"/>
  <c r="AD27" i="11" a="1"/>
  <c r="AD27" i="11" s="1"/>
  <c r="AE27" i="11" a="1"/>
  <c r="AE27" i="11" s="1"/>
  <c r="W28" i="11" a="1"/>
  <c r="W28" i="11" s="1"/>
  <c r="Z28" i="11" a="1"/>
  <c r="Z28" i="11" s="1"/>
  <c r="AA28" i="11" a="1"/>
  <c r="AA28" i="11" s="1"/>
  <c r="AB28" i="11" a="1"/>
  <c r="AB28" i="11" s="1"/>
  <c r="AC28" i="11" a="1"/>
  <c r="AC28" i="11" s="1"/>
  <c r="AD28" i="11" a="1"/>
  <c r="AD28" i="11" s="1"/>
  <c r="AE28" i="11" a="1"/>
  <c r="AE28" i="11" s="1"/>
  <c r="W29" i="11" a="1"/>
  <c r="W29" i="11" s="1"/>
  <c r="Z29" i="11" a="1"/>
  <c r="Z29" i="11" s="1"/>
  <c r="AA29" i="11" a="1"/>
  <c r="AA29" i="11" s="1"/>
  <c r="AB29" i="11" a="1"/>
  <c r="AB29" i="11" s="1"/>
  <c r="AC29" i="11" a="1"/>
  <c r="AC29" i="11" s="1"/>
  <c r="AD29" i="11" a="1"/>
  <c r="AD29" i="11" s="1"/>
  <c r="AE29" i="11" a="1"/>
  <c r="AE29" i="11" s="1"/>
  <c r="W30" i="11" a="1"/>
  <c r="W30" i="11" s="1"/>
  <c r="Z30" i="11" a="1"/>
  <c r="Z30" i="11" s="1"/>
  <c r="AA30" i="11" a="1"/>
  <c r="AA30" i="11" s="1"/>
  <c r="AB30" i="11" a="1"/>
  <c r="AB30" i="11" s="1"/>
  <c r="AC30" i="11" a="1"/>
  <c r="AC30" i="11" s="1"/>
  <c r="AD30" i="11" a="1"/>
  <c r="AD30" i="11" s="1"/>
  <c r="AE30" i="11" a="1"/>
  <c r="AE30" i="11" s="1"/>
  <c r="W31" i="11" a="1"/>
  <c r="W31" i="11" s="1"/>
  <c r="Z31" i="11" a="1"/>
  <c r="Z31" i="11" s="1"/>
  <c r="AA31" i="11" a="1"/>
  <c r="AA31" i="11" s="1"/>
  <c r="AB31" i="11" a="1"/>
  <c r="AB31" i="11" s="1"/>
  <c r="AC31" i="11" a="1"/>
  <c r="AC31" i="11" s="1"/>
  <c r="AD31" i="11" a="1"/>
  <c r="AD31" i="11" s="1"/>
  <c r="AE31" i="11" a="1"/>
  <c r="AE31" i="11" s="1"/>
  <c r="W32" i="11" a="1"/>
  <c r="W32" i="11" s="1"/>
  <c r="Z32" i="11" a="1"/>
  <c r="Z32" i="11" s="1"/>
  <c r="AA32" i="11" a="1"/>
  <c r="AA32" i="11" s="1"/>
  <c r="AB32" i="11" a="1"/>
  <c r="AB32" i="11" s="1"/>
  <c r="AC32" i="11" a="1"/>
  <c r="AC32" i="11" s="1"/>
  <c r="AD32" i="11" a="1"/>
  <c r="AD32" i="11" s="1"/>
  <c r="AE32" i="11" a="1"/>
  <c r="AE32" i="11" s="1"/>
  <c r="W33" i="11" a="1"/>
  <c r="W33" i="11" s="1"/>
  <c r="Z33" i="11" a="1"/>
  <c r="Z33" i="11" s="1"/>
  <c r="AA33" i="11" a="1"/>
  <c r="AA33" i="11" s="1"/>
  <c r="AB33" i="11" a="1"/>
  <c r="AB33" i="11" s="1"/>
  <c r="AC33" i="11" a="1"/>
  <c r="AC33" i="11" s="1"/>
  <c r="AD33" i="11" a="1"/>
  <c r="AD33" i="11" s="1"/>
  <c r="AE33" i="11" a="1"/>
  <c r="AE33" i="11" s="1"/>
  <c r="W34" i="11" a="1"/>
  <c r="W34" i="11" s="1"/>
  <c r="Z34" i="11" a="1"/>
  <c r="Z34" i="11" s="1"/>
  <c r="AA34" i="11" a="1"/>
  <c r="AA34" i="11" s="1"/>
  <c r="AB34" i="11" a="1"/>
  <c r="AB34" i="11" s="1"/>
  <c r="AC34" i="11" a="1"/>
  <c r="AC34" i="11" s="1"/>
  <c r="AD34" i="11" a="1"/>
  <c r="AD34" i="11" s="1"/>
  <c r="AE34" i="11" a="1"/>
  <c r="AE34" i="11" s="1"/>
  <c r="W35" i="11" a="1"/>
  <c r="W35" i="11" s="1"/>
  <c r="Z35" i="11" a="1"/>
  <c r="Z35" i="11" s="1"/>
  <c r="AA35" i="11" a="1"/>
  <c r="AA35" i="11" s="1"/>
  <c r="AB35" i="11" a="1"/>
  <c r="AB35" i="11" s="1"/>
  <c r="AC35" i="11" a="1"/>
  <c r="AC35" i="11" s="1"/>
  <c r="AD35" i="11" a="1"/>
  <c r="AD35" i="11" s="1"/>
  <c r="AE35" i="11" a="1"/>
  <c r="AE35" i="11" s="1"/>
  <c r="W36" i="11" a="1"/>
  <c r="W36" i="11" s="1"/>
  <c r="Z36" i="11" a="1"/>
  <c r="Z36" i="11" s="1"/>
  <c r="AA36" i="11" a="1"/>
  <c r="AA36" i="11" s="1"/>
  <c r="AB36" i="11" a="1"/>
  <c r="AB36" i="11" s="1"/>
  <c r="AC36" i="11" a="1"/>
  <c r="AC36" i="11" s="1"/>
  <c r="AD36" i="11" a="1"/>
  <c r="AD36" i="11" s="1"/>
  <c r="AE36" i="11" a="1"/>
  <c r="AE36" i="11" s="1"/>
  <c r="W37" i="11" a="1"/>
  <c r="W37" i="11" s="1"/>
  <c r="Z37" i="11" a="1"/>
  <c r="Z37" i="11" s="1"/>
  <c r="AA37" i="11" a="1"/>
  <c r="AA37" i="11" s="1"/>
  <c r="AB37" i="11" a="1"/>
  <c r="AB37" i="11" s="1"/>
  <c r="AC37" i="11" a="1"/>
  <c r="AC37" i="11" s="1"/>
  <c r="AD37" i="11" a="1"/>
  <c r="AD37" i="11" s="1"/>
  <c r="AE37" i="11" a="1"/>
  <c r="AE37" i="11" s="1"/>
  <c r="W38" i="11" a="1"/>
  <c r="W38" i="11" s="1"/>
  <c r="Z38" i="11" a="1"/>
  <c r="Z38" i="11" s="1"/>
  <c r="AA38" i="11" a="1"/>
  <c r="AA38" i="11" s="1"/>
  <c r="AB38" i="11" a="1"/>
  <c r="AB38" i="11" s="1"/>
  <c r="AC38" i="11" a="1"/>
  <c r="AC38" i="11" s="1"/>
  <c r="AD38" i="11" a="1"/>
  <c r="AD38" i="11" s="1"/>
  <c r="AE38" i="11" a="1"/>
  <c r="AE38" i="11" s="1"/>
  <c r="W39" i="11" a="1"/>
  <c r="W39" i="11" s="1"/>
  <c r="Z39" i="11" a="1"/>
  <c r="Z39" i="11" s="1"/>
  <c r="AA39" i="11" a="1"/>
  <c r="AA39" i="11" s="1"/>
  <c r="AB39" i="11" a="1"/>
  <c r="AB39" i="11" s="1"/>
  <c r="AC39" i="11" a="1"/>
  <c r="AC39" i="11" s="1"/>
  <c r="AD39" i="11" a="1"/>
  <c r="AD39" i="11" s="1"/>
  <c r="AE39" i="11" a="1"/>
  <c r="AE39" i="11" s="1"/>
  <c r="W40" i="11" a="1"/>
  <c r="W40" i="11" s="1"/>
  <c r="Z40" i="11" a="1"/>
  <c r="Z40" i="11" s="1"/>
  <c r="AA40" i="11" a="1"/>
  <c r="AA40" i="11" s="1"/>
  <c r="AB40" i="11" a="1"/>
  <c r="AB40" i="11" s="1"/>
  <c r="AC40" i="11" a="1"/>
  <c r="AC40" i="11" s="1"/>
  <c r="AD40" i="11" a="1"/>
  <c r="AD40" i="11" s="1"/>
  <c r="AE40" i="11" a="1"/>
  <c r="AE40" i="11" s="1"/>
  <c r="W41" i="11" a="1"/>
  <c r="W41" i="11" s="1"/>
  <c r="Z41" i="11" a="1"/>
  <c r="Z41" i="11" s="1"/>
  <c r="AA41" i="11" a="1"/>
  <c r="AA41" i="11" s="1"/>
  <c r="AB41" i="11" a="1"/>
  <c r="AB41" i="11" s="1"/>
  <c r="AC41" i="11" a="1"/>
  <c r="AC41" i="11" s="1"/>
  <c r="AD41" i="11" a="1"/>
  <c r="AD41" i="11" s="1"/>
  <c r="AE41" i="11" a="1"/>
  <c r="AE41" i="11" s="1"/>
  <c r="W42" i="11" a="1"/>
  <c r="W42" i="11" s="1"/>
  <c r="Z42" i="11" a="1"/>
  <c r="Z42" i="11" s="1"/>
  <c r="AA42" i="11" a="1"/>
  <c r="AA42" i="11" s="1"/>
  <c r="AB42" i="11" a="1"/>
  <c r="AB42" i="11" s="1"/>
  <c r="AC42" i="11" a="1"/>
  <c r="AC42" i="11" s="1"/>
  <c r="AD42" i="11" a="1"/>
  <c r="AD42" i="11" s="1"/>
  <c r="AE42" i="11" a="1"/>
  <c r="AE42" i="11" s="1"/>
  <c r="W43" i="11" a="1"/>
  <c r="W43" i="11" s="1"/>
  <c r="Z43" i="11" a="1"/>
  <c r="Z43" i="11" s="1"/>
  <c r="AA43" i="11" a="1"/>
  <c r="AA43" i="11" s="1"/>
  <c r="AB43" i="11" a="1"/>
  <c r="AB43" i="11" s="1"/>
  <c r="AC43" i="11" a="1"/>
  <c r="AC43" i="11" s="1"/>
  <c r="AD43" i="11" a="1"/>
  <c r="AD43" i="11" s="1"/>
  <c r="AE43" i="11" a="1"/>
  <c r="AE43" i="11" s="1"/>
  <c r="W44" i="11" a="1"/>
  <c r="W44" i="11" s="1"/>
  <c r="Z44" i="11" a="1"/>
  <c r="Z44" i="11" s="1"/>
  <c r="AA44" i="11" a="1"/>
  <c r="AA44" i="11" s="1"/>
  <c r="AB44" i="11" a="1"/>
  <c r="AB44" i="11" s="1"/>
  <c r="AC44" i="11" a="1"/>
  <c r="AC44" i="11" s="1"/>
  <c r="AD44" i="11" a="1"/>
  <c r="AD44" i="11" s="1"/>
  <c r="AE44" i="11" a="1"/>
  <c r="AE44" i="11" s="1"/>
  <c r="W45" i="11" a="1"/>
  <c r="W45" i="11" s="1"/>
  <c r="Z45" i="11" a="1"/>
  <c r="Z45" i="11" s="1"/>
  <c r="AA45" i="11" a="1"/>
  <c r="AA45" i="11" s="1"/>
  <c r="AB45" i="11" a="1"/>
  <c r="AB45" i="11" s="1"/>
  <c r="AC45" i="11" a="1"/>
  <c r="AC45" i="11" s="1"/>
  <c r="AD45" i="11" a="1"/>
  <c r="AD45" i="11" s="1"/>
  <c r="AE45" i="11" a="1"/>
  <c r="AE45" i="11" s="1"/>
  <c r="W46" i="11" a="1"/>
  <c r="W46" i="11" s="1"/>
  <c r="Z46" i="11" a="1"/>
  <c r="Z46" i="11" s="1"/>
  <c r="AA46" i="11" a="1"/>
  <c r="AA46" i="11" s="1"/>
  <c r="AB46" i="11" a="1"/>
  <c r="AB46" i="11" s="1"/>
  <c r="AC46" i="11" a="1"/>
  <c r="AC46" i="11" s="1"/>
  <c r="AD46" i="11" a="1"/>
  <c r="AD46" i="11" s="1"/>
  <c r="AE46" i="11" a="1"/>
  <c r="AE46" i="11" s="1"/>
  <c r="W47" i="11" a="1"/>
  <c r="W47" i="11" s="1"/>
  <c r="Z47" i="11" a="1"/>
  <c r="Z47" i="11" s="1"/>
  <c r="AA47" i="11" a="1"/>
  <c r="AA47" i="11" s="1"/>
  <c r="AB47" i="11" a="1"/>
  <c r="AB47" i="11" s="1"/>
  <c r="AC47" i="11" a="1"/>
  <c r="AC47" i="11" s="1"/>
  <c r="AD47" i="11" a="1"/>
  <c r="AD47" i="11" s="1"/>
  <c r="AE47" i="11" a="1"/>
  <c r="AE47" i="11" s="1"/>
  <c r="W48" i="11" a="1"/>
  <c r="W48" i="11" s="1"/>
  <c r="Z48" i="11" a="1"/>
  <c r="Z48" i="11" s="1"/>
  <c r="AA48" i="11" a="1"/>
  <c r="AA48" i="11" s="1"/>
  <c r="AB48" i="11" a="1"/>
  <c r="AB48" i="11" s="1"/>
  <c r="AC48" i="11" a="1"/>
  <c r="AC48" i="11" s="1"/>
  <c r="AD48" i="11" a="1"/>
  <c r="AD48" i="11" s="1"/>
  <c r="AE48" i="11" a="1"/>
  <c r="AE48" i="11" s="1"/>
  <c r="W49" i="11" a="1"/>
  <c r="W49" i="11" s="1"/>
  <c r="Z49" i="11" a="1"/>
  <c r="Z49" i="11" s="1"/>
  <c r="AA49" i="11" a="1"/>
  <c r="AA49" i="11" s="1"/>
  <c r="AB49" i="11" a="1"/>
  <c r="AB49" i="11" s="1"/>
  <c r="AC49" i="11" a="1"/>
  <c r="AC49" i="11" s="1"/>
  <c r="AD49" i="11" a="1"/>
  <c r="AD49" i="11" s="1"/>
  <c r="AE49" i="11" a="1"/>
  <c r="AE49" i="11" s="1"/>
  <c r="W50" i="11" a="1"/>
  <c r="W50" i="11" s="1"/>
  <c r="Z50" i="11" a="1"/>
  <c r="Z50" i="11" s="1"/>
  <c r="AA50" i="11" a="1"/>
  <c r="AA50" i="11" s="1"/>
  <c r="AB50" i="11" a="1"/>
  <c r="AB50" i="11" s="1"/>
  <c r="AC50" i="11" a="1"/>
  <c r="AC50" i="11" s="1"/>
  <c r="AD50" i="11" a="1"/>
  <c r="AD50" i="11" s="1"/>
  <c r="AE50" i="11" a="1"/>
  <c r="AE50" i="11" s="1"/>
  <c r="W51" i="11" a="1"/>
  <c r="W51" i="11" s="1"/>
  <c r="Z51" i="11" a="1"/>
  <c r="Z51" i="11" s="1"/>
  <c r="AA51" i="11" a="1"/>
  <c r="AA51" i="11" s="1"/>
  <c r="AB51" i="11" a="1"/>
  <c r="AB51" i="11" s="1"/>
  <c r="AC51" i="11" a="1"/>
  <c r="AC51" i="11" s="1"/>
  <c r="AD51" i="11" a="1"/>
  <c r="AD51" i="11" s="1"/>
  <c r="AE51" i="11" a="1"/>
  <c r="AE51" i="11" s="1"/>
  <c r="W52" i="11" a="1"/>
  <c r="W52" i="11" s="1"/>
  <c r="Z52" i="11" a="1"/>
  <c r="Z52" i="11" s="1"/>
  <c r="AA52" i="11" a="1"/>
  <c r="AA52" i="11" s="1"/>
  <c r="AB52" i="11" a="1"/>
  <c r="AB52" i="11" s="1"/>
  <c r="AC52" i="11" a="1"/>
  <c r="AC52" i="11" s="1"/>
  <c r="AD52" i="11" a="1"/>
  <c r="AD52" i="11" s="1"/>
  <c r="AE52" i="11" a="1"/>
  <c r="AE52" i="11" s="1"/>
  <c r="W53" i="11" a="1"/>
  <c r="W53" i="11" s="1"/>
  <c r="Z53" i="11" a="1"/>
  <c r="Z53" i="11" s="1"/>
  <c r="AA53" i="11" a="1"/>
  <c r="AA53" i="11" s="1"/>
  <c r="AB53" i="11" a="1"/>
  <c r="AB53" i="11" s="1"/>
  <c r="AC53" i="11" a="1"/>
  <c r="AC53" i="11" s="1"/>
  <c r="AD53" i="11" a="1"/>
  <c r="AD53" i="11" s="1"/>
  <c r="AE53" i="11" a="1"/>
  <c r="AE53" i="11" s="1"/>
  <c r="AE5" i="11" a="1"/>
  <c r="AE5" i="11" s="1"/>
  <c r="AD5" i="11" a="1"/>
  <c r="AD5" i="11" s="1"/>
  <c r="AC5" i="11" a="1"/>
  <c r="AC5" i="11" s="1"/>
  <c r="AB5" i="11" a="1"/>
  <c r="AB5" i="11" s="1"/>
  <c r="AA5" i="11" a="1"/>
  <c r="AA5" i="11" s="1"/>
  <c r="Z5" i="11" a="1"/>
  <c r="Z5" i="11" s="1"/>
  <c r="W5" i="11" a="1"/>
  <c r="W5" i="11" s="1"/>
  <c r="AB4" i="11"/>
  <c r="Z4" i="11"/>
  <c r="S6" i="11" a="1"/>
  <c r="S6" i="11" s="1"/>
  <c r="S7" i="11" a="1"/>
  <c r="S7" i="11" s="1"/>
  <c r="S8" i="11" a="1"/>
  <c r="S8" i="11" s="1"/>
  <c r="S9" i="11" a="1"/>
  <c r="S9" i="11" s="1"/>
  <c r="S10" i="11" a="1"/>
  <c r="S10" i="11" s="1"/>
  <c r="S11" i="11" a="1"/>
  <c r="S11" i="11" s="1"/>
  <c r="S12" i="11" a="1"/>
  <c r="S12" i="11" s="1"/>
  <c r="S13" i="11" a="1"/>
  <c r="S13" i="11" s="1"/>
  <c r="S14" i="11" a="1"/>
  <c r="S14" i="11" s="1"/>
  <c r="S15" i="11" a="1"/>
  <c r="S15" i="11" s="1"/>
  <c r="S16" i="11" a="1"/>
  <c r="S16" i="11" s="1"/>
  <c r="S17" i="11" a="1"/>
  <c r="S17" i="11" s="1"/>
  <c r="S18" i="11" a="1"/>
  <c r="S18" i="11" s="1"/>
  <c r="S19" i="11" a="1"/>
  <c r="S19" i="11" s="1"/>
  <c r="S20" i="11" a="1"/>
  <c r="S20" i="11" s="1"/>
  <c r="S21" i="11" a="1"/>
  <c r="S21" i="11" s="1"/>
  <c r="S22" i="11" a="1"/>
  <c r="S22" i="11" s="1"/>
  <c r="S23" i="11" a="1"/>
  <c r="S23" i="11" s="1"/>
  <c r="S24" i="11" a="1"/>
  <c r="S24" i="11" s="1"/>
  <c r="S25" i="11" a="1"/>
  <c r="S25" i="11" s="1"/>
  <c r="S26" i="11" a="1"/>
  <c r="S26" i="11" s="1"/>
  <c r="S27" i="11" a="1"/>
  <c r="S27" i="11" s="1"/>
  <c r="S28" i="11" a="1"/>
  <c r="S28" i="11" s="1"/>
  <c r="S29" i="11" a="1"/>
  <c r="S29" i="11" s="1"/>
  <c r="S30" i="11" a="1"/>
  <c r="S30" i="11" s="1"/>
  <c r="S31" i="11" a="1"/>
  <c r="S31" i="11" s="1"/>
  <c r="S32" i="11" a="1"/>
  <c r="S32" i="11" s="1"/>
  <c r="S33" i="11" a="1"/>
  <c r="S33" i="11" s="1"/>
  <c r="S34" i="11" a="1"/>
  <c r="S34" i="11" s="1"/>
  <c r="S35" i="11" a="1"/>
  <c r="S35" i="11" s="1"/>
  <c r="S36" i="11" a="1"/>
  <c r="S36" i="11" s="1"/>
  <c r="S37" i="11" a="1"/>
  <c r="S37" i="11" s="1"/>
  <c r="S38" i="11" a="1"/>
  <c r="S38" i="11" s="1"/>
  <c r="S39" i="11" a="1"/>
  <c r="S39" i="11" s="1"/>
  <c r="S40" i="11" a="1"/>
  <c r="S40" i="11" s="1"/>
  <c r="S41" i="11" a="1"/>
  <c r="S41" i="11" s="1"/>
  <c r="S42" i="11" a="1"/>
  <c r="S42" i="11" s="1"/>
  <c r="S43" i="11" a="1"/>
  <c r="S43" i="11" s="1"/>
  <c r="S44" i="11" a="1"/>
  <c r="S44" i="11" s="1"/>
  <c r="S45" i="11" a="1"/>
  <c r="S45" i="11" s="1"/>
  <c r="S46" i="11" a="1"/>
  <c r="S46" i="11" s="1"/>
  <c r="S47" i="11" a="1"/>
  <c r="S47" i="11" s="1"/>
  <c r="S48" i="11" a="1"/>
  <c r="S48" i="11" s="1"/>
  <c r="S49" i="11" a="1"/>
  <c r="S49" i="11" s="1"/>
  <c r="S50" i="11" a="1"/>
  <c r="S50" i="11" s="1"/>
  <c r="S51" i="11" a="1"/>
  <c r="S51" i="11" s="1"/>
  <c r="S52" i="11" a="1"/>
  <c r="S52" i="11" s="1"/>
  <c r="S53" i="11" a="1"/>
  <c r="S53" i="11" s="1"/>
  <c r="S5" i="11" a="1"/>
  <c r="S5" i="11" s="1"/>
  <c r="N6" i="11" a="1"/>
  <c r="N6" i="11" s="1"/>
  <c r="O6" i="11" a="1"/>
  <c r="O6" i="11" s="1"/>
  <c r="P6" i="11" a="1"/>
  <c r="P6" i="11" s="1"/>
  <c r="Q6" i="11" a="1"/>
  <c r="Q6" i="11" s="1"/>
  <c r="R6" i="11" a="1"/>
  <c r="R6" i="11" s="1"/>
  <c r="N7" i="11" a="1"/>
  <c r="N7" i="11" s="1"/>
  <c r="O7" i="11" a="1"/>
  <c r="O7" i="11" s="1"/>
  <c r="P7" i="11" a="1"/>
  <c r="P7" i="11" s="1"/>
  <c r="Q7" i="11" a="1"/>
  <c r="Q7" i="11" s="1"/>
  <c r="R7" i="11" a="1"/>
  <c r="R7" i="11" s="1"/>
  <c r="N8" i="11" a="1"/>
  <c r="N8" i="11" s="1"/>
  <c r="O8" i="11" a="1"/>
  <c r="O8" i="11" s="1"/>
  <c r="P8" i="11" a="1"/>
  <c r="P8" i="11" s="1"/>
  <c r="Q8" i="11" a="1"/>
  <c r="Q8" i="11" s="1"/>
  <c r="R8" i="11" a="1"/>
  <c r="R8" i="11" s="1"/>
  <c r="N9" i="11" a="1"/>
  <c r="N9" i="11" s="1"/>
  <c r="O9" i="11" a="1"/>
  <c r="O9" i="11" s="1"/>
  <c r="P9" i="11" a="1"/>
  <c r="P9" i="11" s="1"/>
  <c r="Q9" i="11" a="1"/>
  <c r="Q9" i="11" s="1"/>
  <c r="R9" i="11" a="1"/>
  <c r="R9" i="11" s="1"/>
  <c r="N10" i="11" a="1"/>
  <c r="N10" i="11" s="1"/>
  <c r="O10" i="11" a="1"/>
  <c r="O10" i="11" s="1"/>
  <c r="P10" i="11" a="1"/>
  <c r="P10" i="11" s="1"/>
  <c r="Q10" i="11" a="1"/>
  <c r="Q10" i="11" s="1"/>
  <c r="R10" i="11" a="1"/>
  <c r="R10" i="11" s="1"/>
  <c r="N11" i="11" a="1"/>
  <c r="N11" i="11" s="1"/>
  <c r="O11" i="11" a="1"/>
  <c r="O11" i="11" s="1"/>
  <c r="P11" i="11" a="1"/>
  <c r="P11" i="11" s="1"/>
  <c r="Q11" i="11" a="1"/>
  <c r="Q11" i="11" s="1"/>
  <c r="R11" i="11" a="1"/>
  <c r="R11" i="11" s="1"/>
  <c r="N12" i="11" a="1"/>
  <c r="N12" i="11" s="1"/>
  <c r="O12" i="11" a="1"/>
  <c r="O12" i="11" s="1"/>
  <c r="P12" i="11" a="1"/>
  <c r="P12" i="11" s="1"/>
  <c r="Q12" i="11" a="1"/>
  <c r="Q12" i="11" s="1"/>
  <c r="R12" i="11" a="1"/>
  <c r="R12" i="11" s="1"/>
  <c r="N13" i="11" a="1"/>
  <c r="N13" i="11" s="1"/>
  <c r="O13" i="11" a="1"/>
  <c r="O13" i="11" s="1"/>
  <c r="P13" i="11" a="1"/>
  <c r="P13" i="11" s="1"/>
  <c r="Q13" i="11" a="1"/>
  <c r="Q13" i="11" s="1"/>
  <c r="R13" i="11" a="1"/>
  <c r="R13" i="11" s="1"/>
  <c r="N14" i="11" a="1"/>
  <c r="N14" i="11" s="1"/>
  <c r="O14" i="11" a="1"/>
  <c r="O14" i="11" s="1"/>
  <c r="P14" i="11" a="1"/>
  <c r="P14" i="11" s="1"/>
  <c r="Q14" i="11" a="1"/>
  <c r="Q14" i="11" s="1"/>
  <c r="R14" i="11" a="1"/>
  <c r="R14" i="11" s="1"/>
  <c r="N15" i="11" a="1"/>
  <c r="N15" i="11" s="1"/>
  <c r="O15" i="11" a="1"/>
  <c r="O15" i="11" s="1"/>
  <c r="P15" i="11" a="1"/>
  <c r="P15" i="11" s="1"/>
  <c r="Q15" i="11" a="1"/>
  <c r="Q15" i="11" s="1"/>
  <c r="R15" i="11" a="1"/>
  <c r="R15" i="11" s="1"/>
  <c r="N16" i="11" a="1"/>
  <c r="N16" i="11" s="1"/>
  <c r="O16" i="11" a="1"/>
  <c r="O16" i="11" s="1"/>
  <c r="P16" i="11" a="1"/>
  <c r="P16" i="11" s="1"/>
  <c r="Q16" i="11" a="1"/>
  <c r="Q16" i="11" s="1"/>
  <c r="R16" i="11" a="1"/>
  <c r="R16" i="11" s="1"/>
  <c r="N17" i="11" a="1"/>
  <c r="N17" i="11" s="1"/>
  <c r="O17" i="11" a="1"/>
  <c r="O17" i="11" s="1"/>
  <c r="P17" i="11" a="1"/>
  <c r="P17" i="11" s="1"/>
  <c r="Q17" i="11" a="1"/>
  <c r="Q17" i="11" s="1"/>
  <c r="R17" i="11" a="1"/>
  <c r="R17" i="11" s="1"/>
  <c r="N18" i="11" a="1"/>
  <c r="N18" i="11" s="1"/>
  <c r="O18" i="11" a="1"/>
  <c r="O18" i="11" s="1"/>
  <c r="P18" i="11" a="1"/>
  <c r="P18" i="11" s="1"/>
  <c r="Q18" i="11" a="1"/>
  <c r="Q18" i="11" s="1"/>
  <c r="R18" i="11" a="1"/>
  <c r="R18" i="11" s="1"/>
  <c r="N19" i="11" a="1"/>
  <c r="N19" i="11" s="1"/>
  <c r="O19" i="11" a="1"/>
  <c r="O19" i="11" s="1"/>
  <c r="P19" i="11" a="1"/>
  <c r="P19" i="11" s="1"/>
  <c r="Q19" i="11" a="1"/>
  <c r="Q19" i="11" s="1"/>
  <c r="R19" i="11" a="1"/>
  <c r="R19" i="11" s="1"/>
  <c r="N20" i="11" a="1"/>
  <c r="N20" i="11" s="1"/>
  <c r="O20" i="11" a="1"/>
  <c r="O20" i="11" s="1"/>
  <c r="P20" i="11" a="1"/>
  <c r="P20" i="11" s="1"/>
  <c r="Q20" i="11" a="1"/>
  <c r="Q20" i="11" s="1"/>
  <c r="R20" i="11" a="1"/>
  <c r="R20" i="11" s="1"/>
  <c r="N21" i="11" a="1"/>
  <c r="N21" i="11" s="1"/>
  <c r="O21" i="11" a="1"/>
  <c r="O21" i="11" s="1"/>
  <c r="P21" i="11" a="1"/>
  <c r="P21" i="11" s="1"/>
  <c r="Q21" i="11" a="1"/>
  <c r="Q21" i="11" s="1"/>
  <c r="R21" i="11" a="1"/>
  <c r="R21" i="11" s="1"/>
  <c r="N22" i="11" a="1"/>
  <c r="N22" i="11" s="1"/>
  <c r="O22" i="11" a="1"/>
  <c r="O22" i="11" s="1"/>
  <c r="P22" i="11" a="1"/>
  <c r="P22" i="11" s="1"/>
  <c r="Q22" i="11" a="1"/>
  <c r="Q22" i="11" s="1"/>
  <c r="R22" i="11" a="1"/>
  <c r="R22" i="11" s="1"/>
  <c r="N23" i="11" a="1"/>
  <c r="N23" i="11" s="1"/>
  <c r="O23" i="11" a="1"/>
  <c r="O23" i="11" s="1"/>
  <c r="P23" i="11" a="1"/>
  <c r="P23" i="11" s="1"/>
  <c r="Q23" i="11" a="1"/>
  <c r="Q23" i="11" s="1"/>
  <c r="R23" i="11" a="1"/>
  <c r="R23" i="11" s="1"/>
  <c r="N24" i="11" a="1"/>
  <c r="N24" i="11" s="1"/>
  <c r="O24" i="11" a="1"/>
  <c r="O24" i="11" s="1"/>
  <c r="P24" i="11" a="1"/>
  <c r="P24" i="11" s="1"/>
  <c r="Q24" i="11" a="1"/>
  <c r="Q24" i="11" s="1"/>
  <c r="R24" i="11" a="1"/>
  <c r="R24" i="11" s="1"/>
  <c r="N25" i="11" a="1"/>
  <c r="N25" i="11" s="1"/>
  <c r="O25" i="11" a="1"/>
  <c r="O25" i="11" s="1"/>
  <c r="P25" i="11" a="1"/>
  <c r="P25" i="11" s="1"/>
  <c r="Q25" i="11" a="1"/>
  <c r="Q25" i="11" s="1"/>
  <c r="R25" i="11" a="1"/>
  <c r="R25" i="11" s="1"/>
  <c r="N26" i="11" a="1"/>
  <c r="N26" i="11" s="1"/>
  <c r="O26" i="11" a="1"/>
  <c r="O26" i="11" s="1"/>
  <c r="P26" i="11" a="1"/>
  <c r="P26" i="11" s="1"/>
  <c r="Q26" i="11" a="1"/>
  <c r="Q26" i="11" s="1"/>
  <c r="R26" i="11" a="1"/>
  <c r="R26" i="11" s="1"/>
  <c r="N27" i="11" a="1"/>
  <c r="N27" i="11" s="1"/>
  <c r="O27" i="11" a="1"/>
  <c r="O27" i="11" s="1"/>
  <c r="P27" i="11" a="1"/>
  <c r="P27" i="11" s="1"/>
  <c r="Q27" i="11" a="1"/>
  <c r="Q27" i="11" s="1"/>
  <c r="R27" i="11" a="1"/>
  <c r="R27" i="11" s="1"/>
  <c r="N28" i="11" a="1"/>
  <c r="N28" i="11" s="1"/>
  <c r="O28" i="11" a="1"/>
  <c r="O28" i="11" s="1"/>
  <c r="P28" i="11" a="1"/>
  <c r="P28" i="11" s="1"/>
  <c r="Q28" i="11" a="1"/>
  <c r="Q28" i="11" s="1"/>
  <c r="R28" i="11" a="1"/>
  <c r="R28" i="11" s="1"/>
  <c r="N29" i="11" a="1"/>
  <c r="N29" i="11" s="1"/>
  <c r="O29" i="11" a="1"/>
  <c r="O29" i="11" s="1"/>
  <c r="P29" i="11" a="1"/>
  <c r="P29" i="11" s="1"/>
  <c r="Q29" i="11" a="1"/>
  <c r="Q29" i="11" s="1"/>
  <c r="R29" i="11" a="1"/>
  <c r="R29" i="11" s="1"/>
  <c r="N30" i="11" a="1"/>
  <c r="N30" i="11" s="1"/>
  <c r="O30" i="11" a="1"/>
  <c r="O30" i="11" s="1"/>
  <c r="P30" i="11" a="1"/>
  <c r="P30" i="11" s="1"/>
  <c r="Q30" i="11" a="1"/>
  <c r="Q30" i="11" s="1"/>
  <c r="R30" i="11" a="1"/>
  <c r="R30" i="11" s="1"/>
  <c r="N31" i="11" a="1"/>
  <c r="N31" i="11" s="1"/>
  <c r="O31" i="11" a="1"/>
  <c r="O31" i="11" s="1"/>
  <c r="P31" i="11" a="1"/>
  <c r="P31" i="11" s="1"/>
  <c r="Q31" i="11" a="1"/>
  <c r="Q31" i="11" s="1"/>
  <c r="R31" i="11" a="1"/>
  <c r="R31" i="11" s="1"/>
  <c r="N32" i="11" a="1"/>
  <c r="N32" i="11" s="1"/>
  <c r="O32" i="11" a="1"/>
  <c r="O32" i="11" s="1"/>
  <c r="P32" i="11" a="1"/>
  <c r="P32" i="11" s="1"/>
  <c r="Q32" i="11" a="1"/>
  <c r="Q32" i="11" s="1"/>
  <c r="R32" i="11" a="1"/>
  <c r="R32" i="11" s="1"/>
  <c r="N33" i="11" a="1"/>
  <c r="N33" i="11" s="1"/>
  <c r="O33" i="11" a="1"/>
  <c r="O33" i="11" s="1"/>
  <c r="P33" i="11" a="1"/>
  <c r="P33" i="11" s="1"/>
  <c r="Q33" i="11" a="1"/>
  <c r="Q33" i="11" s="1"/>
  <c r="R33" i="11" a="1"/>
  <c r="R33" i="11" s="1"/>
  <c r="N34" i="11" a="1"/>
  <c r="N34" i="11" s="1"/>
  <c r="O34" i="11" a="1"/>
  <c r="O34" i="11" s="1"/>
  <c r="P34" i="11" a="1"/>
  <c r="P34" i="11" s="1"/>
  <c r="Q34" i="11" a="1"/>
  <c r="Q34" i="11" s="1"/>
  <c r="R34" i="11" a="1"/>
  <c r="R34" i="11" s="1"/>
  <c r="N35" i="11" a="1"/>
  <c r="N35" i="11" s="1"/>
  <c r="O35" i="11" a="1"/>
  <c r="O35" i="11" s="1"/>
  <c r="P35" i="11" a="1"/>
  <c r="P35" i="11" s="1"/>
  <c r="Q35" i="11" a="1"/>
  <c r="Q35" i="11" s="1"/>
  <c r="R35" i="11" a="1"/>
  <c r="R35" i="11" s="1"/>
  <c r="N36" i="11" a="1"/>
  <c r="N36" i="11" s="1"/>
  <c r="O36" i="11" a="1"/>
  <c r="O36" i="11" s="1"/>
  <c r="P36" i="11" a="1"/>
  <c r="P36" i="11" s="1"/>
  <c r="Q36" i="11" a="1"/>
  <c r="Q36" i="11" s="1"/>
  <c r="R36" i="11" a="1"/>
  <c r="R36" i="11" s="1"/>
  <c r="N37" i="11" a="1"/>
  <c r="N37" i="11" s="1"/>
  <c r="O37" i="11" a="1"/>
  <c r="O37" i="11" s="1"/>
  <c r="P37" i="11" a="1"/>
  <c r="P37" i="11" s="1"/>
  <c r="Q37" i="11" a="1"/>
  <c r="Q37" i="11" s="1"/>
  <c r="R37" i="11" a="1"/>
  <c r="R37" i="11" s="1"/>
  <c r="N38" i="11" a="1"/>
  <c r="N38" i="11" s="1"/>
  <c r="O38" i="11" a="1"/>
  <c r="O38" i="11" s="1"/>
  <c r="P38" i="11" a="1"/>
  <c r="P38" i="11" s="1"/>
  <c r="Q38" i="11" a="1"/>
  <c r="Q38" i="11" s="1"/>
  <c r="R38" i="11" a="1"/>
  <c r="R38" i="11" s="1"/>
  <c r="N39" i="11" a="1"/>
  <c r="N39" i="11" s="1"/>
  <c r="O39" i="11" a="1"/>
  <c r="O39" i="11" s="1"/>
  <c r="P39" i="11" a="1"/>
  <c r="P39" i="11" s="1"/>
  <c r="Q39" i="11" a="1"/>
  <c r="Q39" i="11" s="1"/>
  <c r="R39" i="11" a="1"/>
  <c r="R39" i="11" s="1"/>
  <c r="N40" i="11" a="1"/>
  <c r="N40" i="11" s="1"/>
  <c r="O40" i="11" a="1"/>
  <c r="O40" i="11" s="1"/>
  <c r="P40" i="11" a="1"/>
  <c r="P40" i="11" s="1"/>
  <c r="Q40" i="11" a="1"/>
  <c r="Q40" i="11" s="1"/>
  <c r="R40" i="11" a="1"/>
  <c r="R40" i="11" s="1"/>
  <c r="N41" i="11" a="1"/>
  <c r="N41" i="11" s="1"/>
  <c r="O41" i="11" a="1"/>
  <c r="O41" i="11" s="1"/>
  <c r="P41" i="11" a="1"/>
  <c r="P41" i="11" s="1"/>
  <c r="Q41" i="11" a="1"/>
  <c r="Q41" i="11" s="1"/>
  <c r="R41" i="11" a="1"/>
  <c r="R41" i="11" s="1"/>
  <c r="N42" i="11" a="1"/>
  <c r="N42" i="11" s="1"/>
  <c r="O42" i="11" a="1"/>
  <c r="O42" i="11" s="1"/>
  <c r="P42" i="11" a="1"/>
  <c r="P42" i="11" s="1"/>
  <c r="Q42" i="11" a="1"/>
  <c r="Q42" i="11" s="1"/>
  <c r="R42" i="11" a="1"/>
  <c r="R42" i="11" s="1"/>
  <c r="N43" i="11" a="1"/>
  <c r="N43" i="11" s="1"/>
  <c r="O43" i="11" a="1"/>
  <c r="O43" i="11" s="1"/>
  <c r="P43" i="11" a="1"/>
  <c r="P43" i="11" s="1"/>
  <c r="Q43" i="11" a="1"/>
  <c r="Q43" i="11" s="1"/>
  <c r="R43" i="11" a="1"/>
  <c r="R43" i="11" s="1"/>
  <c r="N44" i="11" a="1"/>
  <c r="N44" i="11" s="1"/>
  <c r="O44" i="11" a="1"/>
  <c r="O44" i="11" s="1"/>
  <c r="P44" i="11" a="1"/>
  <c r="P44" i="11" s="1"/>
  <c r="Q44" i="11" a="1"/>
  <c r="Q44" i="11" s="1"/>
  <c r="R44" i="11" a="1"/>
  <c r="R44" i="11" s="1"/>
  <c r="N45" i="11" a="1"/>
  <c r="N45" i="11" s="1"/>
  <c r="O45" i="11" a="1"/>
  <c r="O45" i="11" s="1"/>
  <c r="P45" i="11" a="1"/>
  <c r="P45" i="11" s="1"/>
  <c r="Q45" i="11" a="1"/>
  <c r="Q45" i="11" s="1"/>
  <c r="R45" i="11" a="1"/>
  <c r="R45" i="11" s="1"/>
  <c r="N46" i="11" a="1"/>
  <c r="N46" i="11" s="1"/>
  <c r="O46" i="11" a="1"/>
  <c r="O46" i="11" s="1"/>
  <c r="P46" i="11" a="1"/>
  <c r="P46" i="11" s="1"/>
  <c r="Q46" i="11" a="1"/>
  <c r="Q46" i="11" s="1"/>
  <c r="R46" i="11" a="1"/>
  <c r="R46" i="11" s="1"/>
  <c r="N47" i="11" a="1"/>
  <c r="N47" i="11" s="1"/>
  <c r="O47" i="11" a="1"/>
  <c r="O47" i="11" s="1"/>
  <c r="P47" i="11" a="1"/>
  <c r="P47" i="11" s="1"/>
  <c r="Q47" i="11" a="1"/>
  <c r="Q47" i="11" s="1"/>
  <c r="R47" i="11" a="1"/>
  <c r="R47" i="11" s="1"/>
  <c r="N48" i="11" a="1"/>
  <c r="N48" i="11" s="1"/>
  <c r="O48" i="11" a="1"/>
  <c r="O48" i="11" s="1"/>
  <c r="P48" i="11" a="1"/>
  <c r="P48" i="11" s="1"/>
  <c r="Q48" i="11" a="1"/>
  <c r="Q48" i="11" s="1"/>
  <c r="R48" i="11" a="1"/>
  <c r="R48" i="11" s="1"/>
  <c r="N49" i="11" a="1"/>
  <c r="N49" i="11" s="1"/>
  <c r="O49" i="11" a="1"/>
  <c r="O49" i="11" s="1"/>
  <c r="P49" i="11" a="1"/>
  <c r="P49" i="11" s="1"/>
  <c r="Q49" i="11" a="1"/>
  <c r="Q49" i="11" s="1"/>
  <c r="R49" i="11" a="1"/>
  <c r="R49" i="11" s="1"/>
  <c r="N50" i="11" a="1"/>
  <c r="N50" i="11" s="1"/>
  <c r="O50" i="11" a="1"/>
  <c r="O50" i="11" s="1"/>
  <c r="P50" i="11" a="1"/>
  <c r="P50" i="11" s="1"/>
  <c r="Q50" i="11" a="1"/>
  <c r="Q50" i="11" s="1"/>
  <c r="R50" i="11" a="1"/>
  <c r="R50" i="11" s="1"/>
  <c r="N51" i="11" a="1"/>
  <c r="N51" i="11" s="1"/>
  <c r="O51" i="11" a="1"/>
  <c r="O51" i="11" s="1"/>
  <c r="P51" i="11" a="1"/>
  <c r="P51" i="11" s="1"/>
  <c r="Q51" i="11" a="1"/>
  <c r="Q51" i="11" s="1"/>
  <c r="R51" i="11" a="1"/>
  <c r="R51" i="11" s="1"/>
  <c r="N52" i="11" a="1"/>
  <c r="N52" i="11" s="1"/>
  <c r="O52" i="11" a="1"/>
  <c r="O52" i="11" s="1"/>
  <c r="P52" i="11" a="1"/>
  <c r="P52" i="11" s="1"/>
  <c r="Q52" i="11" a="1"/>
  <c r="Q52" i="11" s="1"/>
  <c r="R52" i="11" a="1"/>
  <c r="R52" i="11" s="1"/>
  <c r="N53" i="11" a="1"/>
  <c r="N53" i="11" s="1"/>
  <c r="O53" i="11" a="1"/>
  <c r="O53" i="11" s="1"/>
  <c r="P53" i="11" a="1"/>
  <c r="P53" i="11" s="1"/>
  <c r="Q53" i="11" a="1"/>
  <c r="Q53" i="11" s="1"/>
  <c r="R53" i="11" a="1"/>
  <c r="R53" i="11" s="1"/>
  <c r="R5" i="11" a="1"/>
  <c r="R5" i="11" s="1"/>
  <c r="Q5" i="11" a="1"/>
  <c r="Q5" i="11" s="1"/>
  <c r="P5" i="11" a="1"/>
  <c r="P5" i="11" s="1"/>
  <c r="O5" i="11" a="1"/>
  <c r="O5" i="11" s="1"/>
  <c r="N5" i="11" a="1"/>
  <c r="N5" i="11" s="1"/>
  <c r="K5" i="11" a="1"/>
  <c r="K5" i="11" s="1"/>
  <c r="K31" i="11" a="1"/>
  <c r="K31" i="11" s="1"/>
  <c r="K32" i="11" a="1"/>
  <c r="K32" i="11" s="1"/>
  <c r="K33" i="11" a="1"/>
  <c r="K33" i="11" s="1"/>
  <c r="K34" i="11" a="1"/>
  <c r="K34" i="11" s="1"/>
  <c r="K35" i="11" a="1"/>
  <c r="K35" i="11" s="1"/>
  <c r="K36" i="11" a="1"/>
  <c r="K36" i="11" s="1"/>
  <c r="K37" i="11" a="1"/>
  <c r="K37" i="11" s="1"/>
  <c r="K38" i="11" a="1"/>
  <c r="K38" i="11" s="1"/>
  <c r="K39" i="11" a="1"/>
  <c r="K39" i="11" s="1"/>
  <c r="K40" i="11" a="1"/>
  <c r="K40" i="11" s="1"/>
  <c r="K41" i="11" a="1"/>
  <c r="K41" i="11" s="1"/>
  <c r="K42" i="11" a="1"/>
  <c r="K42" i="11" s="1"/>
  <c r="K43" i="11" a="1"/>
  <c r="K43" i="11" s="1"/>
  <c r="K44" i="11" a="1"/>
  <c r="K44" i="11" s="1"/>
  <c r="K45" i="11" a="1"/>
  <c r="K45" i="11" s="1"/>
  <c r="K46" i="11" a="1"/>
  <c r="K46" i="11" s="1"/>
  <c r="K47" i="11" a="1"/>
  <c r="K47" i="11" s="1"/>
  <c r="K48" i="11" a="1"/>
  <c r="K48" i="11" s="1"/>
  <c r="K49" i="11" a="1"/>
  <c r="K49" i="11" s="1"/>
  <c r="K50" i="11" a="1"/>
  <c r="K50" i="11" s="1"/>
  <c r="K51" i="11" a="1"/>
  <c r="K51" i="11" s="1"/>
  <c r="K52" i="11" a="1"/>
  <c r="K52" i="11" s="1"/>
  <c r="K53" i="11" a="1"/>
  <c r="K53" i="11" s="1"/>
  <c r="K29" i="11" a="1"/>
  <c r="K29" i="11" s="1"/>
  <c r="K30" i="11" a="1"/>
  <c r="K30" i="11" s="1"/>
  <c r="K19" i="11" a="1"/>
  <c r="K19" i="11" s="1"/>
  <c r="K20" i="11" a="1"/>
  <c r="K20" i="11" s="1"/>
  <c r="K21" i="11" a="1"/>
  <c r="K21" i="11" s="1"/>
  <c r="K22" i="11" a="1"/>
  <c r="K22" i="11" s="1"/>
  <c r="K23" i="11" a="1"/>
  <c r="K23" i="11" s="1"/>
  <c r="K24" i="11" a="1"/>
  <c r="K24" i="11" s="1"/>
  <c r="K25" i="11" a="1"/>
  <c r="K25" i="11" s="1"/>
  <c r="K26" i="11" a="1"/>
  <c r="K26" i="11" s="1"/>
  <c r="K27" i="11" a="1"/>
  <c r="K27" i="11" s="1"/>
  <c r="K28" i="11" a="1"/>
  <c r="K28" i="11" s="1"/>
  <c r="K8" i="11" a="1"/>
  <c r="K8" i="11" s="1"/>
  <c r="K9" i="11" a="1"/>
  <c r="K9" i="11" s="1"/>
  <c r="K10" i="11" a="1"/>
  <c r="K10" i="11" s="1"/>
  <c r="K11" i="11" a="1"/>
  <c r="K11" i="11" s="1"/>
  <c r="K12" i="11" a="1"/>
  <c r="K12" i="11" s="1"/>
  <c r="K13" i="11" a="1"/>
  <c r="K13" i="11" s="1"/>
  <c r="K14" i="11" a="1"/>
  <c r="K14" i="11" s="1"/>
  <c r="K15" i="11" a="1"/>
  <c r="K15" i="11" s="1"/>
  <c r="K16" i="11" a="1"/>
  <c r="K16" i="11" s="1"/>
  <c r="K17" i="11" a="1"/>
  <c r="K17" i="11" s="1"/>
  <c r="K18" i="11" a="1"/>
  <c r="K18" i="11" s="1"/>
  <c r="K6" i="11" a="1"/>
  <c r="K6" i="11" s="1"/>
  <c r="K7" i="11" a="1"/>
  <c r="K7" i="11" s="1"/>
  <c r="Q4" i="11"/>
  <c r="P4" i="11"/>
  <c r="O4" i="11"/>
  <c r="N4" i="11"/>
  <c r="D4" i="11" l="1"/>
  <c r="D5" i="11"/>
  <c r="C7" i="11"/>
  <c r="C6" i="11"/>
  <c r="C5" i="11"/>
  <c r="C4" i="11"/>
  <c r="B7" i="11"/>
  <c r="B6" i="11"/>
  <c r="B5" i="11"/>
  <c r="B4" i="11"/>
  <c r="D14" i="11"/>
  <c r="AD4" i="11" l="1"/>
  <c r="AE4" i="11"/>
  <c r="C13" i="11"/>
  <c r="W4" i="11"/>
  <c r="K4" i="11"/>
  <c r="G14" i="11" l="1"/>
  <c r="F16" i="11" a="1"/>
  <c r="F16" i="11" s="1"/>
  <c r="G16" i="11" a="1"/>
  <c r="G16" i="11" s="1"/>
  <c r="G15" i="11"/>
  <c r="E16" i="11"/>
  <c r="G13" i="11"/>
  <c r="D16" i="11"/>
  <c r="C16" i="11"/>
  <c r="B16" i="11"/>
  <c r="E15" i="11"/>
  <c r="B15" i="11"/>
  <c r="C15" i="11"/>
  <c r="D15" i="11"/>
  <c r="E14" i="11"/>
  <c r="C14" i="11"/>
  <c r="B14" i="11"/>
  <c r="D13" i="11"/>
  <c r="E13" i="11"/>
  <c r="B13" i="11"/>
  <c r="S4" i="11"/>
  <c r="R4" i="11"/>
  <c r="F7" i="11" s="1" a="1"/>
  <c r="F7" i="11" s="1"/>
  <c r="E5" i="11"/>
  <c r="D6" i="11"/>
  <c r="B981" i="1"/>
  <c r="B961" i="1"/>
  <c r="B941" i="1"/>
  <c r="B921" i="1"/>
  <c r="B901" i="1"/>
  <c r="B881" i="1"/>
  <c r="B861" i="1"/>
  <c r="B841" i="1"/>
  <c r="B821" i="1"/>
  <c r="B801" i="1"/>
  <c r="B781" i="1"/>
  <c r="B761" i="1"/>
  <c r="B741" i="1"/>
  <c r="B721" i="1"/>
  <c r="B701" i="1"/>
  <c r="B681" i="1"/>
  <c r="B661" i="1"/>
  <c r="B641" i="1"/>
  <c r="B621" i="1"/>
  <c r="B601" i="1"/>
  <c r="B581" i="1"/>
  <c r="B561" i="1"/>
  <c r="B541" i="1"/>
  <c r="B521" i="1"/>
  <c r="B501" i="1"/>
  <c r="B481" i="1"/>
  <c r="B461" i="1"/>
  <c r="B441" i="1"/>
  <c r="B421" i="1"/>
  <c r="B401" i="1"/>
  <c r="B381" i="1"/>
  <c r="B361" i="1"/>
  <c r="B341" i="1"/>
  <c r="B321" i="1"/>
  <c r="B301" i="1"/>
  <c r="B281" i="1"/>
  <c r="B261" i="1"/>
  <c r="B241" i="1"/>
  <c r="B221" i="1"/>
  <c r="B201" i="1"/>
  <c r="B181" i="1"/>
  <c r="B161" i="1"/>
  <c r="B141" i="1"/>
  <c r="B121" i="1"/>
  <c r="B101" i="1"/>
  <c r="B81" i="1"/>
  <c r="B61" i="1"/>
  <c r="B41" i="1"/>
  <c r="B21" i="1"/>
  <c r="G7" i="11" l="1" a="1"/>
  <c r="G7" i="11" s="1"/>
  <c r="G4" i="11"/>
  <c r="G6" i="11"/>
  <c r="D7" i="11"/>
  <c r="E6" i="11"/>
  <c r="G5" i="11"/>
  <c r="E7" i="11"/>
  <c r="E4" i="1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William Feehan</author>
  </authors>
  <commentList>
    <comment ref="D17" authorId="0" shapeId="0" xr:uid="{0E6E0AD0-AC68-4464-AC85-FEC1015978A1}">
      <text>
        <r>
          <rPr>
            <b/>
            <sz val="9"/>
            <color indexed="81"/>
            <rFont val="Tahoma"/>
            <family val="2"/>
          </rPr>
          <t>William Feehan:</t>
        </r>
        <r>
          <rPr>
            <sz val="9"/>
            <color indexed="81"/>
            <rFont val="Tahoma"/>
            <family val="2"/>
          </rPr>
          <t xml:space="preserve">
Cell populated based on answers to Pavement Type and Macadam cells</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<sst xmlns="http://schemas.openxmlformats.org/spreadsheetml/2006/main" count="1709" uniqueCount="57">
  <si>
    <t>core#</t>
  </si>
  <si>
    <t>location SLM</t>
  </si>
  <si>
    <t>Drainage</t>
  </si>
  <si>
    <t>Bottom of core hole</t>
  </si>
  <si>
    <t># of photos</t>
  </si>
  <si>
    <t>CORE</t>
  </si>
  <si>
    <t>SLM</t>
  </si>
  <si>
    <t>Max</t>
  </si>
  <si>
    <t>Edge</t>
  </si>
  <si>
    <t>Middle</t>
  </si>
  <si>
    <t>Min</t>
  </si>
  <si>
    <t>Depth of core (in)</t>
  </si>
  <si>
    <t>Depth of core hole (in)</t>
  </si>
  <si>
    <t>Lane width*</t>
  </si>
  <si>
    <t>Paved shoulder width*</t>
  </si>
  <si>
    <t>* Decimal Feet</t>
  </si>
  <si>
    <t>Distance from edge line to core*</t>
  </si>
  <si>
    <t>Core Condition / Notes</t>
  </si>
  <si>
    <t>Core Depth</t>
  </si>
  <si>
    <t>Core Hole Depth</t>
  </si>
  <si>
    <t>Top Layer</t>
  </si>
  <si>
    <t>Up</t>
  </si>
  <si>
    <t>Down</t>
  </si>
  <si>
    <t>Average</t>
  </si>
  <si>
    <t>Mode</t>
  </si>
  <si>
    <t xml:space="preserve"> Down Summary</t>
  </si>
  <si>
    <t>Core Location</t>
  </si>
  <si>
    <t>OPE2020</t>
  </si>
  <si>
    <t>PW</t>
  </si>
  <si>
    <t>Pavement layers (in)</t>
  </si>
  <si>
    <t>Pavement Type at Core Location</t>
  </si>
  <si>
    <t>MacAdam base present?</t>
  </si>
  <si>
    <t>Pavement Type</t>
  </si>
  <si>
    <t>Core Depth (in)</t>
  </si>
  <si>
    <t>Core Hole Depth (in)</t>
  </si>
  <si>
    <r>
      <rPr>
        <b/>
        <sz val="11"/>
        <rFont val="Calibri"/>
        <family val="2"/>
        <scheme val="minor"/>
      </rPr>
      <t xml:space="preserve">Concrete/Mac </t>
    </r>
    <r>
      <rPr>
        <b/>
        <sz val="11"/>
        <color theme="1"/>
        <rFont val="Calibri"/>
        <family val="2"/>
        <scheme val="minor"/>
      </rPr>
      <t>Thinckness (in)</t>
    </r>
  </si>
  <si>
    <t>Top Layer (in)</t>
  </si>
  <si>
    <t>Bottom Layer (in)</t>
  </si>
  <si>
    <t>Statistic</t>
  </si>
  <si>
    <t xml:space="preserve"> Up Summary</t>
  </si>
  <si>
    <t>Macadam</t>
  </si>
  <si>
    <t xml:space="preserve">**Please do not insert any rows/columns/cells or make in changes to the formatting </t>
  </si>
  <si>
    <t xml:space="preserve">      on any of these sheets. Changes may cause the formulas to calcualte incorrectly***</t>
  </si>
  <si>
    <t>**Just put numbers in the cells for width/depth. Putting units in the cell will mess up calculations</t>
  </si>
  <si>
    <t>Fair</t>
  </si>
  <si>
    <t>Composite</t>
  </si>
  <si>
    <t>No</t>
  </si>
  <si>
    <t>3' off joint. Concrete in bottom of hole</t>
  </si>
  <si>
    <t>agg</t>
  </si>
  <si>
    <t>Excellent</t>
  </si>
  <si>
    <t>3' off joint. Concrete stuck in bit</t>
  </si>
  <si>
    <t>clay</t>
  </si>
  <si>
    <t>Good</t>
  </si>
  <si>
    <t>broken ac on top of concrete</t>
  </si>
  <si>
    <t>3' off joint</t>
  </si>
  <si>
    <t>5" ac layer not in pic</t>
  </si>
  <si>
    <t>clay/agg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</si>
</sst>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8" x14ac:knownFonts="1">
    <font>
      <sz val="11"/>
      <color theme="1"/>
      <name val="Calibri"/>
      <family val="2"/>
      <scheme val="minor"/>
    </font>
    <font>
      <b/>
      <sz val="11"/>
      <color theme="1"/>
      <name val="Calibri"/>
      <family val="2"/>
      <scheme val="minor"/>
    </font>
    <font>
      <sz val="11"/>
      <color rgb="FF006100"/>
      <name val="Calibri"/>
      <family val="2"/>
      <scheme val="minor"/>
    </font>
    <font>
      <b/>
      <sz val="11"/>
      <name val="Calibri"/>
      <family val="2"/>
      <scheme val="minor"/>
    </font>
    <font>
      <sz val="9"/>
      <color indexed="81"/>
      <name val="Tahoma"/>
      <family val="2"/>
    </font>
    <font>
      <b/>
      <sz val="9"/>
      <color indexed="81"/>
      <name val="Tahoma"/>
      <family val="2"/>
    </font>
    <font>
      <sz val="9"/>
      <color theme="1"/>
      <name val="Calibri Light"/>
      <family val="2"/>
      <scheme val="major"/>
    </font>
    <font>
      <b/>
      <sz val="11"/>
      <color rgb="FFFF0000"/>
      <name val="Calibri"/>
      <family val="2"/>
      <scheme val="minor"/>
    </font>
  </fonts>
  <fills count="7">
    <fill>
      <patternFill patternType="none"/>
    </fill>
    <fill>
      <patternFill patternType="gray125"/>
    </fill>
    <fill>
      <patternFill patternType="solid">
        <fgColor rgb="FFC6EFCE"/>
      </patternFill>
    </fill>
    <fill>
      <patternFill patternType="solid">
        <fgColor theme="9" tint="0.59999389629810485"/>
        <bgColor indexed="64"/>
      </patternFill>
    </fill>
    <fill>
      <patternFill patternType="solid">
        <fgColor theme="6" tint="0.59999389629810485"/>
        <bgColor indexed="64"/>
      </patternFill>
    </fill>
    <fill>
      <patternFill patternType="solid">
        <fgColor theme="5" tint="0.59999389629810485"/>
        <bgColor indexed="64"/>
      </patternFill>
    </fill>
    <fill>
      <patternFill patternType="solid">
        <fgColor theme="0" tint="-0.14999847407452621"/>
        <bgColor indexed="64"/>
      </patternFill>
    </fill>
  </fills>
  <borders count="33">
    <border>
      <left/>
      <right/>
      <top/>
      <bottom/>
      <diagonal/>
    </border>
    <border>
      <left/>
      <right style="medium">
        <color indexed="64"/>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style="thin">
        <color indexed="64"/>
      </left>
      <right/>
      <top/>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thin">
        <color indexed="64"/>
      </bottom>
      <diagonal/>
    </border>
    <border>
      <left style="medium">
        <color indexed="64"/>
      </left>
      <right style="medium">
        <color indexed="64"/>
      </right>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style="medium">
        <color indexed="64"/>
      </right>
      <top/>
      <bottom style="thin">
        <color indexed="64"/>
      </bottom>
      <diagonal/>
    </border>
    <border>
      <left style="medium">
        <color indexed="64"/>
      </left>
      <right style="medium">
        <color indexed="64"/>
      </right>
      <top/>
      <bottom style="medium">
        <color indexed="64"/>
      </bottom>
      <diagonal/>
    </border>
    <border>
      <left style="medium">
        <color indexed="64"/>
      </left>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s>
  <cellStyleXfs count="2">
    <xf numFmtId="0" fontId="0" fillId="0" borderId="0"/>
    <xf numFmtId="0" fontId="2" fillId="2" borderId="0" applyNumberFormat="0" applyBorder="0" applyAlignment="0" applyProtection="0"/>
  </cellStyleXfs>
  <cellXfs count="70">
    <xf numFmtId="0" fontId="0" fillId="0" borderId="0" xfId="0"/>
    <xf numFmtId="0" fontId="1" fillId="0" borderId="0" xfId="0" applyFont="1"/>
    <xf numFmtId="0" fontId="2" fillId="0" borderId="0" xfId="1" applyFill="1"/>
    <xf numFmtId="0" fontId="1" fillId="0" borderId="0" xfId="0" applyFont="1" applyAlignment="1">
      <alignment horizontal="center"/>
    </xf>
    <xf numFmtId="0" fontId="0" fillId="0" borderId="2" xfId="0" applyBorder="1"/>
    <xf numFmtId="0" fontId="1" fillId="0" borderId="2" xfId="0" applyFont="1" applyBorder="1"/>
    <xf numFmtId="0" fontId="0" fillId="0" borderId="0" xfId="0" applyAlignment="1">
      <alignment vertical="top" wrapText="1"/>
    </xf>
    <xf numFmtId="0" fontId="0" fillId="0" borderId="2" xfId="0" applyBorder="1" applyAlignment="1">
      <alignment horizontal="center"/>
    </xf>
    <xf numFmtId="0" fontId="1" fillId="4" borderId="0" xfId="0" applyFont="1" applyFill="1"/>
    <xf numFmtId="0" fontId="0" fillId="4" borderId="0" xfId="0" applyFill="1"/>
    <xf numFmtId="0" fontId="1" fillId="0" borderId="2" xfId="0" applyFont="1" applyBorder="1" applyAlignment="1">
      <alignment horizontal="center"/>
    </xf>
    <xf numFmtId="0" fontId="0" fillId="0" borderId="4" xfId="0" applyBorder="1" applyAlignment="1">
      <alignment horizontal="center"/>
    </xf>
    <xf numFmtId="0" fontId="0" fillId="0" borderId="5" xfId="0" applyBorder="1" applyAlignment="1">
      <alignment horizontal="center"/>
    </xf>
    <xf numFmtId="0" fontId="0" fillId="0" borderId="2" xfId="0" applyBorder="1" applyAlignment="1">
      <alignment horizontal="right"/>
    </xf>
    <xf numFmtId="0" fontId="0" fillId="0" borderId="2" xfId="0" applyBorder="1" applyAlignment="1">
      <alignment horizontal="center" vertical="center"/>
    </xf>
    <xf numFmtId="0" fontId="0" fillId="0" borderId="19" xfId="0" applyBorder="1" applyAlignment="1">
      <alignment horizontal="center"/>
    </xf>
    <xf numFmtId="0" fontId="0" fillId="0" borderId="16" xfId="0" applyBorder="1" applyAlignment="1">
      <alignment horizontal="center"/>
    </xf>
    <xf numFmtId="0" fontId="0" fillId="0" borderId="17" xfId="0" applyBorder="1" applyAlignment="1">
      <alignment horizontal="center"/>
    </xf>
    <xf numFmtId="0" fontId="0" fillId="0" borderId="13" xfId="0" applyBorder="1" applyAlignment="1">
      <alignment horizontal="center" vertical="center"/>
    </xf>
    <xf numFmtId="0" fontId="0" fillId="0" borderId="14" xfId="0" applyBorder="1" applyAlignment="1">
      <alignment horizontal="center" vertical="center"/>
    </xf>
    <xf numFmtId="2" fontId="6" fillId="0" borderId="23" xfId="0" applyNumberFormat="1" applyFont="1" applyBorder="1"/>
    <xf numFmtId="2" fontId="6" fillId="0" borderId="24" xfId="0" applyNumberFormat="1" applyFont="1" applyBorder="1"/>
    <xf numFmtId="2" fontId="6" fillId="0" borderId="25" xfId="0" applyNumberFormat="1" applyFont="1" applyBorder="1"/>
    <xf numFmtId="0" fontId="6" fillId="0" borderId="11" xfId="0" applyFont="1" applyBorder="1"/>
    <xf numFmtId="0" fontId="6" fillId="0" borderId="12" xfId="0" applyFont="1" applyBorder="1"/>
    <xf numFmtId="0" fontId="6" fillId="0" borderId="21" xfId="0" applyFont="1" applyBorder="1"/>
    <xf numFmtId="0" fontId="6" fillId="0" borderId="13" xfId="0" applyFont="1" applyBorder="1"/>
    <xf numFmtId="0" fontId="6" fillId="0" borderId="14" xfId="0" applyFont="1" applyBorder="1"/>
    <xf numFmtId="0" fontId="6" fillId="0" borderId="22" xfId="0" applyFont="1" applyBorder="1" applyAlignment="1">
      <alignment horizontal="center"/>
    </xf>
    <xf numFmtId="0" fontId="6" fillId="0" borderId="22" xfId="0" applyFont="1" applyBorder="1"/>
    <xf numFmtId="2" fontId="6" fillId="0" borderId="27" xfId="0" applyNumberFormat="1" applyFont="1" applyBorder="1"/>
    <xf numFmtId="2" fontId="6" fillId="0" borderId="19" xfId="0" applyNumberFormat="1" applyFont="1" applyBorder="1"/>
    <xf numFmtId="0" fontId="6" fillId="0" borderId="31" xfId="0" applyFont="1" applyBorder="1"/>
    <xf numFmtId="0" fontId="6" fillId="0" borderId="16" xfId="0" applyFont="1" applyBorder="1"/>
    <xf numFmtId="0" fontId="6" fillId="0" borderId="17" xfId="0" applyFont="1" applyBorder="1" applyAlignment="1">
      <alignment horizontal="center"/>
    </xf>
    <xf numFmtId="0" fontId="6" fillId="0" borderId="32" xfId="0" applyFont="1" applyBorder="1"/>
    <xf numFmtId="0" fontId="6" fillId="0" borderId="17" xfId="0" applyFont="1" applyBorder="1"/>
    <xf numFmtId="0" fontId="7" fillId="0" borderId="0" xfId="0" applyFont="1"/>
    <xf numFmtId="0" fontId="0" fillId="0" borderId="2" xfId="0" applyBorder="1" applyAlignment="1">
      <alignment horizontal="center"/>
    </xf>
    <xf numFmtId="0" fontId="0" fillId="0" borderId="4" xfId="0" applyBorder="1" applyAlignment="1">
      <alignment horizontal="center" vertical="top" wrapText="1"/>
    </xf>
    <xf numFmtId="0" fontId="0" fillId="0" borderId="5" xfId="0" applyBorder="1" applyAlignment="1">
      <alignment horizontal="center" vertical="top" wrapText="1"/>
    </xf>
    <xf numFmtId="0" fontId="0" fillId="0" borderId="15" xfId="0" applyBorder="1" applyAlignment="1">
      <alignment horizontal="center" vertical="center" wrapText="1"/>
    </xf>
    <xf numFmtId="0" fontId="0" fillId="0" borderId="17" xfId="0" applyBorder="1" applyAlignment="1">
      <alignment horizontal="center" vertical="center" wrapText="1"/>
    </xf>
    <xf numFmtId="0" fontId="0" fillId="0" borderId="9" xfId="0" applyBorder="1" applyAlignment="1">
      <alignment horizontal="center"/>
    </xf>
    <xf numFmtId="0" fontId="0" fillId="0" borderId="10" xfId="0" applyBorder="1" applyAlignment="1">
      <alignment horizontal="center"/>
    </xf>
    <xf numFmtId="0" fontId="0" fillId="0" borderId="18" xfId="0" applyBorder="1" applyAlignment="1">
      <alignment horizontal="center" vertical="center"/>
    </xf>
    <xf numFmtId="0" fontId="0" fillId="0" borderId="26" xfId="0" applyBorder="1" applyAlignment="1">
      <alignment horizontal="center" vertical="center"/>
    </xf>
    <xf numFmtId="0" fontId="0" fillId="0" borderId="18" xfId="0" applyBorder="1" applyAlignment="1">
      <alignment horizontal="center" vertical="center" wrapText="1"/>
    </xf>
    <xf numFmtId="0" fontId="0" fillId="0" borderId="26" xfId="0" applyBorder="1" applyAlignment="1">
      <alignment horizontal="center" vertical="center" wrapText="1"/>
    </xf>
    <xf numFmtId="0" fontId="6" fillId="6" borderId="1" xfId="0" applyFont="1" applyFill="1" applyBorder="1" applyAlignment="1">
      <alignment horizontal="center"/>
    </xf>
    <xf numFmtId="0" fontId="6" fillId="6" borderId="25" xfId="0" applyFont="1" applyFill="1" applyBorder="1" applyAlignment="1">
      <alignment horizontal="center"/>
    </xf>
    <xf numFmtId="0" fontId="1" fillId="0" borderId="6" xfId="0" applyFont="1" applyBorder="1" applyAlignment="1">
      <alignment horizontal="center" vertical="center" wrapText="1"/>
    </xf>
    <xf numFmtId="0" fontId="1" fillId="0" borderId="3" xfId="0" applyFont="1" applyBorder="1" applyAlignment="1">
      <alignment horizontal="center" vertical="center" wrapText="1"/>
    </xf>
    <xf numFmtId="0" fontId="1" fillId="0" borderId="2" xfId="0" applyFont="1" applyBorder="1" applyAlignment="1">
      <alignment horizontal="center" vertical="center"/>
    </xf>
    <xf numFmtId="0" fontId="1" fillId="0" borderId="2" xfId="0" applyFont="1" applyBorder="1" applyAlignment="1">
      <alignment horizontal="center"/>
    </xf>
    <xf numFmtId="0" fontId="1" fillId="0" borderId="6" xfId="0" applyFont="1" applyBorder="1" applyAlignment="1">
      <alignment horizontal="center" vertical="center"/>
    </xf>
    <xf numFmtId="0" fontId="1" fillId="0" borderId="3" xfId="0" applyFont="1" applyBorder="1" applyAlignment="1">
      <alignment horizontal="center" vertical="center"/>
    </xf>
    <xf numFmtId="0" fontId="1" fillId="5" borderId="8" xfId="0" applyFont="1" applyFill="1" applyBorder="1" applyAlignment="1">
      <alignment horizontal="center"/>
    </xf>
    <xf numFmtId="0" fontId="1" fillId="5" borderId="0" xfId="0" applyFont="1" applyFill="1" applyAlignment="1">
      <alignment horizontal="center"/>
    </xf>
    <xf numFmtId="0" fontId="1" fillId="3" borderId="28" xfId="0" applyFont="1" applyFill="1" applyBorder="1" applyAlignment="1">
      <alignment horizontal="center"/>
    </xf>
    <xf numFmtId="0" fontId="1" fillId="3" borderId="29" xfId="0" applyFont="1" applyFill="1" applyBorder="1" applyAlignment="1">
      <alignment horizontal="center"/>
    </xf>
    <xf numFmtId="0" fontId="1" fillId="3" borderId="30" xfId="0" applyFont="1" applyFill="1" applyBorder="1" applyAlignment="1">
      <alignment horizontal="center"/>
    </xf>
    <xf numFmtId="0" fontId="1" fillId="5" borderId="28" xfId="0" applyFont="1" applyFill="1" applyBorder="1" applyAlignment="1">
      <alignment horizontal="center"/>
    </xf>
    <xf numFmtId="0" fontId="1" fillId="5" borderId="29" xfId="0" applyFont="1" applyFill="1" applyBorder="1" applyAlignment="1">
      <alignment horizontal="center"/>
    </xf>
    <xf numFmtId="0" fontId="1" fillId="5" borderId="30" xfId="0" applyFont="1" applyFill="1" applyBorder="1" applyAlignment="1">
      <alignment horizontal="center"/>
    </xf>
    <xf numFmtId="0" fontId="6" fillId="6" borderId="20" xfId="0" applyFont="1" applyFill="1" applyBorder="1" applyAlignment="1">
      <alignment horizontal="center"/>
    </xf>
    <xf numFmtId="0" fontId="6" fillId="6" borderId="19" xfId="0" applyFont="1" applyFill="1" applyBorder="1" applyAlignment="1">
      <alignment horizontal="center"/>
    </xf>
    <xf numFmtId="0" fontId="1" fillId="3" borderId="4" xfId="0" applyFont="1" applyFill="1" applyBorder="1" applyAlignment="1">
      <alignment horizontal="center"/>
    </xf>
    <xf numFmtId="0" fontId="1" fillId="3" borderId="7" xfId="0" applyFont="1" applyFill="1" applyBorder="1" applyAlignment="1">
      <alignment horizontal="center"/>
    </xf>
    <xf numFmtId="0" fontId="1" fillId="3" borderId="5" xfId="0" applyFont="1" applyFill="1" applyBorder="1" applyAlignment="1">
      <alignment horizontal="center"/>
    </xf>
  </cellXfs>
  <cellStyles count="2">
    <cellStyle name="Good" xfId="1" builtinId="26"/>
    <cellStyle name="Normal" xfId="0" builtinId="0"/>
  </cellStyles>
  <dxfs count="3">
    <dxf>
      <fill>
        <patternFill>
          <bgColor theme="0" tint="-0.14996795556505021"/>
        </patternFill>
      </fill>
    </dxf>
    <dxf>
      <fill>
        <patternFill>
          <bgColor theme="0" tint="-0.14996795556505021"/>
        </patternFill>
      </fill>
    </dxf>
    <dxf>
      <fill>
        <patternFill>
          <bgColor theme="0" tint="-0.14996795556505021"/>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eetMetadata" Target="metadata.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3.jpeg"/><Relationship Id="rId7" Type="http://schemas.openxmlformats.org/officeDocument/2006/relationships/image" Target="../media/image7.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8" Type="http://schemas.openxmlformats.org/officeDocument/2006/relationships/image" Target="../media/image16.jpeg"/><Relationship Id="rId3" Type="http://schemas.openxmlformats.org/officeDocument/2006/relationships/image" Target="../media/image11.jpeg"/><Relationship Id="rId7" Type="http://schemas.openxmlformats.org/officeDocument/2006/relationships/image" Target="../media/image15.jpeg"/><Relationship Id="rId2" Type="http://schemas.openxmlformats.org/officeDocument/2006/relationships/image" Target="../media/image10.jpeg"/><Relationship Id="rId1" Type="http://schemas.openxmlformats.org/officeDocument/2006/relationships/image" Target="../media/image9.jpeg"/><Relationship Id="rId6" Type="http://schemas.openxmlformats.org/officeDocument/2006/relationships/image" Target="../media/image14.jpeg"/><Relationship Id="rId5" Type="http://schemas.openxmlformats.org/officeDocument/2006/relationships/image" Target="../media/image13.jpeg"/><Relationship Id="rId4" Type="http://schemas.openxmlformats.org/officeDocument/2006/relationships/image" Target="../media/image12.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13</xdr:col>
      <xdr:colOff>581025</xdr:colOff>
      <xdr:row>18</xdr:row>
      <xdr:rowOff>21431</xdr:rowOff>
    </xdr:to>
    <xdr:pic>
      <xdr:nvPicPr>
        <xdr:cNvPr id="3" name="Picture 2">
          <a:extLst>
            <a:ext uri="{FF2B5EF4-FFF2-40B4-BE49-F238E27FC236}">
              <a16:creationId xmlns:a16="http://schemas.microsoft.com/office/drawing/2014/main" id="{826C92A2-AE62-60BF-554C-C738F9825F9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62650" y="0"/>
          <a:ext cx="4600575" cy="3450431"/>
        </a:xfrm>
        <a:prstGeom prst="rect">
          <a:avLst/>
        </a:prstGeom>
      </xdr:spPr>
    </xdr:pic>
    <xdr:clientData/>
  </xdr:twoCellAnchor>
  <xdr:twoCellAnchor editAs="oneCell">
    <xdr:from>
      <xdr:col>15</xdr:col>
      <xdr:colOff>600075</xdr:colOff>
      <xdr:row>0</xdr:row>
      <xdr:rowOff>0</xdr:rowOff>
    </xdr:from>
    <xdr:to>
      <xdr:col>35</xdr:col>
      <xdr:colOff>123825</xdr:colOff>
      <xdr:row>18</xdr:row>
      <xdr:rowOff>47827</xdr:rowOff>
    </xdr:to>
    <xdr:pic>
      <xdr:nvPicPr>
        <xdr:cNvPr id="5" name="Picture 4">
          <a:extLst>
            <a:ext uri="{FF2B5EF4-FFF2-40B4-BE49-F238E27FC236}">
              <a16:creationId xmlns:a16="http://schemas.microsoft.com/office/drawing/2014/main" id="{D19C0BA2-958C-612F-44D2-B0E7BCA2AA91}"/>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320" t="28636" r="8547" b="36888"/>
        <a:stretch>
          <a:fillRect/>
        </a:stretch>
      </xdr:blipFill>
      <xdr:spPr>
        <a:xfrm>
          <a:off x="11801475" y="0"/>
          <a:ext cx="11715750" cy="3476827"/>
        </a:xfrm>
        <a:prstGeom prst="rect">
          <a:avLst/>
        </a:prstGeom>
      </xdr:spPr>
    </xdr:pic>
    <xdr:clientData/>
  </xdr:twoCellAnchor>
  <xdr:twoCellAnchor editAs="oneCell">
    <xdr:from>
      <xdr:col>6</xdr:col>
      <xdr:colOff>0</xdr:colOff>
      <xdr:row>21</xdr:row>
      <xdr:rowOff>0</xdr:rowOff>
    </xdr:from>
    <xdr:to>
      <xdr:col>13</xdr:col>
      <xdr:colOff>285750</xdr:colOff>
      <xdr:row>37</xdr:row>
      <xdr:rowOff>180975</xdr:rowOff>
    </xdr:to>
    <xdr:pic>
      <xdr:nvPicPr>
        <xdr:cNvPr id="9" name="Picture 8">
          <a:extLst>
            <a:ext uri="{FF2B5EF4-FFF2-40B4-BE49-F238E27FC236}">
              <a16:creationId xmlns:a16="http://schemas.microsoft.com/office/drawing/2014/main" id="{3349AE2B-B7F6-453C-36D9-0CE0D6A4DD8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62650" y="4010025"/>
          <a:ext cx="4305300" cy="3228975"/>
        </a:xfrm>
        <a:prstGeom prst="rect">
          <a:avLst/>
        </a:prstGeom>
      </xdr:spPr>
    </xdr:pic>
    <xdr:clientData/>
  </xdr:twoCellAnchor>
  <xdr:twoCellAnchor editAs="oneCell">
    <xdr:from>
      <xdr:col>16</xdr:col>
      <xdr:colOff>3990</xdr:colOff>
      <xdr:row>21</xdr:row>
      <xdr:rowOff>9525</xdr:rowOff>
    </xdr:from>
    <xdr:to>
      <xdr:col>35</xdr:col>
      <xdr:colOff>95249</xdr:colOff>
      <xdr:row>38</xdr:row>
      <xdr:rowOff>9524</xdr:rowOff>
    </xdr:to>
    <xdr:pic>
      <xdr:nvPicPr>
        <xdr:cNvPr id="13" name="Picture 12">
          <a:extLst>
            <a:ext uri="{FF2B5EF4-FFF2-40B4-BE49-F238E27FC236}">
              <a16:creationId xmlns:a16="http://schemas.microsoft.com/office/drawing/2014/main" id="{DEAEAA00-432D-A3AF-0955-9BF569DBDCDE}"/>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900" t="23775" r="3125" b="41094"/>
        <a:stretch>
          <a:fillRect/>
        </a:stretch>
      </xdr:blipFill>
      <xdr:spPr>
        <a:xfrm>
          <a:off x="11814990" y="4019550"/>
          <a:ext cx="11673659" cy="3238499"/>
        </a:xfrm>
        <a:prstGeom prst="rect">
          <a:avLst/>
        </a:prstGeom>
      </xdr:spPr>
    </xdr:pic>
    <xdr:clientData/>
  </xdr:twoCellAnchor>
  <xdr:twoCellAnchor editAs="oneCell">
    <xdr:from>
      <xdr:col>6</xdr:col>
      <xdr:colOff>0</xdr:colOff>
      <xdr:row>41</xdr:row>
      <xdr:rowOff>0</xdr:rowOff>
    </xdr:from>
    <xdr:to>
      <xdr:col>13</xdr:col>
      <xdr:colOff>304800</xdr:colOff>
      <xdr:row>58</xdr:row>
      <xdr:rowOff>4763</xdr:rowOff>
    </xdr:to>
    <xdr:pic>
      <xdr:nvPicPr>
        <xdr:cNvPr id="17" name="Picture 16">
          <a:extLst>
            <a:ext uri="{FF2B5EF4-FFF2-40B4-BE49-F238E27FC236}">
              <a16:creationId xmlns:a16="http://schemas.microsoft.com/office/drawing/2014/main" id="{E9E3997F-23A7-2D8B-8F35-C4E9DC734D9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962650" y="7829550"/>
          <a:ext cx="4324350" cy="3243263"/>
        </a:xfrm>
        <a:prstGeom prst="rect">
          <a:avLst/>
        </a:prstGeom>
      </xdr:spPr>
    </xdr:pic>
    <xdr:clientData/>
  </xdr:twoCellAnchor>
  <xdr:twoCellAnchor editAs="oneCell">
    <xdr:from>
      <xdr:col>15</xdr:col>
      <xdr:colOff>608521</xdr:colOff>
      <xdr:row>41</xdr:row>
      <xdr:rowOff>9524</xdr:rowOff>
    </xdr:from>
    <xdr:to>
      <xdr:col>36</xdr:col>
      <xdr:colOff>190500</xdr:colOff>
      <xdr:row>58</xdr:row>
      <xdr:rowOff>9525</xdr:rowOff>
    </xdr:to>
    <xdr:pic>
      <xdr:nvPicPr>
        <xdr:cNvPr id="19" name="Picture 18">
          <a:extLst>
            <a:ext uri="{FF2B5EF4-FFF2-40B4-BE49-F238E27FC236}">
              <a16:creationId xmlns:a16="http://schemas.microsoft.com/office/drawing/2014/main" id="{FA02FE40-4409-9285-CA8D-E233E1D78A09}"/>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0325" t="28309" r="7199" b="42933"/>
        <a:stretch>
          <a:fillRect/>
        </a:stretch>
      </xdr:blipFill>
      <xdr:spPr>
        <a:xfrm>
          <a:off x="11809921" y="7839074"/>
          <a:ext cx="12383579" cy="3238501"/>
        </a:xfrm>
        <a:prstGeom prst="rect">
          <a:avLst/>
        </a:prstGeom>
      </xdr:spPr>
    </xdr:pic>
    <xdr:clientData/>
  </xdr:twoCellAnchor>
  <xdr:twoCellAnchor editAs="oneCell">
    <xdr:from>
      <xdr:col>6</xdr:col>
      <xdr:colOff>0</xdr:colOff>
      <xdr:row>61</xdr:row>
      <xdr:rowOff>0</xdr:rowOff>
    </xdr:from>
    <xdr:to>
      <xdr:col>13</xdr:col>
      <xdr:colOff>336550</xdr:colOff>
      <xdr:row>78</xdr:row>
      <xdr:rowOff>28575</xdr:rowOff>
    </xdr:to>
    <xdr:pic>
      <xdr:nvPicPr>
        <xdr:cNvPr id="23" name="Picture 22">
          <a:extLst>
            <a:ext uri="{FF2B5EF4-FFF2-40B4-BE49-F238E27FC236}">
              <a16:creationId xmlns:a16="http://schemas.microsoft.com/office/drawing/2014/main" id="{140878D7-B49C-62CC-73FF-C2DA55AF2F2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962650" y="11649075"/>
          <a:ext cx="4356100" cy="3267075"/>
        </a:xfrm>
        <a:prstGeom prst="rect">
          <a:avLst/>
        </a:prstGeom>
      </xdr:spPr>
    </xdr:pic>
    <xdr:clientData/>
  </xdr:twoCellAnchor>
  <xdr:twoCellAnchor editAs="oneCell">
    <xdr:from>
      <xdr:col>15</xdr:col>
      <xdr:colOff>600075</xdr:colOff>
      <xdr:row>61</xdr:row>
      <xdr:rowOff>13049</xdr:rowOff>
    </xdr:from>
    <xdr:to>
      <xdr:col>34</xdr:col>
      <xdr:colOff>238125</xdr:colOff>
      <xdr:row>78</xdr:row>
      <xdr:rowOff>1</xdr:rowOff>
    </xdr:to>
    <xdr:pic>
      <xdr:nvPicPr>
        <xdr:cNvPr id="25" name="Picture 24">
          <a:extLst>
            <a:ext uri="{FF2B5EF4-FFF2-40B4-BE49-F238E27FC236}">
              <a16:creationId xmlns:a16="http://schemas.microsoft.com/office/drawing/2014/main" id="{29E141DE-F395-E0C0-FBC2-B9360BCEACC4}"/>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6649" t="27002" r="13205" b="42279"/>
        <a:stretch>
          <a:fillRect/>
        </a:stretch>
      </xdr:blipFill>
      <xdr:spPr>
        <a:xfrm>
          <a:off x="11801475" y="11662124"/>
          <a:ext cx="11220450" cy="322545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19050</xdr:colOff>
      <xdr:row>0</xdr:row>
      <xdr:rowOff>0</xdr:rowOff>
    </xdr:from>
    <xdr:to>
      <xdr:col>14</xdr:col>
      <xdr:colOff>133350</xdr:colOff>
      <xdr:row>18</xdr:row>
      <xdr:rowOff>0</xdr:rowOff>
    </xdr:to>
    <xdr:pic>
      <xdr:nvPicPr>
        <xdr:cNvPr id="3" name="Picture 2">
          <a:extLst>
            <a:ext uri="{FF2B5EF4-FFF2-40B4-BE49-F238E27FC236}">
              <a16:creationId xmlns:a16="http://schemas.microsoft.com/office/drawing/2014/main" id="{A8EB4B45-DAA7-5E4E-E01E-F984719D911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95975" y="0"/>
          <a:ext cx="4572000" cy="3429000"/>
        </a:xfrm>
        <a:prstGeom prst="rect">
          <a:avLst/>
        </a:prstGeom>
      </xdr:spPr>
    </xdr:pic>
    <xdr:clientData/>
  </xdr:twoCellAnchor>
  <xdr:twoCellAnchor editAs="oneCell">
    <xdr:from>
      <xdr:col>17</xdr:col>
      <xdr:colOff>9570</xdr:colOff>
      <xdr:row>0</xdr:row>
      <xdr:rowOff>0</xdr:rowOff>
    </xdr:from>
    <xdr:to>
      <xdr:col>26</xdr:col>
      <xdr:colOff>295275</xdr:colOff>
      <xdr:row>18</xdr:row>
      <xdr:rowOff>9525</xdr:rowOff>
    </xdr:to>
    <xdr:pic>
      <xdr:nvPicPr>
        <xdr:cNvPr id="7" name="Picture 6">
          <a:extLst>
            <a:ext uri="{FF2B5EF4-FFF2-40B4-BE49-F238E27FC236}">
              <a16:creationId xmlns:a16="http://schemas.microsoft.com/office/drawing/2014/main" id="{6A57E834-58A1-BE81-6C9B-F59B973687FA}"/>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43" t="7599" r="8885" b="24754"/>
        <a:stretch>
          <a:fillRect/>
        </a:stretch>
      </xdr:blipFill>
      <xdr:spPr>
        <a:xfrm>
          <a:off x="12087270" y="0"/>
          <a:ext cx="5514930" cy="3438525"/>
        </a:xfrm>
        <a:prstGeom prst="rect">
          <a:avLst/>
        </a:prstGeom>
      </xdr:spPr>
    </xdr:pic>
    <xdr:clientData/>
  </xdr:twoCellAnchor>
  <xdr:twoCellAnchor editAs="oneCell">
    <xdr:from>
      <xdr:col>6</xdr:col>
      <xdr:colOff>0</xdr:colOff>
      <xdr:row>21</xdr:row>
      <xdr:rowOff>0</xdr:rowOff>
    </xdr:from>
    <xdr:to>
      <xdr:col>13</xdr:col>
      <xdr:colOff>447675</xdr:colOff>
      <xdr:row>38</xdr:row>
      <xdr:rowOff>4763</xdr:rowOff>
    </xdr:to>
    <xdr:pic>
      <xdr:nvPicPr>
        <xdr:cNvPr id="11" name="Picture 10">
          <a:extLst>
            <a:ext uri="{FF2B5EF4-FFF2-40B4-BE49-F238E27FC236}">
              <a16:creationId xmlns:a16="http://schemas.microsoft.com/office/drawing/2014/main" id="{3CB429D8-D615-68CC-31CE-D1B63A7A5EA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76925" y="4010025"/>
          <a:ext cx="4324350" cy="3243263"/>
        </a:xfrm>
        <a:prstGeom prst="rect">
          <a:avLst/>
        </a:prstGeom>
      </xdr:spPr>
    </xdr:pic>
    <xdr:clientData/>
  </xdr:twoCellAnchor>
  <xdr:twoCellAnchor editAs="oneCell">
    <xdr:from>
      <xdr:col>15</xdr:col>
      <xdr:colOff>571500</xdr:colOff>
      <xdr:row>20</xdr:row>
      <xdr:rowOff>190499</xdr:rowOff>
    </xdr:from>
    <xdr:to>
      <xdr:col>25</xdr:col>
      <xdr:colOff>514350</xdr:colOff>
      <xdr:row>37</xdr:row>
      <xdr:rowOff>188119</xdr:rowOff>
    </xdr:to>
    <xdr:pic>
      <xdr:nvPicPr>
        <xdr:cNvPr id="13" name="Picture 12">
          <a:extLst>
            <a:ext uri="{FF2B5EF4-FFF2-40B4-BE49-F238E27FC236}">
              <a16:creationId xmlns:a16="http://schemas.microsoft.com/office/drawing/2014/main" id="{B7DF015C-C03D-A597-2CE5-81DDD976F9F2}"/>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9639" t="22754" r="13695" b="27247"/>
        <a:stretch>
          <a:fillRect/>
        </a:stretch>
      </xdr:blipFill>
      <xdr:spPr>
        <a:xfrm>
          <a:off x="11487150" y="4010024"/>
          <a:ext cx="5753100" cy="3236120"/>
        </a:xfrm>
        <a:prstGeom prst="rect">
          <a:avLst/>
        </a:prstGeom>
      </xdr:spPr>
    </xdr:pic>
    <xdr:clientData/>
  </xdr:twoCellAnchor>
  <xdr:twoCellAnchor editAs="oneCell">
    <xdr:from>
      <xdr:col>6</xdr:col>
      <xdr:colOff>0</xdr:colOff>
      <xdr:row>41</xdr:row>
      <xdr:rowOff>0</xdr:rowOff>
    </xdr:from>
    <xdr:to>
      <xdr:col>13</xdr:col>
      <xdr:colOff>466725</xdr:colOff>
      <xdr:row>58</xdr:row>
      <xdr:rowOff>19050</xdr:rowOff>
    </xdr:to>
    <xdr:pic>
      <xdr:nvPicPr>
        <xdr:cNvPr id="17" name="Picture 16">
          <a:extLst>
            <a:ext uri="{FF2B5EF4-FFF2-40B4-BE49-F238E27FC236}">
              <a16:creationId xmlns:a16="http://schemas.microsoft.com/office/drawing/2014/main" id="{D896515B-D9F3-6F32-8D3C-1D24DBCA23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876925" y="7829550"/>
          <a:ext cx="4343400" cy="3257550"/>
        </a:xfrm>
        <a:prstGeom prst="rect">
          <a:avLst/>
        </a:prstGeom>
      </xdr:spPr>
    </xdr:pic>
    <xdr:clientData/>
  </xdr:twoCellAnchor>
  <xdr:twoCellAnchor editAs="oneCell">
    <xdr:from>
      <xdr:col>16</xdr:col>
      <xdr:colOff>9526</xdr:colOff>
      <xdr:row>41</xdr:row>
      <xdr:rowOff>9525</xdr:rowOff>
    </xdr:from>
    <xdr:to>
      <xdr:col>31</xdr:col>
      <xdr:colOff>9525</xdr:colOff>
      <xdr:row>58</xdr:row>
      <xdr:rowOff>10259</xdr:rowOff>
    </xdr:to>
    <xdr:pic>
      <xdr:nvPicPr>
        <xdr:cNvPr id="23" name="Picture 22">
          <a:extLst>
            <a:ext uri="{FF2B5EF4-FFF2-40B4-BE49-F238E27FC236}">
              <a16:creationId xmlns:a16="http://schemas.microsoft.com/office/drawing/2014/main" id="{5EA2A1F7-74FF-3500-9024-7174E00E6189}"/>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9529" t="25287" r="3093" b="31412"/>
        <a:stretch>
          <a:fillRect/>
        </a:stretch>
      </xdr:blipFill>
      <xdr:spPr>
        <a:xfrm>
          <a:off x="11506201" y="7839075"/>
          <a:ext cx="8715374" cy="3239234"/>
        </a:xfrm>
        <a:prstGeom prst="rect">
          <a:avLst/>
        </a:prstGeom>
      </xdr:spPr>
    </xdr:pic>
    <xdr:clientData/>
  </xdr:twoCellAnchor>
  <xdr:twoCellAnchor editAs="oneCell">
    <xdr:from>
      <xdr:col>6</xdr:col>
      <xdr:colOff>0</xdr:colOff>
      <xdr:row>61</xdr:row>
      <xdr:rowOff>0</xdr:rowOff>
    </xdr:from>
    <xdr:to>
      <xdr:col>13</xdr:col>
      <xdr:colOff>466725</xdr:colOff>
      <xdr:row>78</xdr:row>
      <xdr:rowOff>19050</xdr:rowOff>
    </xdr:to>
    <xdr:pic>
      <xdr:nvPicPr>
        <xdr:cNvPr id="27" name="Picture 26">
          <a:extLst>
            <a:ext uri="{FF2B5EF4-FFF2-40B4-BE49-F238E27FC236}">
              <a16:creationId xmlns:a16="http://schemas.microsoft.com/office/drawing/2014/main" id="{F0F07008-C79A-7171-367A-DEF6C1EA6E9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876925" y="11649075"/>
          <a:ext cx="4343400" cy="3257550"/>
        </a:xfrm>
        <a:prstGeom prst="rect">
          <a:avLst/>
        </a:prstGeom>
      </xdr:spPr>
    </xdr:pic>
    <xdr:clientData/>
  </xdr:twoCellAnchor>
  <xdr:twoCellAnchor editAs="oneCell">
    <xdr:from>
      <xdr:col>15</xdr:col>
      <xdr:colOff>580200</xdr:colOff>
      <xdr:row>61</xdr:row>
      <xdr:rowOff>9524</xdr:rowOff>
    </xdr:from>
    <xdr:to>
      <xdr:col>31</xdr:col>
      <xdr:colOff>400049</xdr:colOff>
      <xdr:row>78</xdr:row>
      <xdr:rowOff>9525</xdr:rowOff>
    </xdr:to>
    <xdr:pic>
      <xdr:nvPicPr>
        <xdr:cNvPr id="29" name="Picture 28">
          <a:extLst>
            <a:ext uri="{FF2B5EF4-FFF2-40B4-BE49-F238E27FC236}">
              <a16:creationId xmlns:a16="http://schemas.microsoft.com/office/drawing/2014/main" id="{4F7DB315-986C-81C9-E267-4E3BEA12B9EF}"/>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6771" t="10009" r="5607" b="48488"/>
        <a:stretch>
          <a:fillRect/>
        </a:stretch>
      </xdr:blipFill>
      <xdr:spPr>
        <a:xfrm>
          <a:off x="11495850" y="11658599"/>
          <a:ext cx="9116249" cy="3238501"/>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09325-686D-4C73-A8E0-39E39BF874CA}">
  <sheetPr>
    <tabColor theme="9" tint="0.59999389629810485"/>
  </sheetPr>
  <dimension ref="A1:H1000"/>
  <sheetViews>
    <sheetView tabSelected="1" zoomScaleNormal="100" workbookViewId="0">
      <selection activeCell="F78" sqref="F78"/>
    </sheetView>
  </sheetViews>
  <sheetFormatPr defaultRowHeight="15" x14ac:dyDescent="0.25"/>
  <cols>
    <col min="1" max="1" width="21.28515625" bestFit="1" customWidth="1"/>
    <col min="4" max="4" width="30.28515625" bestFit="1" customWidth="1"/>
    <col min="5" max="5" width="10.42578125" customWidth="1"/>
    <col min="7" max="8" width="7.28515625" customWidth="1"/>
  </cols>
  <sheetData>
    <row r="1" spans="1:8" x14ac:dyDescent="0.25">
      <c r="A1" s="1" t="s">
        <v>0</v>
      </c>
      <c r="B1" s="1">
        <v>1</v>
      </c>
      <c r="D1" t="s">
        <v>30</v>
      </c>
      <c r="E1" s="4" t="s">
        <v>45</v>
      </c>
    </row>
    <row r="2" spans="1:8" x14ac:dyDescent="0.25">
      <c r="G2" s="37" t="s">
        <v>41</v>
      </c>
    </row>
    <row r="3" spans="1:8" x14ac:dyDescent="0.25">
      <c r="A3" t="s">
        <v>1</v>
      </c>
      <c r="B3" s="4">
        <v>0.21</v>
      </c>
      <c r="D3" t="s">
        <v>31</v>
      </c>
      <c r="E3" s="4" t="s">
        <v>46</v>
      </c>
      <c r="G3" s="37" t="s">
        <v>42</v>
      </c>
    </row>
    <row r="5" spans="1:8" x14ac:dyDescent="0.25">
      <c r="A5" t="s">
        <v>11</v>
      </c>
      <c r="B5" s="4">
        <v>23</v>
      </c>
      <c r="D5" t="s">
        <v>14</v>
      </c>
      <c r="E5" s="4">
        <v>2</v>
      </c>
    </row>
    <row r="6" spans="1:8" x14ac:dyDescent="0.25">
      <c r="G6" t="s">
        <v>43</v>
      </c>
    </row>
    <row r="7" spans="1:8" x14ac:dyDescent="0.25">
      <c r="A7" t="s">
        <v>12</v>
      </c>
      <c r="B7" s="4">
        <v>23</v>
      </c>
      <c r="D7" t="s">
        <v>16</v>
      </c>
      <c r="E7" s="4">
        <v>4</v>
      </c>
      <c r="F7" s="6"/>
      <c r="G7" s="6"/>
      <c r="H7" s="6"/>
    </row>
    <row r="8" spans="1:8" x14ac:dyDescent="0.25">
      <c r="F8" s="6"/>
      <c r="G8" s="6"/>
      <c r="H8" s="6"/>
    </row>
    <row r="9" spans="1:8" x14ac:dyDescent="0.25">
      <c r="A9" t="s">
        <v>3</v>
      </c>
      <c r="B9" s="4" t="s">
        <v>51</v>
      </c>
      <c r="D9" s="38" t="s">
        <v>17</v>
      </c>
      <c r="E9" s="38"/>
      <c r="F9" s="6"/>
      <c r="G9" s="6"/>
      <c r="H9" s="6"/>
    </row>
    <row r="10" spans="1:8" x14ac:dyDescent="0.25">
      <c r="B10" s="2"/>
      <c r="D10" s="39" t="s">
        <v>55</v>
      </c>
      <c r="E10" s="40"/>
      <c r="F10" s="6"/>
      <c r="G10" s="6"/>
      <c r="H10" s="6"/>
    </row>
    <row r="11" spans="1:8" x14ac:dyDescent="0.25">
      <c r="A11" t="s">
        <v>2</v>
      </c>
      <c r="B11" s="4" t="s">
        <v>52</v>
      </c>
    </row>
    <row r="12" spans="1:8" x14ac:dyDescent="0.25">
      <c r="D12" s="38" t="s">
        <v>29</v>
      </c>
      <c r="E12" s="38"/>
    </row>
    <row r="13" spans="1:8" x14ac:dyDescent="0.25">
      <c r="A13" t="s">
        <v>4</v>
      </c>
      <c r="B13" s="5">
        <v>2</v>
      </c>
      <c r="D13" s="4">
        <v>1</v>
      </c>
      <c r="E13" s="4">
        <v>9</v>
      </c>
    </row>
    <row r="14" spans="1:8" x14ac:dyDescent="0.25">
      <c r="D14" s="4">
        <v>2</v>
      </c>
      <c r="E14" s="4">
        <v>5</v>
      </c>
    </row>
    <row r="15" spans="1:8" x14ac:dyDescent="0.25">
      <c r="A15" t="s">
        <v>13</v>
      </c>
      <c r="B15" s="4">
        <v>9.5</v>
      </c>
      <c r="D15" s="4">
        <v>3</v>
      </c>
      <c r="E15" s="4"/>
    </row>
    <row r="16" spans="1:8" x14ac:dyDescent="0.25">
      <c r="D16" s="4">
        <v>4</v>
      </c>
      <c r="E16" s="4"/>
    </row>
    <row r="17" spans="1:8" x14ac:dyDescent="0.25">
      <c r="A17" t="s">
        <v>26</v>
      </c>
      <c r="B17" s="4" t="s">
        <v>9</v>
      </c>
      <c r="D17" s="13" t="str" cm="1">
        <f t="array" ref="D17">_xlfn.IFS(AND(E1="Flexible",E3="Yes"),"MacAdam",E1="Flexible",5,OR(E1="Composite",E1="Rigid"),"Concrete")</f>
        <v>Concrete</v>
      </c>
      <c r="E17" s="4">
        <v>9</v>
      </c>
    </row>
    <row r="19" spans="1:8" ht="15.75" customHeight="1" x14ac:dyDescent="0.25">
      <c r="A19" t="s">
        <v>15</v>
      </c>
    </row>
    <row r="20" spans="1:8" s="9" customFormat="1" x14ac:dyDescent="0.25">
      <c r="A20" s="8"/>
      <c r="B20" s="8"/>
    </row>
    <row r="21" spans="1:8" x14ac:dyDescent="0.25">
      <c r="A21" s="1" t="s">
        <v>0</v>
      </c>
      <c r="B21" s="1">
        <f>B1+1</f>
        <v>2</v>
      </c>
      <c r="D21" t="s">
        <v>30</v>
      </c>
      <c r="E21" s="4" t="s">
        <v>45</v>
      </c>
    </row>
    <row r="23" spans="1:8" x14ac:dyDescent="0.25">
      <c r="A23" t="s">
        <v>1</v>
      </c>
      <c r="B23" s="4">
        <v>0.71</v>
      </c>
      <c r="D23" t="s">
        <v>31</v>
      </c>
      <c r="E23" s="4" t="s">
        <v>46</v>
      </c>
    </row>
    <row r="25" spans="1:8" x14ac:dyDescent="0.25">
      <c r="A25" t="s">
        <v>11</v>
      </c>
      <c r="B25" s="4">
        <v>21.5</v>
      </c>
      <c r="D25" t="s">
        <v>14</v>
      </c>
      <c r="E25" s="4">
        <v>2</v>
      </c>
    </row>
    <row r="27" spans="1:8" x14ac:dyDescent="0.25">
      <c r="A27" t="s">
        <v>12</v>
      </c>
      <c r="B27" s="4">
        <v>21.5</v>
      </c>
      <c r="D27" t="s">
        <v>16</v>
      </c>
      <c r="E27" s="4">
        <v>4</v>
      </c>
      <c r="F27" s="6"/>
      <c r="G27" s="6"/>
      <c r="H27" s="6"/>
    </row>
    <row r="28" spans="1:8" x14ac:dyDescent="0.25">
      <c r="F28" s="6"/>
      <c r="G28" s="6"/>
      <c r="H28" s="6"/>
    </row>
    <row r="29" spans="1:8" x14ac:dyDescent="0.25">
      <c r="A29" t="s">
        <v>3</v>
      </c>
      <c r="B29" s="4" t="s">
        <v>48</v>
      </c>
      <c r="D29" s="38" t="s">
        <v>17</v>
      </c>
      <c r="E29" s="38"/>
      <c r="F29" s="6"/>
      <c r="G29" s="6"/>
      <c r="H29" s="6"/>
    </row>
    <row r="30" spans="1:8" x14ac:dyDescent="0.25">
      <c r="B30" s="2"/>
      <c r="D30" s="39"/>
      <c r="E30" s="40"/>
      <c r="F30" s="6"/>
      <c r="G30" s="6"/>
      <c r="H30" s="6"/>
    </row>
    <row r="31" spans="1:8" x14ac:dyDescent="0.25">
      <c r="A31" t="s">
        <v>2</v>
      </c>
      <c r="B31" s="4" t="s">
        <v>52</v>
      </c>
    </row>
    <row r="32" spans="1:8" x14ac:dyDescent="0.25">
      <c r="D32" s="38" t="s">
        <v>29</v>
      </c>
      <c r="E32" s="38"/>
    </row>
    <row r="33" spans="1:8" x14ac:dyDescent="0.25">
      <c r="A33" t="s">
        <v>4</v>
      </c>
      <c r="B33" s="5">
        <v>2</v>
      </c>
      <c r="D33" s="4">
        <v>1</v>
      </c>
      <c r="E33" s="4">
        <v>13</v>
      </c>
    </row>
    <row r="34" spans="1:8" x14ac:dyDescent="0.25">
      <c r="D34" s="4">
        <v>2</v>
      </c>
      <c r="E34" s="4"/>
    </row>
    <row r="35" spans="1:8" x14ac:dyDescent="0.25">
      <c r="A35" t="s">
        <v>13</v>
      </c>
      <c r="B35" s="4">
        <v>9.5</v>
      </c>
      <c r="D35" s="4">
        <v>3</v>
      </c>
      <c r="E35" s="4"/>
    </row>
    <row r="36" spans="1:8" x14ac:dyDescent="0.25">
      <c r="D36" s="4">
        <v>4</v>
      </c>
      <c r="E36" s="4"/>
    </row>
    <row r="37" spans="1:8" x14ac:dyDescent="0.25">
      <c r="A37" t="s">
        <v>26</v>
      </c>
      <c r="B37" s="4" t="s">
        <v>9</v>
      </c>
      <c r="D37" s="13" t="str" cm="1">
        <f t="array" ref="D37">_xlfn.IFS(AND(E21="Flexible",E23="Yes"),"MacAdam",E21="Flexible",5,OR(E21="Composite",E21="Rigid"),"Concrete")</f>
        <v>Concrete</v>
      </c>
      <c r="E37" s="4">
        <v>8.5</v>
      </c>
    </row>
    <row r="39" spans="1:8" ht="15.75" customHeight="1" x14ac:dyDescent="0.25">
      <c r="A39" t="s">
        <v>15</v>
      </c>
    </row>
    <row r="40" spans="1:8" s="9" customFormat="1" x14ac:dyDescent="0.25">
      <c r="A40" s="8"/>
      <c r="B40" s="8"/>
    </row>
    <row r="41" spans="1:8" x14ac:dyDescent="0.25">
      <c r="A41" s="1" t="s">
        <v>0</v>
      </c>
      <c r="B41" s="1">
        <f>B21+1</f>
        <v>3</v>
      </c>
      <c r="D41" t="s">
        <v>30</v>
      </c>
      <c r="E41" s="4" t="s">
        <v>45</v>
      </c>
    </row>
    <row r="43" spans="1:8" x14ac:dyDescent="0.25">
      <c r="A43" t="s">
        <v>1</v>
      </c>
      <c r="B43" s="4">
        <v>1.1599999999999999</v>
      </c>
      <c r="D43" t="s">
        <v>31</v>
      </c>
      <c r="E43" s="4" t="s">
        <v>46</v>
      </c>
    </row>
    <row r="45" spans="1:8" x14ac:dyDescent="0.25">
      <c r="A45" t="s">
        <v>11</v>
      </c>
      <c r="B45" s="4">
        <v>22.5</v>
      </c>
      <c r="D45" t="s">
        <v>14</v>
      </c>
      <c r="E45" s="4">
        <v>2</v>
      </c>
    </row>
    <row r="47" spans="1:8" x14ac:dyDescent="0.25">
      <c r="A47" t="s">
        <v>12</v>
      </c>
      <c r="B47" s="4">
        <v>22.5</v>
      </c>
      <c r="D47" t="s">
        <v>16</v>
      </c>
      <c r="E47" s="4">
        <v>4</v>
      </c>
      <c r="F47" s="6"/>
      <c r="G47" s="6"/>
      <c r="H47" s="6"/>
    </row>
    <row r="48" spans="1:8" x14ac:dyDescent="0.25">
      <c r="F48" s="6"/>
      <c r="G48" s="6"/>
      <c r="H48" s="6"/>
    </row>
    <row r="49" spans="1:8" x14ac:dyDescent="0.25">
      <c r="A49" t="s">
        <v>3</v>
      </c>
      <c r="B49" s="4" t="s">
        <v>56</v>
      </c>
      <c r="D49" s="38" t="s">
        <v>17</v>
      </c>
      <c r="E49" s="38"/>
      <c r="F49" s="6"/>
      <c r="G49" s="6"/>
      <c r="H49" s="6"/>
    </row>
    <row r="50" spans="1:8" x14ac:dyDescent="0.25">
      <c r="B50" s="2"/>
      <c r="D50" s="39" t="s">
        <v>54</v>
      </c>
      <c r="E50" s="40"/>
      <c r="F50" s="6"/>
      <c r="G50" s="6"/>
      <c r="H50" s="6"/>
    </row>
    <row r="51" spans="1:8" x14ac:dyDescent="0.25">
      <c r="A51" t="s">
        <v>2</v>
      </c>
      <c r="B51" s="4" t="s">
        <v>52</v>
      </c>
    </row>
    <row r="52" spans="1:8" x14ac:dyDescent="0.25">
      <c r="D52" s="38" t="s">
        <v>29</v>
      </c>
      <c r="E52" s="38"/>
    </row>
    <row r="53" spans="1:8" x14ac:dyDescent="0.25">
      <c r="A53" t="s">
        <v>4</v>
      </c>
      <c r="B53" s="5">
        <v>2</v>
      </c>
      <c r="D53" s="4">
        <v>1</v>
      </c>
      <c r="E53" s="4">
        <v>13.5</v>
      </c>
    </row>
    <row r="54" spans="1:8" x14ac:dyDescent="0.25">
      <c r="D54" s="4">
        <v>2</v>
      </c>
      <c r="E54" s="4"/>
    </row>
    <row r="55" spans="1:8" x14ac:dyDescent="0.25">
      <c r="A55" t="s">
        <v>13</v>
      </c>
      <c r="B55" s="4">
        <v>9.5</v>
      </c>
      <c r="D55" s="4">
        <v>3</v>
      </c>
      <c r="E55" s="4"/>
    </row>
    <row r="56" spans="1:8" x14ac:dyDescent="0.25">
      <c r="D56" s="4">
        <v>4</v>
      </c>
      <c r="E56" s="4"/>
    </row>
    <row r="57" spans="1:8" x14ac:dyDescent="0.25">
      <c r="A57" t="s">
        <v>26</v>
      </c>
      <c r="B57" s="4" t="s">
        <v>9</v>
      </c>
      <c r="D57" s="13" t="str" cm="1">
        <f t="array" ref="D57">_xlfn.IFS(AND(E41="Flexible",E43="Yes"),"MacAdam",E41="Flexible",5,OR(E41="Composite",E41="Rigid"),"Concrete")</f>
        <v>Concrete</v>
      </c>
      <c r="E57" s="4">
        <v>9</v>
      </c>
    </row>
    <row r="59" spans="1:8" ht="15.75" customHeight="1" x14ac:dyDescent="0.25">
      <c r="A59" t="s">
        <v>15</v>
      </c>
    </row>
    <row r="60" spans="1:8" s="9" customFormat="1" x14ac:dyDescent="0.25">
      <c r="A60" s="8"/>
      <c r="B60" s="8"/>
    </row>
    <row r="61" spans="1:8" x14ac:dyDescent="0.25">
      <c r="A61" s="1" t="s">
        <v>0</v>
      </c>
      <c r="B61" s="1">
        <f>B41+1</f>
        <v>4</v>
      </c>
      <c r="D61" t="s">
        <v>30</v>
      </c>
      <c r="E61" s="4" t="s">
        <v>45</v>
      </c>
    </row>
    <row r="63" spans="1:8" x14ac:dyDescent="0.25">
      <c r="A63" t="s">
        <v>1</v>
      </c>
      <c r="B63" s="4">
        <v>1.79</v>
      </c>
      <c r="D63" t="s">
        <v>31</v>
      </c>
      <c r="E63" s="4" t="s">
        <v>46</v>
      </c>
    </row>
    <row r="65" spans="1:8" x14ac:dyDescent="0.25">
      <c r="A65" t="s">
        <v>11</v>
      </c>
      <c r="B65" s="4">
        <v>21</v>
      </c>
      <c r="D65" t="s">
        <v>14</v>
      </c>
      <c r="E65" s="4">
        <v>2</v>
      </c>
    </row>
    <row r="67" spans="1:8" x14ac:dyDescent="0.25">
      <c r="A67" t="s">
        <v>12</v>
      </c>
      <c r="B67" s="4">
        <v>21</v>
      </c>
      <c r="D67" t="s">
        <v>16</v>
      </c>
      <c r="E67" s="4">
        <v>4</v>
      </c>
      <c r="F67" s="6"/>
      <c r="G67" s="6"/>
      <c r="H67" s="6"/>
    </row>
    <row r="68" spans="1:8" x14ac:dyDescent="0.25">
      <c r="F68" s="6"/>
      <c r="G68" s="6"/>
      <c r="H68" s="6"/>
    </row>
    <row r="69" spans="1:8" x14ac:dyDescent="0.25">
      <c r="A69" t="s">
        <v>3</v>
      </c>
      <c r="B69" s="4" t="s">
        <v>56</v>
      </c>
      <c r="D69" s="38" t="s">
        <v>17</v>
      </c>
      <c r="E69" s="38"/>
      <c r="F69" s="6"/>
      <c r="G69" s="6"/>
      <c r="H69" s="6"/>
    </row>
    <row r="70" spans="1:8" x14ac:dyDescent="0.25">
      <c r="B70" s="2"/>
      <c r="D70" s="39" t="s">
        <v>54</v>
      </c>
      <c r="E70" s="40"/>
      <c r="F70" s="6"/>
      <c r="G70" s="6"/>
      <c r="H70" s="6"/>
    </row>
    <row r="71" spans="1:8" x14ac:dyDescent="0.25">
      <c r="A71" t="s">
        <v>2</v>
      </c>
      <c r="B71" s="4" t="s">
        <v>52</v>
      </c>
    </row>
    <row r="72" spans="1:8" x14ac:dyDescent="0.25">
      <c r="D72" s="38" t="s">
        <v>29</v>
      </c>
      <c r="E72" s="38"/>
    </row>
    <row r="73" spans="1:8" x14ac:dyDescent="0.25">
      <c r="A73" t="s">
        <v>4</v>
      </c>
      <c r="B73" s="5">
        <v>2</v>
      </c>
      <c r="D73" s="4">
        <v>1</v>
      </c>
      <c r="E73" s="4">
        <v>12</v>
      </c>
    </row>
    <row r="74" spans="1:8" x14ac:dyDescent="0.25">
      <c r="D74" s="4">
        <v>2</v>
      </c>
      <c r="E74" s="4"/>
    </row>
    <row r="75" spans="1:8" x14ac:dyDescent="0.25">
      <c r="A75" t="s">
        <v>13</v>
      </c>
      <c r="B75" s="4">
        <v>9.5</v>
      </c>
      <c r="D75" s="4">
        <v>3</v>
      </c>
      <c r="E75" s="4"/>
    </row>
    <row r="76" spans="1:8" x14ac:dyDescent="0.25">
      <c r="D76" s="4">
        <v>4</v>
      </c>
      <c r="E76" s="4"/>
    </row>
    <row r="77" spans="1:8" x14ac:dyDescent="0.25">
      <c r="A77" t="s">
        <v>26</v>
      </c>
      <c r="B77" s="4" t="s">
        <v>9</v>
      </c>
      <c r="D77" s="13" t="str" cm="1">
        <f t="array" ref="D77">_xlfn.IFS(AND(E61="Flexible",E63="Yes"),"MacAdam",E61="Flexible",5,OR(E61="Composite",E61="Rigid"),"Concrete")</f>
        <v>Concrete</v>
      </c>
      <c r="E77" s="4">
        <v>9</v>
      </c>
    </row>
    <row r="79" spans="1:8" ht="15.75" customHeight="1" x14ac:dyDescent="0.25">
      <c r="A79" t="s">
        <v>15</v>
      </c>
    </row>
    <row r="80" spans="1:8" s="9" customFormat="1" x14ac:dyDescent="0.25">
      <c r="A80" s="8"/>
      <c r="B80" s="8"/>
    </row>
    <row r="81" spans="1:8" x14ac:dyDescent="0.25">
      <c r="A81" s="1" t="s">
        <v>0</v>
      </c>
      <c r="B81" s="1">
        <f>B61+1</f>
        <v>5</v>
      </c>
      <c r="D81" t="s">
        <v>30</v>
      </c>
      <c r="E81" s="4"/>
    </row>
    <row r="83" spans="1:8" x14ac:dyDescent="0.25">
      <c r="A83" t="s">
        <v>1</v>
      </c>
      <c r="B83" s="4"/>
      <c r="D83" t="s">
        <v>31</v>
      </c>
      <c r="E83" s="4"/>
    </row>
    <row r="85" spans="1:8" x14ac:dyDescent="0.25">
      <c r="A85" t="s">
        <v>11</v>
      </c>
      <c r="B85" s="4"/>
      <c r="D85" t="s">
        <v>14</v>
      </c>
      <c r="E85" s="4"/>
    </row>
    <row r="87" spans="1:8" x14ac:dyDescent="0.25">
      <c r="A87" t="s">
        <v>12</v>
      </c>
      <c r="B87" s="4"/>
      <c r="D87" t="s">
        <v>16</v>
      </c>
      <c r="E87" s="4"/>
      <c r="F87" s="6"/>
      <c r="G87" s="6"/>
      <c r="H87" s="6"/>
    </row>
    <row r="88" spans="1:8" x14ac:dyDescent="0.25">
      <c r="F88" s="6"/>
      <c r="G88" s="6"/>
      <c r="H88" s="6"/>
    </row>
    <row r="89" spans="1:8" x14ac:dyDescent="0.25">
      <c r="A89" t="s">
        <v>3</v>
      </c>
      <c r="B89" s="4"/>
      <c r="D89" s="38" t="s">
        <v>17</v>
      </c>
      <c r="E89" s="38"/>
      <c r="F89" s="6"/>
      <c r="G89" s="6"/>
      <c r="H89" s="6"/>
    </row>
    <row r="90" spans="1:8" x14ac:dyDescent="0.25">
      <c r="B90" s="2"/>
      <c r="D90" s="39"/>
      <c r="E90" s="40"/>
      <c r="F90" s="6"/>
      <c r="G90" s="6"/>
      <c r="H90" s="6"/>
    </row>
    <row r="91" spans="1:8" x14ac:dyDescent="0.25">
      <c r="A91" t="s">
        <v>2</v>
      </c>
      <c r="B91" s="4"/>
    </row>
    <row r="92" spans="1:8" x14ac:dyDescent="0.25">
      <c r="D92" s="38" t="s">
        <v>29</v>
      </c>
      <c r="E92" s="38"/>
    </row>
    <row r="93" spans="1:8" x14ac:dyDescent="0.25">
      <c r="A93" t="s">
        <v>4</v>
      </c>
      <c r="B93" s="5"/>
      <c r="D93" s="4">
        <v>1</v>
      </c>
      <c r="E93" s="4"/>
    </row>
    <row r="94" spans="1:8" x14ac:dyDescent="0.25">
      <c r="D94" s="4">
        <v>2</v>
      </c>
      <c r="E94" s="4"/>
    </row>
    <row r="95" spans="1:8" x14ac:dyDescent="0.25">
      <c r="A95" t="s">
        <v>13</v>
      </c>
      <c r="B95" s="4"/>
      <c r="D95" s="4">
        <v>3</v>
      </c>
      <c r="E95" s="4"/>
    </row>
    <row r="96" spans="1:8" x14ac:dyDescent="0.25">
      <c r="D96" s="4">
        <v>4</v>
      </c>
      <c r="E96" s="4"/>
    </row>
    <row r="97" spans="1:8" x14ac:dyDescent="0.25">
      <c r="A97" t="s">
        <v>26</v>
      </c>
      <c r="B97" s="4"/>
      <c r="D97" s="13" t="e" cm="1">
        <f t="array" ref="D97">_xlfn.IFS(AND(E81="Flexible",E83="Yes"),"MacAdam",E81="Flexible",5,OR(E81="Composite",E81="Rigid"),"Concrete")</f>
        <v>#N/A</v>
      </c>
      <c r="E97" s="4"/>
    </row>
    <row r="99" spans="1:8" ht="15.75" customHeight="1" x14ac:dyDescent="0.25">
      <c r="A99" t="s">
        <v>15</v>
      </c>
    </row>
    <row r="100" spans="1:8" s="9" customFormat="1" x14ac:dyDescent="0.25">
      <c r="A100" s="8"/>
      <c r="B100" s="8"/>
    </row>
    <row r="101" spans="1:8" x14ac:dyDescent="0.25">
      <c r="A101" s="1" t="s">
        <v>0</v>
      </c>
      <c r="B101" s="1">
        <f>B81+1</f>
        <v>6</v>
      </c>
      <c r="D101" t="s">
        <v>30</v>
      </c>
      <c r="E101" s="4"/>
    </row>
    <row r="103" spans="1:8" x14ac:dyDescent="0.25">
      <c r="A103" t="s">
        <v>1</v>
      </c>
      <c r="B103" s="4"/>
      <c r="D103" t="s">
        <v>31</v>
      </c>
      <c r="E103" s="4"/>
    </row>
    <row r="105" spans="1:8" x14ac:dyDescent="0.25">
      <c r="A105" t="s">
        <v>11</v>
      </c>
      <c r="B105" s="4"/>
      <c r="D105" t="s">
        <v>14</v>
      </c>
      <c r="E105" s="4"/>
    </row>
    <row r="107" spans="1:8" x14ac:dyDescent="0.25">
      <c r="A107" t="s">
        <v>12</v>
      </c>
      <c r="B107" s="4"/>
      <c r="D107" t="s">
        <v>16</v>
      </c>
      <c r="E107" s="4"/>
      <c r="F107" s="6"/>
      <c r="G107" s="6"/>
      <c r="H107" s="6"/>
    </row>
    <row r="108" spans="1:8" x14ac:dyDescent="0.25">
      <c r="F108" s="6"/>
      <c r="G108" s="6"/>
      <c r="H108" s="6"/>
    </row>
    <row r="109" spans="1:8" x14ac:dyDescent="0.25">
      <c r="A109" t="s">
        <v>3</v>
      </c>
      <c r="B109" s="4"/>
      <c r="D109" s="38" t="s">
        <v>17</v>
      </c>
      <c r="E109" s="38"/>
      <c r="F109" s="6"/>
      <c r="G109" s="6"/>
      <c r="H109" s="6"/>
    </row>
    <row r="110" spans="1:8" x14ac:dyDescent="0.25">
      <c r="B110" s="2"/>
      <c r="D110" s="39"/>
      <c r="E110" s="40"/>
      <c r="F110" s="6"/>
      <c r="G110" s="6"/>
      <c r="H110" s="6"/>
    </row>
    <row r="111" spans="1:8" x14ac:dyDescent="0.25">
      <c r="A111" t="s">
        <v>2</v>
      </c>
      <c r="B111" s="4"/>
    </row>
    <row r="112" spans="1:8" x14ac:dyDescent="0.25">
      <c r="D112" s="38" t="s">
        <v>29</v>
      </c>
      <c r="E112" s="38"/>
    </row>
    <row r="113" spans="1:8" x14ac:dyDescent="0.25">
      <c r="A113" t="s">
        <v>4</v>
      </c>
      <c r="B113" s="5"/>
      <c r="D113" s="4">
        <v>1</v>
      </c>
      <c r="E113" s="4"/>
    </row>
    <row r="114" spans="1:8" x14ac:dyDescent="0.25">
      <c r="D114" s="4">
        <v>2</v>
      </c>
      <c r="E114" s="4"/>
    </row>
    <row r="115" spans="1:8" x14ac:dyDescent="0.25">
      <c r="A115" t="s">
        <v>13</v>
      </c>
      <c r="B115" s="4"/>
      <c r="D115" s="4">
        <v>3</v>
      </c>
      <c r="E115" s="4"/>
    </row>
    <row r="116" spans="1:8" x14ac:dyDescent="0.25">
      <c r="D116" s="4">
        <v>4</v>
      </c>
      <c r="E116" s="4"/>
    </row>
    <row r="117" spans="1:8" x14ac:dyDescent="0.25">
      <c r="A117" t="s">
        <v>26</v>
      </c>
      <c r="B117" s="4"/>
      <c r="D117" s="13" t="e" cm="1">
        <f t="array" ref="D117">_xlfn.IFS(AND(E101="Flexible",E103="Yes"),"MacAdam",E101="Flexible",5,OR(E101="Composite",E101="Rigid"),"Concrete")</f>
        <v>#N/A</v>
      </c>
      <c r="E117" s="4"/>
    </row>
    <row r="119" spans="1:8" ht="15.75" customHeight="1" x14ac:dyDescent="0.25">
      <c r="A119" t="s">
        <v>15</v>
      </c>
    </row>
    <row r="120" spans="1:8" s="9" customFormat="1" x14ac:dyDescent="0.25">
      <c r="A120" s="8"/>
      <c r="B120" s="8"/>
    </row>
    <row r="121" spans="1:8" x14ac:dyDescent="0.25">
      <c r="A121" s="1" t="s">
        <v>0</v>
      </c>
      <c r="B121" s="1">
        <f>B101+1</f>
        <v>7</v>
      </c>
      <c r="D121" t="s">
        <v>30</v>
      </c>
      <c r="E121" s="4"/>
    </row>
    <row r="123" spans="1:8" x14ac:dyDescent="0.25">
      <c r="A123" t="s">
        <v>1</v>
      </c>
      <c r="B123" s="4"/>
      <c r="D123" t="s">
        <v>31</v>
      </c>
      <c r="E123" s="4"/>
    </row>
    <row r="125" spans="1:8" x14ac:dyDescent="0.25">
      <c r="A125" t="s">
        <v>11</v>
      </c>
      <c r="B125" s="4"/>
      <c r="D125" t="s">
        <v>14</v>
      </c>
      <c r="E125" s="4"/>
    </row>
    <row r="127" spans="1:8" x14ac:dyDescent="0.25">
      <c r="A127" t="s">
        <v>12</v>
      </c>
      <c r="B127" s="4"/>
      <c r="D127" t="s">
        <v>16</v>
      </c>
      <c r="E127" s="4"/>
      <c r="F127" s="6"/>
      <c r="G127" s="6"/>
      <c r="H127" s="6"/>
    </row>
    <row r="128" spans="1:8" x14ac:dyDescent="0.25">
      <c r="F128" s="6"/>
      <c r="G128" s="6"/>
      <c r="H128" s="6"/>
    </row>
    <row r="129" spans="1:8" x14ac:dyDescent="0.25">
      <c r="A129" t="s">
        <v>3</v>
      </c>
      <c r="B129" s="4"/>
      <c r="D129" s="38" t="s">
        <v>17</v>
      </c>
      <c r="E129" s="38"/>
      <c r="F129" s="6"/>
      <c r="G129" s="6"/>
      <c r="H129" s="6"/>
    </row>
    <row r="130" spans="1:8" x14ac:dyDescent="0.25">
      <c r="B130" s="2"/>
      <c r="D130" s="39"/>
      <c r="E130" s="40"/>
      <c r="F130" s="6"/>
      <c r="G130" s="6"/>
      <c r="H130" s="6"/>
    </row>
    <row r="131" spans="1:8" x14ac:dyDescent="0.25">
      <c r="A131" t="s">
        <v>2</v>
      </c>
      <c r="B131" s="4"/>
    </row>
    <row r="132" spans="1:8" x14ac:dyDescent="0.25">
      <c r="D132" s="38" t="s">
        <v>29</v>
      </c>
      <c r="E132" s="38"/>
    </row>
    <row r="133" spans="1:8" x14ac:dyDescent="0.25">
      <c r="A133" t="s">
        <v>4</v>
      </c>
      <c r="B133" s="5"/>
      <c r="D133" s="4">
        <v>1</v>
      </c>
      <c r="E133" s="4"/>
    </row>
    <row r="134" spans="1:8" x14ac:dyDescent="0.25">
      <c r="D134" s="4">
        <v>2</v>
      </c>
      <c r="E134" s="4"/>
    </row>
    <row r="135" spans="1:8" x14ac:dyDescent="0.25">
      <c r="A135" t="s">
        <v>13</v>
      </c>
      <c r="B135" s="4"/>
      <c r="D135" s="4">
        <v>3</v>
      </c>
      <c r="E135" s="4"/>
    </row>
    <row r="136" spans="1:8" x14ac:dyDescent="0.25">
      <c r="D136" s="4">
        <v>4</v>
      </c>
      <c r="E136" s="4"/>
    </row>
    <row r="137" spans="1:8" x14ac:dyDescent="0.25">
      <c r="A137" t="s">
        <v>26</v>
      </c>
      <c r="B137" s="4"/>
      <c r="D137" s="13" t="e" cm="1">
        <f t="array" ref="D137">_xlfn.IFS(AND(E121="Flexible",E123="Yes"),"MacAdam",E121="Flexible",5,OR(E121="Composite",E121="Rigid"),"Concrete")</f>
        <v>#N/A</v>
      </c>
      <c r="E137" s="4"/>
    </row>
    <row r="139" spans="1:8" ht="15.75" customHeight="1" x14ac:dyDescent="0.25">
      <c r="A139" t="s">
        <v>15</v>
      </c>
    </row>
    <row r="140" spans="1:8" s="9" customFormat="1" x14ac:dyDescent="0.25">
      <c r="A140" s="8"/>
      <c r="B140" s="8"/>
    </row>
    <row r="141" spans="1:8" x14ac:dyDescent="0.25">
      <c r="A141" s="1" t="s">
        <v>0</v>
      </c>
      <c r="B141" s="1">
        <f>B121+1</f>
        <v>8</v>
      </c>
      <c r="D141" t="s">
        <v>30</v>
      </c>
      <c r="E141" s="4"/>
    </row>
    <row r="143" spans="1:8" x14ac:dyDescent="0.25">
      <c r="A143" t="s">
        <v>1</v>
      </c>
      <c r="B143" s="4"/>
      <c r="D143" t="s">
        <v>31</v>
      </c>
      <c r="E143" s="4"/>
    </row>
    <row r="145" spans="1:8" x14ac:dyDescent="0.25">
      <c r="A145" t="s">
        <v>11</v>
      </c>
      <c r="B145" s="4"/>
      <c r="D145" t="s">
        <v>14</v>
      </c>
      <c r="E145" s="4"/>
    </row>
    <row r="147" spans="1:8" x14ac:dyDescent="0.25">
      <c r="A147" t="s">
        <v>12</v>
      </c>
      <c r="B147" s="4"/>
      <c r="D147" t="s">
        <v>16</v>
      </c>
      <c r="E147" s="4"/>
      <c r="F147" s="6"/>
      <c r="G147" s="6"/>
      <c r="H147" s="6"/>
    </row>
    <row r="148" spans="1:8" x14ac:dyDescent="0.25">
      <c r="F148" s="6"/>
      <c r="G148" s="6"/>
      <c r="H148" s="6"/>
    </row>
    <row r="149" spans="1:8" x14ac:dyDescent="0.25">
      <c r="A149" t="s">
        <v>3</v>
      </c>
      <c r="B149" s="4"/>
      <c r="D149" s="38" t="s">
        <v>17</v>
      </c>
      <c r="E149" s="38"/>
      <c r="F149" s="6"/>
      <c r="G149" s="6"/>
      <c r="H149" s="6"/>
    </row>
    <row r="150" spans="1:8" x14ac:dyDescent="0.25">
      <c r="B150" s="2"/>
      <c r="D150" s="39"/>
      <c r="E150" s="40"/>
      <c r="F150" s="6"/>
      <c r="G150" s="6"/>
      <c r="H150" s="6"/>
    </row>
    <row r="151" spans="1:8" x14ac:dyDescent="0.25">
      <c r="A151" t="s">
        <v>2</v>
      </c>
      <c r="B151" s="4"/>
    </row>
    <row r="152" spans="1:8" x14ac:dyDescent="0.25">
      <c r="D152" s="38" t="s">
        <v>29</v>
      </c>
      <c r="E152" s="38"/>
    </row>
    <row r="153" spans="1:8" x14ac:dyDescent="0.25">
      <c r="A153" t="s">
        <v>4</v>
      </c>
      <c r="B153" s="5"/>
      <c r="D153" s="4">
        <v>1</v>
      </c>
      <c r="E153" s="4"/>
    </row>
    <row r="154" spans="1:8" x14ac:dyDescent="0.25">
      <c r="D154" s="4">
        <v>2</v>
      </c>
      <c r="E154" s="4"/>
    </row>
    <row r="155" spans="1:8" x14ac:dyDescent="0.25">
      <c r="A155" t="s">
        <v>13</v>
      </c>
      <c r="B155" s="4"/>
      <c r="D155" s="4">
        <v>3</v>
      </c>
      <c r="E155" s="4"/>
    </row>
    <row r="156" spans="1:8" x14ac:dyDescent="0.25">
      <c r="D156" s="4">
        <v>4</v>
      </c>
      <c r="E156" s="4"/>
    </row>
    <row r="157" spans="1:8" x14ac:dyDescent="0.25">
      <c r="A157" t="s">
        <v>26</v>
      </c>
      <c r="B157" s="4"/>
      <c r="D157" s="13" t="e" cm="1">
        <f t="array" ref="D157">_xlfn.IFS(AND(E141="Flexible",E143="Yes"),"MacAdam",E141="Flexible",5,OR(E141="Composite",E141="Rigid"),"Concrete")</f>
        <v>#N/A</v>
      </c>
      <c r="E157" s="4"/>
    </row>
    <row r="159" spans="1:8" ht="15.75" customHeight="1" x14ac:dyDescent="0.25">
      <c r="A159" t="s">
        <v>15</v>
      </c>
    </row>
    <row r="160" spans="1:8" s="9" customFormat="1" x14ac:dyDescent="0.25">
      <c r="A160" s="8"/>
      <c r="B160" s="8"/>
    </row>
    <row r="161" spans="1:8" x14ac:dyDescent="0.25">
      <c r="A161" s="1" t="s">
        <v>0</v>
      </c>
      <c r="B161" s="1">
        <f>B141+1</f>
        <v>9</v>
      </c>
      <c r="D161" t="s">
        <v>30</v>
      </c>
      <c r="E161" s="4"/>
    </row>
    <row r="163" spans="1:8" x14ac:dyDescent="0.25">
      <c r="A163" t="s">
        <v>1</v>
      </c>
      <c r="B163" s="4"/>
      <c r="D163" t="s">
        <v>31</v>
      </c>
      <c r="E163" s="4"/>
    </row>
    <row r="165" spans="1:8" x14ac:dyDescent="0.25">
      <c r="A165" t="s">
        <v>11</v>
      </c>
      <c r="B165" s="4"/>
      <c r="D165" t="s">
        <v>14</v>
      </c>
      <c r="E165" s="4"/>
    </row>
    <row r="167" spans="1:8" x14ac:dyDescent="0.25">
      <c r="A167" t="s">
        <v>12</v>
      </c>
      <c r="B167" s="4"/>
      <c r="D167" t="s">
        <v>16</v>
      </c>
      <c r="E167" s="4"/>
      <c r="F167" s="6"/>
      <c r="G167" s="6"/>
      <c r="H167" s="6"/>
    </row>
    <row r="168" spans="1:8" x14ac:dyDescent="0.25">
      <c r="F168" s="6"/>
      <c r="G168" s="6"/>
      <c r="H168" s="6"/>
    </row>
    <row r="169" spans="1:8" x14ac:dyDescent="0.25">
      <c r="A169" t="s">
        <v>3</v>
      </c>
      <c r="B169" s="4"/>
      <c r="D169" s="38" t="s">
        <v>17</v>
      </c>
      <c r="E169" s="38"/>
      <c r="F169" s="6"/>
      <c r="G169" s="6"/>
      <c r="H169" s="6"/>
    </row>
    <row r="170" spans="1:8" x14ac:dyDescent="0.25">
      <c r="B170" s="2"/>
      <c r="D170" s="39"/>
      <c r="E170" s="40"/>
      <c r="F170" s="6"/>
      <c r="G170" s="6"/>
      <c r="H170" s="6"/>
    </row>
    <row r="171" spans="1:8" x14ac:dyDescent="0.25">
      <c r="A171" t="s">
        <v>2</v>
      </c>
      <c r="B171" s="4"/>
    </row>
    <row r="172" spans="1:8" x14ac:dyDescent="0.25">
      <c r="D172" s="38" t="s">
        <v>29</v>
      </c>
      <c r="E172" s="38"/>
    </row>
    <row r="173" spans="1:8" x14ac:dyDescent="0.25">
      <c r="A173" t="s">
        <v>4</v>
      </c>
      <c r="B173" s="5"/>
      <c r="D173" s="4">
        <v>1</v>
      </c>
      <c r="E173" s="4"/>
    </row>
    <row r="174" spans="1:8" x14ac:dyDescent="0.25">
      <c r="D174" s="4">
        <v>2</v>
      </c>
      <c r="E174" s="4"/>
    </row>
    <row r="175" spans="1:8" x14ac:dyDescent="0.25">
      <c r="A175" t="s">
        <v>13</v>
      </c>
      <c r="B175" s="4"/>
      <c r="D175" s="4">
        <v>3</v>
      </c>
      <c r="E175" s="4"/>
    </row>
    <row r="176" spans="1:8" x14ac:dyDescent="0.25">
      <c r="D176" s="4">
        <v>4</v>
      </c>
      <c r="E176" s="4"/>
    </row>
    <row r="177" spans="1:8" x14ac:dyDescent="0.25">
      <c r="A177" t="s">
        <v>26</v>
      </c>
      <c r="B177" s="4"/>
      <c r="D177" s="13" t="e" cm="1">
        <f t="array" ref="D177">_xlfn.IFS(AND(E161="Flexible",E163="Yes"),"MacAdam",E161="Flexible",5,OR(E161="Composite",E161="Rigid"),"Concrete")</f>
        <v>#N/A</v>
      </c>
      <c r="E177" s="4"/>
    </row>
    <row r="179" spans="1:8" ht="15.75" customHeight="1" x14ac:dyDescent="0.25">
      <c r="A179" t="s">
        <v>15</v>
      </c>
    </row>
    <row r="180" spans="1:8" s="9" customFormat="1" x14ac:dyDescent="0.25">
      <c r="A180" s="8"/>
      <c r="B180" s="8"/>
    </row>
    <row r="181" spans="1:8" x14ac:dyDescent="0.25">
      <c r="A181" s="1" t="s">
        <v>0</v>
      </c>
      <c r="B181" s="1">
        <f>B161+1</f>
        <v>10</v>
      </c>
      <c r="D181" t="s">
        <v>30</v>
      </c>
      <c r="E181" s="4"/>
    </row>
    <row r="183" spans="1:8" x14ac:dyDescent="0.25">
      <c r="A183" t="s">
        <v>1</v>
      </c>
      <c r="B183" s="4"/>
      <c r="D183" t="s">
        <v>31</v>
      </c>
      <c r="E183" s="4"/>
    </row>
    <row r="185" spans="1:8" x14ac:dyDescent="0.25">
      <c r="A185" t="s">
        <v>11</v>
      </c>
      <c r="B185" s="4"/>
      <c r="D185" t="s">
        <v>14</v>
      </c>
      <c r="E185" s="4"/>
    </row>
    <row r="187" spans="1:8" x14ac:dyDescent="0.25">
      <c r="A187" t="s">
        <v>12</v>
      </c>
      <c r="B187" s="4"/>
      <c r="D187" t="s">
        <v>16</v>
      </c>
      <c r="E187" s="4"/>
      <c r="F187" s="6"/>
      <c r="G187" s="6"/>
      <c r="H187" s="6"/>
    </row>
    <row r="188" spans="1:8" x14ac:dyDescent="0.25">
      <c r="F188" s="6"/>
      <c r="G188" s="6"/>
      <c r="H188" s="6"/>
    </row>
    <row r="189" spans="1:8" x14ac:dyDescent="0.25">
      <c r="A189" t="s">
        <v>3</v>
      </c>
      <c r="B189" s="4"/>
      <c r="D189" s="38" t="s">
        <v>17</v>
      </c>
      <c r="E189" s="38"/>
      <c r="F189" s="6"/>
      <c r="G189" s="6"/>
      <c r="H189" s="6"/>
    </row>
    <row r="190" spans="1:8" x14ac:dyDescent="0.25">
      <c r="B190" s="2"/>
      <c r="D190" s="39"/>
      <c r="E190" s="40"/>
      <c r="F190" s="6"/>
      <c r="G190" s="6"/>
      <c r="H190" s="6"/>
    </row>
    <row r="191" spans="1:8" x14ac:dyDescent="0.25">
      <c r="A191" t="s">
        <v>2</v>
      </c>
      <c r="B191" s="4"/>
    </row>
    <row r="192" spans="1:8" x14ac:dyDescent="0.25">
      <c r="D192" s="38" t="s">
        <v>29</v>
      </c>
      <c r="E192" s="38"/>
    </row>
    <row r="193" spans="1:8" x14ac:dyDescent="0.25">
      <c r="A193" t="s">
        <v>4</v>
      </c>
      <c r="B193" s="5"/>
      <c r="D193" s="4">
        <v>1</v>
      </c>
      <c r="E193" s="4"/>
    </row>
    <row r="194" spans="1:8" x14ac:dyDescent="0.25">
      <c r="D194" s="4">
        <v>2</v>
      </c>
      <c r="E194" s="4"/>
    </row>
    <row r="195" spans="1:8" x14ac:dyDescent="0.25">
      <c r="A195" t="s">
        <v>13</v>
      </c>
      <c r="B195" s="4"/>
      <c r="D195" s="4">
        <v>3</v>
      </c>
      <c r="E195" s="4"/>
    </row>
    <row r="196" spans="1:8" x14ac:dyDescent="0.25">
      <c r="D196" s="4">
        <v>4</v>
      </c>
      <c r="E196" s="4"/>
    </row>
    <row r="197" spans="1:8" x14ac:dyDescent="0.25">
      <c r="A197" t="s">
        <v>26</v>
      </c>
      <c r="B197" s="4"/>
      <c r="D197" s="13" t="e" cm="1">
        <f t="array" ref="D197">_xlfn.IFS(AND(E181="Flexible",E183="Yes"),"MacAdam",E181="Flexible",5,OR(E181="Composite",E181="Rigid"),"Concrete")</f>
        <v>#N/A</v>
      </c>
      <c r="E197" s="4"/>
    </row>
    <row r="199" spans="1:8" ht="15.75" customHeight="1" x14ac:dyDescent="0.25">
      <c r="A199" t="s">
        <v>15</v>
      </c>
    </row>
    <row r="200" spans="1:8" s="9" customFormat="1" x14ac:dyDescent="0.25">
      <c r="A200" s="8"/>
      <c r="B200" s="8"/>
    </row>
    <row r="201" spans="1:8" x14ac:dyDescent="0.25">
      <c r="A201" s="1" t="s">
        <v>0</v>
      </c>
      <c r="B201" s="1">
        <f>B181+1</f>
        <v>11</v>
      </c>
      <c r="D201" t="s">
        <v>30</v>
      </c>
      <c r="E201" s="4"/>
    </row>
    <row r="203" spans="1:8" x14ac:dyDescent="0.25">
      <c r="A203" t="s">
        <v>1</v>
      </c>
      <c r="B203" s="4"/>
      <c r="D203" t="s">
        <v>31</v>
      </c>
      <c r="E203" s="4"/>
    </row>
    <row r="205" spans="1:8" x14ac:dyDescent="0.25">
      <c r="A205" t="s">
        <v>11</v>
      </c>
      <c r="B205" s="4"/>
      <c r="D205" t="s">
        <v>14</v>
      </c>
      <c r="E205" s="4"/>
    </row>
    <row r="207" spans="1:8" x14ac:dyDescent="0.25">
      <c r="A207" t="s">
        <v>12</v>
      </c>
      <c r="B207" s="4"/>
      <c r="D207" t="s">
        <v>16</v>
      </c>
      <c r="E207" s="4"/>
      <c r="F207" s="6"/>
      <c r="G207" s="6"/>
      <c r="H207" s="6"/>
    </row>
    <row r="208" spans="1:8" x14ac:dyDescent="0.25">
      <c r="F208" s="6"/>
      <c r="G208" s="6"/>
      <c r="H208" s="6"/>
    </row>
    <row r="209" spans="1:8" x14ac:dyDescent="0.25">
      <c r="A209" t="s">
        <v>3</v>
      </c>
      <c r="B209" s="4"/>
      <c r="D209" s="38" t="s">
        <v>17</v>
      </c>
      <c r="E209" s="38"/>
      <c r="F209" s="6"/>
      <c r="G209" s="6"/>
      <c r="H209" s="6"/>
    </row>
    <row r="210" spans="1:8" x14ac:dyDescent="0.25">
      <c r="B210" s="2"/>
      <c r="D210" s="39"/>
      <c r="E210" s="40"/>
      <c r="F210" s="6"/>
      <c r="G210" s="6"/>
      <c r="H210" s="6"/>
    </row>
    <row r="211" spans="1:8" x14ac:dyDescent="0.25">
      <c r="A211" t="s">
        <v>2</v>
      </c>
      <c r="B211" s="4"/>
    </row>
    <row r="212" spans="1:8" x14ac:dyDescent="0.25">
      <c r="D212" s="38" t="s">
        <v>29</v>
      </c>
      <c r="E212" s="38"/>
    </row>
    <row r="213" spans="1:8" x14ac:dyDescent="0.25">
      <c r="A213" t="s">
        <v>4</v>
      </c>
      <c r="B213" s="5"/>
      <c r="D213" s="4">
        <v>1</v>
      </c>
      <c r="E213" s="4"/>
    </row>
    <row r="214" spans="1:8" x14ac:dyDescent="0.25">
      <c r="D214" s="4">
        <v>2</v>
      </c>
      <c r="E214" s="4"/>
    </row>
    <row r="215" spans="1:8" x14ac:dyDescent="0.25">
      <c r="A215" t="s">
        <v>13</v>
      </c>
      <c r="B215" s="4"/>
      <c r="D215" s="4">
        <v>3</v>
      </c>
      <c r="E215" s="4"/>
    </row>
    <row r="216" spans="1:8" x14ac:dyDescent="0.25">
      <c r="D216" s="4">
        <v>4</v>
      </c>
      <c r="E216" s="4"/>
    </row>
    <row r="217" spans="1:8" x14ac:dyDescent="0.25">
      <c r="A217" t="s">
        <v>26</v>
      </c>
      <c r="B217" s="4"/>
      <c r="D217" s="13" t="e" cm="1">
        <f t="array" ref="D217">_xlfn.IFS(AND(E201="Flexible",E203="Yes"),"MacAdam",E201="Flexible",5,OR(E201="Composite",E201="Rigid"),"Concrete")</f>
        <v>#N/A</v>
      </c>
      <c r="E217" s="4"/>
    </row>
    <row r="219" spans="1:8" ht="15.75" customHeight="1" x14ac:dyDescent="0.25">
      <c r="A219" t="s">
        <v>15</v>
      </c>
    </row>
    <row r="220" spans="1:8" s="9" customFormat="1" x14ac:dyDescent="0.25">
      <c r="A220" s="8"/>
      <c r="B220" s="8"/>
    </row>
    <row r="221" spans="1:8" x14ac:dyDescent="0.25">
      <c r="A221" s="1" t="s">
        <v>0</v>
      </c>
      <c r="B221" s="1">
        <f>B201+1</f>
        <v>12</v>
      </c>
      <c r="D221" t="s">
        <v>30</v>
      </c>
      <c r="E221" s="4"/>
    </row>
    <row r="223" spans="1:8" x14ac:dyDescent="0.25">
      <c r="A223" t="s">
        <v>1</v>
      </c>
      <c r="B223" s="4"/>
      <c r="D223" t="s">
        <v>31</v>
      </c>
      <c r="E223" s="4"/>
    </row>
    <row r="225" spans="1:8" x14ac:dyDescent="0.25">
      <c r="A225" t="s">
        <v>11</v>
      </c>
      <c r="B225" s="4"/>
      <c r="D225" t="s">
        <v>14</v>
      </c>
      <c r="E225" s="4"/>
    </row>
    <row r="227" spans="1:8" x14ac:dyDescent="0.25">
      <c r="A227" t="s">
        <v>12</v>
      </c>
      <c r="B227" s="4"/>
      <c r="D227" t="s">
        <v>16</v>
      </c>
      <c r="E227" s="4"/>
      <c r="F227" s="6"/>
      <c r="G227" s="6"/>
      <c r="H227" s="6"/>
    </row>
    <row r="228" spans="1:8" x14ac:dyDescent="0.25">
      <c r="F228" s="6"/>
      <c r="G228" s="6"/>
      <c r="H228" s="6"/>
    </row>
    <row r="229" spans="1:8" x14ac:dyDescent="0.25">
      <c r="A229" t="s">
        <v>3</v>
      </c>
      <c r="B229" s="4"/>
      <c r="D229" s="38" t="s">
        <v>17</v>
      </c>
      <c r="E229" s="38"/>
      <c r="F229" s="6"/>
      <c r="G229" s="6"/>
      <c r="H229" s="6"/>
    </row>
    <row r="230" spans="1:8" x14ac:dyDescent="0.25">
      <c r="B230" s="2"/>
      <c r="D230" s="39"/>
      <c r="E230" s="40"/>
      <c r="F230" s="6"/>
      <c r="G230" s="6"/>
      <c r="H230" s="6"/>
    </row>
    <row r="231" spans="1:8" x14ac:dyDescent="0.25">
      <c r="A231" t="s">
        <v>2</v>
      </c>
      <c r="B231" s="4"/>
    </row>
    <row r="232" spans="1:8" x14ac:dyDescent="0.25">
      <c r="D232" s="38" t="s">
        <v>29</v>
      </c>
      <c r="E232" s="38"/>
    </row>
    <row r="233" spans="1:8" x14ac:dyDescent="0.25">
      <c r="A233" t="s">
        <v>4</v>
      </c>
      <c r="B233" s="5"/>
      <c r="D233" s="4">
        <v>1</v>
      </c>
      <c r="E233" s="4"/>
    </row>
    <row r="234" spans="1:8" x14ac:dyDescent="0.25">
      <c r="D234" s="4">
        <v>2</v>
      </c>
      <c r="E234" s="4"/>
    </row>
    <row r="235" spans="1:8" x14ac:dyDescent="0.25">
      <c r="A235" t="s">
        <v>13</v>
      </c>
      <c r="B235" s="4"/>
      <c r="D235" s="4">
        <v>3</v>
      </c>
      <c r="E235" s="4"/>
    </row>
    <row r="236" spans="1:8" x14ac:dyDescent="0.25">
      <c r="D236" s="4">
        <v>4</v>
      </c>
      <c r="E236" s="4"/>
    </row>
    <row r="237" spans="1:8" x14ac:dyDescent="0.25">
      <c r="A237" t="s">
        <v>26</v>
      </c>
      <c r="B237" s="4"/>
      <c r="D237" s="13" t="e" cm="1">
        <f t="array" ref="D237">_xlfn.IFS(AND(E221="Flexible",E223="Yes"),"MacAdam",E221="Flexible",5,OR(E221="Composite",E221="Rigid"),"Concrete")</f>
        <v>#N/A</v>
      </c>
      <c r="E237" s="4"/>
    </row>
    <row r="239" spans="1:8" ht="15.75" customHeight="1" x14ac:dyDescent="0.25">
      <c r="A239" t="s">
        <v>15</v>
      </c>
    </row>
    <row r="240" spans="1:8" s="9" customFormat="1" x14ac:dyDescent="0.25">
      <c r="A240" s="8"/>
      <c r="B240" s="8"/>
    </row>
    <row r="241" spans="1:8" x14ac:dyDescent="0.25">
      <c r="A241" s="1" t="s">
        <v>0</v>
      </c>
      <c r="B241" s="1">
        <f>B221+1</f>
        <v>13</v>
      </c>
      <c r="D241" t="s">
        <v>30</v>
      </c>
      <c r="E241" s="4"/>
    </row>
    <row r="243" spans="1:8" x14ac:dyDescent="0.25">
      <c r="A243" t="s">
        <v>1</v>
      </c>
      <c r="B243" s="4"/>
      <c r="D243" t="s">
        <v>31</v>
      </c>
      <c r="E243" s="4"/>
    </row>
    <row r="245" spans="1:8" x14ac:dyDescent="0.25">
      <c r="A245" t="s">
        <v>11</v>
      </c>
      <c r="B245" s="4"/>
      <c r="D245" t="s">
        <v>14</v>
      </c>
      <c r="E245" s="4"/>
    </row>
    <row r="247" spans="1:8" x14ac:dyDescent="0.25">
      <c r="A247" t="s">
        <v>12</v>
      </c>
      <c r="B247" s="4"/>
      <c r="D247" t="s">
        <v>16</v>
      </c>
      <c r="E247" s="4"/>
      <c r="F247" s="6"/>
      <c r="G247" s="6"/>
      <c r="H247" s="6"/>
    </row>
    <row r="248" spans="1:8" x14ac:dyDescent="0.25">
      <c r="F248" s="6"/>
      <c r="G248" s="6"/>
      <c r="H248" s="6"/>
    </row>
    <row r="249" spans="1:8" x14ac:dyDescent="0.25">
      <c r="A249" t="s">
        <v>3</v>
      </c>
      <c r="B249" s="4"/>
      <c r="D249" s="38" t="s">
        <v>17</v>
      </c>
      <c r="E249" s="38"/>
      <c r="F249" s="6"/>
      <c r="G249" s="6"/>
      <c r="H249" s="6"/>
    </row>
    <row r="250" spans="1:8" x14ac:dyDescent="0.25">
      <c r="B250" s="2"/>
      <c r="D250" s="39"/>
      <c r="E250" s="40"/>
      <c r="F250" s="6"/>
      <c r="G250" s="6"/>
      <c r="H250" s="6"/>
    </row>
    <row r="251" spans="1:8" x14ac:dyDescent="0.25">
      <c r="A251" t="s">
        <v>2</v>
      </c>
      <c r="B251" s="4"/>
    </row>
    <row r="252" spans="1:8" x14ac:dyDescent="0.25">
      <c r="D252" s="38" t="s">
        <v>29</v>
      </c>
      <c r="E252" s="38"/>
    </row>
    <row r="253" spans="1:8" x14ac:dyDescent="0.25">
      <c r="A253" t="s">
        <v>4</v>
      </c>
      <c r="B253" s="5"/>
      <c r="D253" s="4">
        <v>1</v>
      </c>
      <c r="E253" s="4"/>
    </row>
    <row r="254" spans="1:8" x14ac:dyDescent="0.25">
      <c r="D254" s="4">
        <v>2</v>
      </c>
      <c r="E254" s="4"/>
    </row>
    <row r="255" spans="1:8" x14ac:dyDescent="0.25">
      <c r="A255" t="s">
        <v>13</v>
      </c>
      <c r="B255" s="4"/>
      <c r="D255" s="4">
        <v>3</v>
      </c>
      <c r="E255" s="4"/>
    </row>
    <row r="256" spans="1:8" x14ac:dyDescent="0.25">
      <c r="D256" s="4">
        <v>4</v>
      </c>
      <c r="E256" s="4"/>
    </row>
    <row r="257" spans="1:8" x14ac:dyDescent="0.25">
      <c r="A257" t="s">
        <v>26</v>
      </c>
      <c r="B257" s="4"/>
      <c r="D257" s="13" t="e" cm="1">
        <f t="array" ref="D257">_xlfn.IFS(AND(E241="Flexible",E243="Yes"),"MacAdam",E241="Flexible",5,OR(E241="Composite",E241="Rigid"),"Concrete")</f>
        <v>#N/A</v>
      </c>
      <c r="E257" s="4"/>
    </row>
    <row r="259" spans="1:8" ht="15.75" customHeight="1" x14ac:dyDescent="0.25">
      <c r="A259" t="s">
        <v>15</v>
      </c>
    </row>
    <row r="260" spans="1:8" s="9" customFormat="1" x14ac:dyDescent="0.25">
      <c r="A260" s="8"/>
      <c r="B260" s="8"/>
    </row>
    <row r="261" spans="1:8" x14ac:dyDescent="0.25">
      <c r="A261" s="1" t="s">
        <v>0</v>
      </c>
      <c r="B261" s="1">
        <f>B241+1</f>
        <v>14</v>
      </c>
      <c r="D261" t="s">
        <v>30</v>
      </c>
      <c r="E261" s="4"/>
    </row>
    <row r="263" spans="1:8" x14ac:dyDescent="0.25">
      <c r="A263" t="s">
        <v>1</v>
      </c>
      <c r="B263" s="4"/>
      <c r="D263" t="s">
        <v>31</v>
      </c>
      <c r="E263" s="4"/>
    </row>
    <row r="265" spans="1:8" x14ac:dyDescent="0.25">
      <c r="A265" t="s">
        <v>11</v>
      </c>
      <c r="B265" s="4"/>
      <c r="D265" t="s">
        <v>14</v>
      </c>
      <c r="E265" s="4"/>
    </row>
    <row r="267" spans="1:8" x14ac:dyDescent="0.25">
      <c r="A267" t="s">
        <v>12</v>
      </c>
      <c r="B267" s="4"/>
      <c r="D267" t="s">
        <v>16</v>
      </c>
      <c r="E267" s="4"/>
      <c r="F267" s="6"/>
      <c r="G267" s="6"/>
      <c r="H267" s="6"/>
    </row>
    <row r="268" spans="1:8" x14ac:dyDescent="0.25">
      <c r="F268" s="6"/>
      <c r="G268" s="6"/>
      <c r="H268" s="6"/>
    </row>
    <row r="269" spans="1:8" x14ac:dyDescent="0.25">
      <c r="A269" t="s">
        <v>3</v>
      </c>
      <c r="B269" s="4"/>
      <c r="D269" s="38" t="s">
        <v>17</v>
      </c>
      <c r="E269" s="38"/>
      <c r="F269" s="6"/>
      <c r="G269" s="6"/>
      <c r="H269" s="6"/>
    </row>
    <row r="270" spans="1:8" x14ac:dyDescent="0.25">
      <c r="B270" s="2"/>
      <c r="D270" s="39"/>
      <c r="E270" s="40"/>
      <c r="F270" s="6"/>
      <c r="G270" s="6"/>
      <c r="H270" s="6"/>
    </row>
    <row r="271" spans="1:8" x14ac:dyDescent="0.25">
      <c r="A271" t="s">
        <v>2</v>
      </c>
      <c r="B271" s="4"/>
    </row>
    <row r="272" spans="1:8" x14ac:dyDescent="0.25">
      <c r="D272" s="38" t="s">
        <v>29</v>
      </c>
      <c r="E272" s="38"/>
    </row>
    <row r="273" spans="1:8" x14ac:dyDescent="0.25">
      <c r="A273" t="s">
        <v>4</v>
      </c>
      <c r="B273" s="5"/>
      <c r="D273" s="4">
        <v>1</v>
      </c>
      <c r="E273" s="4"/>
    </row>
    <row r="274" spans="1:8" x14ac:dyDescent="0.25">
      <c r="D274" s="4">
        <v>2</v>
      </c>
      <c r="E274" s="4"/>
    </row>
    <row r="275" spans="1:8" x14ac:dyDescent="0.25">
      <c r="A275" t="s">
        <v>13</v>
      </c>
      <c r="B275" s="4"/>
      <c r="D275" s="4">
        <v>3</v>
      </c>
      <c r="E275" s="4"/>
    </row>
    <row r="276" spans="1:8" x14ac:dyDescent="0.25">
      <c r="D276" s="4">
        <v>4</v>
      </c>
      <c r="E276" s="4"/>
    </row>
    <row r="277" spans="1:8" x14ac:dyDescent="0.25">
      <c r="A277" t="s">
        <v>26</v>
      </c>
      <c r="B277" s="4"/>
      <c r="D277" s="13" t="e" cm="1">
        <f t="array" ref="D277">_xlfn.IFS(AND(E261="Flexible",E263="Yes"),"MacAdam",E261="Flexible",5,OR(E261="Composite",E261="Rigid"),"Concrete")</f>
        <v>#N/A</v>
      </c>
      <c r="E277" s="4"/>
    </row>
    <row r="279" spans="1:8" ht="15.75" customHeight="1" x14ac:dyDescent="0.25">
      <c r="A279" t="s">
        <v>15</v>
      </c>
    </row>
    <row r="280" spans="1:8" s="9" customFormat="1" x14ac:dyDescent="0.25">
      <c r="A280" s="8"/>
      <c r="B280" s="8"/>
    </row>
    <row r="281" spans="1:8" x14ac:dyDescent="0.25">
      <c r="A281" s="1" t="s">
        <v>0</v>
      </c>
      <c r="B281" s="1">
        <f>B261+1</f>
        <v>15</v>
      </c>
      <c r="D281" t="s">
        <v>30</v>
      </c>
      <c r="E281" s="4"/>
    </row>
    <row r="283" spans="1:8" x14ac:dyDescent="0.25">
      <c r="A283" t="s">
        <v>1</v>
      </c>
      <c r="B283" s="4"/>
      <c r="D283" t="s">
        <v>31</v>
      </c>
      <c r="E283" s="4"/>
    </row>
    <row r="285" spans="1:8" x14ac:dyDescent="0.25">
      <c r="A285" t="s">
        <v>11</v>
      </c>
      <c r="B285" s="4"/>
      <c r="D285" t="s">
        <v>14</v>
      </c>
      <c r="E285" s="4"/>
    </row>
    <row r="287" spans="1:8" x14ac:dyDescent="0.25">
      <c r="A287" t="s">
        <v>12</v>
      </c>
      <c r="B287" s="4"/>
      <c r="D287" t="s">
        <v>16</v>
      </c>
      <c r="E287" s="4"/>
      <c r="F287" s="6"/>
      <c r="G287" s="6"/>
      <c r="H287" s="6"/>
    </row>
    <row r="288" spans="1:8" x14ac:dyDescent="0.25">
      <c r="F288" s="6"/>
      <c r="G288" s="6"/>
      <c r="H288" s="6"/>
    </row>
    <row r="289" spans="1:8" x14ac:dyDescent="0.25">
      <c r="A289" t="s">
        <v>3</v>
      </c>
      <c r="B289" s="4"/>
      <c r="D289" s="38" t="s">
        <v>17</v>
      </c>
      <c r="E289" s="38"/>
      <c r="F289" s="6"/>
      <c r="G289" s="6"/>
      <c r="H289" s="6"/>
    </row>
    <row r="290" spans="1:8" x14ac:dyDescent="0.25">
      <c r="B290" s="2"/>
      <c r="D290" s="39"/>
      <c r="E290" s="40"/>
      <c r="F290" s="6"/>
      <c r="G290" s="6"/>
      <c r="H290" s="6"/>
    </row>
    <row r="291" spans="1:8" x14ac:dyDescent="0.25">
      <c r="A291" t="s">
        <v>2</v>
      </c>
      <c r="B291" s="4"/>
    </row>
    <row r="292" spans="1:8" x14ac:dyDescent="0.25">
      <c r="D292" s="38" t="s">
        <v>29</v>
      </c>
      <c r="E292" s="38"/>
    </row>
    <row r="293" spans="1:8" x14ac:dyDescent="0.25">
      <c r="A293" t="s">
        <v>4</v>
      </c>
      <c r="B293" s="5"/>
      <c r="D293" s="4">
        <v>1</v>
      </c>
      <c r="E293" s="4"/>
    </row>
    <row r="294" spans="1:8" x14ac:dyDescent="0.25">
      <c r="D294" s="4">
        <v>2</v>
      </c>
      <c r="E294" s="4"/>
    </row>
    <row r="295" spans="1:8" x14ac:dyDescent="0.25">
      <c r="A295" t="s">
        <v>13</v>
      </c>
      <c r="B295" s="4"/>
      <c r="D295" s="4">
        <v>3</v>
      </c>
      <c r="E295" s="4"/>
    </row>
    <row r="296" spans="1:8" x14ac:dyDescent="0.25">
      <c r="D296" s="4">
        <v>4</v>
      </c>
      <c r="E296" s="4"/>
    </row>
    <row r="297" spans="1:8" x14ac:dyDescent="0.25">
      <c r="A297" t="s">
        <v>26</v>
      </c>
      <c r="B297" s="4"/>
      <c r="D297" s="13" t="e" cm="1">
        <f t="array" ref="D297">_xlfn.IFS(AND(E281="Flexible",E283="Yes"),"MacAdam",E281="Flexible",5,OR(E281="Composite",E281="Rigid"),"Concrete")</f>
        <v>#N/A</v>
      </c>
      <c r="E297" s="4"/>
    </row>
    <row r="299" spans="1:8" ht="15.75" customHeight="1" x14ac:dyDescent="0.25">
      <c r="A299" t="s">
        <v>15</v>
      </c>
    </row>
    <row r="300" spans="1:8" s="9" customFormat="1" x14ac:dyDescent="0.25">
      <c r="A300" s="8"/>
      <c r="B300" s="8"/>
    </row>
    <row r="301" spans="1:8" x14ac:dyDescent="0.25">
      <c r="A301" s="1" t="s">
        <v>0</v>
      </c>
      <c r="B301" s="1">
        <f>B281+1</f>
        <v>16</v>
      </c>
      <c r="D301" t="s">
        <v>30</v>
      </c>
      <c r="E301" s="4"/>
    </row>
    <row r="303" spans="1:8" x14ac:dyDescent="0.25">
      <c r="A303" t="s">
        <v>1</v>
      </c>
      <c r="B303" s="4"/>
      <c r="D303" t="s">
        <v>31</v>
      </c>
      <c r="E303" s="4"/>
    </row>
    <row r="305" spans="1:8" x14ac:dyDescent="0.25">
      <c r="A305" t="s">
        <v>11</v>
      </c>
      <c r="B305" s="4"/>
      <c r="D305" t="s">
        <v>14</v>
      </c>
      <c r="E305" s="4"/>
    </row>
    <row r="307" spans="1:8" x14ac:dyDescent="0.25">
      <c r="A307" t="s">
        <v>12</v>
      </c>
      <c r="B307" s="4"/>
      <c r="D307" t="s">
        <v>16</v>
      </c>
      <c r="E307" s="4"/>
      <c r="F307" s="6"/>
      <c r="G307" s="6"/>
      <c r="H307" s="6"/>
    </row>
    <row r="308" spans="1:8" x14ac:dyDescent="0.25">
      <c r="F308" s="6"/>
      <c r="G308" s="6"/>
      <c r="H308" s="6"/>
    </row>
    <row r="309" spans="1:8" x14ac:dyDescent="0.25">
      <c r="A309" t="s">
        <v>3</v>
      </c>
      <c r="B309" s="4"/>
      <c r="D309" s="38" t="s">
        <v>17</v>
      </c>
      <c r="E309" s="38"/>
      <c r="F309" s="6"/>
      <c r="G309" s="6"/>
      <c r="H309" s="6"/>
    </row>
    <row r="310" spans="1:8" x14ac:dyDescent="0.25">
      <c r="B310" s="2"/>
      <c r="D310" s="39"/>
      <c r="E310" s="40"/>
      <c r="F310" s="6"/>
      <c r="G310" s="6"/>
      <c r="H310" s="6"/>
    </row>
    <row r="311" spans="1:8" x14ac:dyDescent="0.25">
      <c r="A311" t="s">
        <v>2</v>
      </c>
      <c r="B311" s="4"/>
    </row>
    <row r="312" spans="1:8" x14ac:dyDescent="0.25">
      <c r="D312" s="38" t="s">
        <v>29</v>
      </c>
      <c r="E312" s="38"/>
    </row>
    <row r="313" spans="1:8" x14ac:dyDescent="0.25">
      <c r="A313" t="s">
        <v>4</v>
      </c>
      <c r="B313" s="5"/>
      <c r="D313" s="4">
        <v>1</v>
      </c>
      <c r="E313" s="4"/>
    </row>
    <row r="314" spans="1:8" x14ac:dyDescent="0.25">
      <c r="D314" s="4">
        <v>2</v>
      </c>
      <c r="E314" s="4"/>
    </row>
    <row r="315" spans="1:8" x14ac:dyDescent="0.25">
      <c r="A315" t="s">
        <v>13</v>
      </c>
      <c r="B315" s="4"/>
      <c r="D315" s="4">
        <v>3</v>
      </c>
      <c r="E315" s="4"/>
    </row>
    <row r="316" spans="1:8" x14ac:dyDescent="0.25">
      <c r="D316" s="4">
        <v>4</v>
      </c>
      <c r="E316" s="4"/>
    </row>
    <row r="317" spans="1:8" x14ac:dyDescent="0.25">
      <c r="A317" t="s">
        <v>26</v>
      </c>
      <c r="B317" s="4"/>
      <c r="D317" s="13" t="e" cm="1">
        <f t="array" ref="D317">_xlfn.IFS(AND(E301="Flexible",E303="Yes"),"MacAdam",E301="Flexible",5,OR(E301="Composite",E301="Rigid"),"Concrete")</f>
        <v>#N/A</v>
      </c>
      <c r="E317" s="4"/>
    </row>
    <row r="319" spans="1:8" ht="15.75" customHeight="1" x14ac:dyDescent="0.25">
      <c r="A319" t="s">
        <v>15</v>
      </c>
    </row>
    <row r="320" spans="1:8" s="9" customFormat="1" x14ac:dyDescent="0.25">
      <c r="A320" s="8"/>
      <c r="B320" s="8"/>
    </row>
    <row r="321" spans="1:8" x14ac:dyDescent="0.25">
      <c r="A321" s="1" t="s">
        <v>0</v>
      </c>
      <c r="B321" s="1">
        <f>B301+1</f>
        <v>17</v>
      </c>
      <c r="D321" t="s">
        <v>30</v>
      </c>
      <c r="E321" s="4"/>
    </row>
    <row r="323" spans="1:8" x14ac:dyDescent="0.25">
      <c r="A323" t="s">
        <v>1</v>
      </c>
      <c r="B323" s="4"/>
      <c r="D323" t="s">
        <v>31</v>
      </c>
      <c r="E323" s="4"/>
    </row>
    <row r="325" spans="1:8" x14ac:dyDescent="0.25">
      <c r="A325" t="s">
        <v>11</v>
      </c>
      <c r="B325" s="4"/>
      <c r="D325" t="s">
        <v>14</v>
      </c>
      <c r="E325" s="4"/>
    </row>
    <row r="327" spans="1:8" x14ac:dyDescent="0.25">
      <c r="A327" t="s">
        <v>12</v>
      </c>
      <c r="B327" s="4"/>
      <c r="D327" t="s">
        <v>16</v>
      </c>
      <c r="E327" s="4"/>
      <c r="F327" s="6"/>
      <c r="G327" s="6"/>
      <c r="H327" s="6"/>
    </row>
    <row r="328" spans="1:8" x14ac:dyDescent="0.25">
      <c r="F328" s="6"/>
      <c r="G328" s="6"/>
      <c r="H328" s="6"/>
    </row>
    <row r="329" spans="1:8" x14ac:dyDescent="0.25">
      <c r="A329" t="s">
        <v>3</v>
      </c>
      <c r="B329" s="4"/>
      <c r="D329" s="38" t="s">
        <v>17</v>
      </c>
      <c r="E329" s="38"/>
      <c r="F329" s="6"/>
      <c r="G329" s="6"/>
      <c r="H329" s="6"/>
    </row>
    <row r="330" spans="1:8" x14ac:dyDescent="0.25">
      <c r="B330" s="2"/>
      <c r="D330" s="39"/>
      <c r="E330" s="40"/>
      <c r="F330" s="6"/>
      <c r="G330" s="6"/>
      <c r="H330" s="6"/>
    </row>
    <row r="331" spans="1:8" x14ac:dyDescent="0.25">
      <c r="A331" t="s">
        <v>2</v>
      </c>
      <c r="B331" s="4"/>
    </row>
    <row r="332" spans="1:8" x14ac:dyDescent="0.25">
      <c r="D332" s="38" t="s">
        <v>29</v>
      </c>
      <c r="E332" s="38"/>
    </row>
    <row r="333" spans="1:8" x14ac:dyDescent="0.25">
      <c r="A333" t="s">
        <v>4</v>
      </c>
      <c r="B333" s="5"/>
      <c r="D333" s="4">
        <v>1</v>
      </c>
      <c r="E333" s="4"/>
    </row>
    <row r="334" spans="1:8" x14ac:dyDescent="0.25">
      <c r="D334" s="4">
        <v>2</v>
      </c>
      <c r="E334" s="4"/>
    </row>
    <row r="335" spans="1:8" x14ac:dyDescent="0.25">
      <c r="A335" t="s">
        <v>13</v>
      </c>
      <c r="B335" s="4"/>
      <c r="D335" s="4">
        <v>3</v>
      </c>
      <c r="E335" s="4"/>
    </row>
    <row r="336" spans="1:8" x14ac:dyDescent="0.25">
      <c r="D336" s="4">
        <v>4</v>
      </c>
      <c r="E336" s="4"/>
    </row>
    <row r="337" spans="1:8" x14ac:dyDescent="0.25">
      <c r="A337" t="s">
        <v>26</v>
      </c>
      <c r="B337" s="4"/>
      <c r="D337" s="13" t="e" cm="1">
        <f t="array" ref="D337">_xlfn.IFS(AND(E321="Flexible",E323="Yes"),"MacAdam",E321="Flexible",5,OR(E321="Composite",E321="Rigid"),"Concrete")</f>
        <v>#N/A</v>
      </c>
      <c r="E337" s="4"/>
    </row>
    <row r="339" spans="1:8" ht="15.75" customHeight="1" x14ac:dyDescent="0.25">
      <c r="A339" t="s">
        <v>15</v>
      </c>
    </row>
    <row r="340" spans="1:8" s="9" customFormat="1" x14ac:dyDescent="0.25">
      <c r="A340" s="8"/>
      <c r="B340" s="8"/>
    </row>
    <row r="341" spans="1:8" x14ac:dyDescent="0.25">
      <c r="A341" s="1" t="s">
        <v>0</v>
      </c>
      <c r="B341" s="1">
        <f>B321+1</f>
        <v>18</v>
      </c>
      <c r="D341" t="s">
        <v>30</v>
      </c>
      <c r="E341" s="4"/>
    </row>
    <row r="343" spans="1:8" x14ac:dyDescent="0.25">
      <c r="A343" t="s">
        <v>1</v>
      </c>
      <c r="B343" s="4"/>
      <c r="D343" t="s">
        <v>31</v>
      </c>
      <c r="E343" s="4"/>
    </row>
    <row r="345" spans="1:8" x14ac:dyDescent="0.25">
      <c r="A345" t="s">
        <v>11</v>
      </c>
      <c r="B345" s="4"/>
      <c r="D345" t="s">
        <v>14</v>
      </c>
      <c r="E345" s="4"/>
    </row>
    <row r="347" spans="1:8" x14ac:dyDescent="0.25">
      <c r="A347" t="s">
        <v>12</v>
      </c>
      <c r="B347" s="4"/>
      <c r="D347" t="s">
        <v>16</v>
      </c>
      <c r="E347" s="4"/>
      <c r="F347" s="6"/>
      <c r="G347" s="6"/>
      <c r="H347" s="6"/>
    </row>
    <row r="348" spans="1:8" x14ac:dyDescent="0.25">
      <c r="F348" s="6"/>
      <c r="G348" s="6"/>
      <c r="H348" s="6"/>
    </row>
    <row r="349" spans="1:8" x14ac:dyDescent="0.25">
      <c r="A349" t="s">
        <v>3</v>
      </c>
      <c r="B349" s="4"/>
      <c r="D349" s="38" t="s">
        <v>17</v>
      </c>
      <c r="E349" s="38"/>
      <c r="F349" s="6"/>
      <c r="G349" s="6"/>
      <c r="H349" s="6"/>
    </row>
    <row r="350" spans="1:8" x14ac:dyDescent="0.25">
      <c r="B350" s="2"/>
      <c r="D350" s="39"/>
      <c r="E350" s="40"/>
      <c r="F350" s="6"/>
      <c r="G350" s="6"/>
      <c r="H350" s="6"/>
    </row>
    <row r="351" spans="1:8" x14ac:dyDescent="0.25">
      <c r="A351" t="s">
        <v>2</v>
      </c>
      <c r="B351" s="4"/>
    </row>
    <row r="352" spans="1:8" x14ac:dyDescent="0.25">
      <c r="D352" s="38" t="s">
        <v>29</v>
      </c>
      <c r="E352" s="38"/>
    </row>
    <row r="353" spans="1:8" x14ac:dyDescent="0.25">
      <c r="A353" t="s">
        <v>4</v>
      </c>
      <c r="B353" s="5"/>
      <c r="D353" s="4">
        <v>1</v>
      </c>
      <c r="E353" s="4"/>
    </row>
    <row r="354" spans="1:8" x14ac:dyDescent="0.25">
      <c r="D354" s="4">
        <v>2</v>
      </c>
      <c r="E354" s="4"/>
    </row>
    <row r="355" spans="1:8" x14ac:dyDescent="0.25">
      <c r="A355" t="s">
        <v>13</v>
      </c>
      <c r="B355" s="4"/>
      <c r="D355" s="4">
        <v>3</v>
      </c>
      <c r="E355" s="4"/>
    </row>
    <row r="356" spans="1:8" x14ac:dyDescent="0.25">
      <c r="D356" s="4">
        <v>4</v>
      </c>
      <c r="E356" s="4"/>
    </row>
    <row r="357" spans="1:8" x14ac:dyDescent="0.25">
      <c r="A357" t="s">
        <v>26</v>
      </c>
      <c r="B357" s="4"/>
      <c r="D357" s="13" t="e" cm="1">
        <f t="array" ref="D357">_xlfn.IFS(AND(E341="Flexible",E343="Yes"),"MacAdam",E341="Flexible",5,OR(E341="Composite",E341="Rigid"),"Concrete")</f>
        <v>#N/A</v>
      </c>
      <c r="E357" s="4"/>
    </row>
    <row r="359" spans="1:8" ht="15.75" customHeight="1" x14ac:dyDescent="0.25">
      <c r="A359" t="s">
        <v>15</v>
      </c>
    </row>
    <row r="360" spans="1:8" s="9" customFormat="1" x14ac:dyDescent="0.25">
      <c r="A360" s="8"/>
      <c r="B360" s="8"/>
    </row>
    <row r="361" spans="1:8" x14ac:dyDescent="0.25">
      <c r="A361" s="1" t="s">
        <v>0</v>
      </c>
      <c r="B361" s="1">
        <f>B341+1</f>
        <v>19</v>
      </c>
      <c r="D361" t="s">
        <v>30</v>
      </c>
      <c r="E361" s="4"/>
    </row>
    <row r="363" spans="1:8" x14ac:dyDescent="0.25">
      <c r="A363" t="s">
        <v>1</v>
      </c>
      <c r="B363" s="4"/>
      <c r="D363" t="s">
        <v>31</v>
      </c>
      <c r="E363" s="4"/>
    </row>
    <row r="365" spans="1:8" x14ac:dyDescent="0.25">
      <c r="A365" t="s">
        <v>11</v>
      </c>
      <c r="B365" s="4"/>
      <c r="D365" t="s">
        <v>14</v>
      </c>
      <c r="E365" s="4"/>
    </row>
    <row r="367" spans="1:8" x14ac:dyDescent="0.25">
      <c r="A367" t="s">
        <v>12</v>
      </c>
      <c r="B367" s="4"/>
      <c r="D367" t="s">
        <v>16</v>
      </c>
      <c r="E367" s="4"/>
      <c r="F367" s="6"/>
      <c r="G367" s="6"/>
      <c r="H367" s="6"/>
    </row>
    <row r="368" spans="1:8" x14ac:dyDescent="0.25">
      <c r="F368" s="6"/>
      <c r="G368" s="6"/>
      <c r="H368" s="6"/>
    </row>
    <row r="369" spans="1:8" x14ac:dyDescent="0.25">
      <c r="A369" t="s">
        <v>3</v>
      </c>
      <c r="B369" s="4"/>
      <c r="D369" s="38" t="s">
        <v>17</v>
      </c>
      <c r="E369" s="38"/>
      <c r="F369" s="6"/>
      <c r="G369" s="6"/>
      <c r="H369" s="6"/>
    </row>
    <row r="370" spans="1:8" x14ac:dyDescent="0.25">
      <c r="B370" s="2"/>
      <c r="D370" s="39"/>
      <c r="E370" s="40"/>
      <c r="F370" s="6"/>
      <c r="G370" s="6"/>
      <c r="H370" s="6"/>
    </row>
    <row r="371" spans="1:8" x14ac:dyDescent="0.25">
      <c r="A371" t="s">
        <v>2</v>
      </c>
      <c r="B371" s="4"/>
    </row>
    <row r="372" spans="1:8" x14ac:dyDescent="0.25">
      <c r="D372" s="38" t="s">
        <v>29</v>
      </c>
      <c r="E372" s="38"/>
    </row>
    <row r="373" spans="1:8" x14ac:dyDescent="0.25">
      <c r="A373" t="s">
        <v>4</v>
      </c>
      <c r="B373" s="5"/>
      <c r="D373" s="4">
        <v>1</v>
      </c>
      <c r="E373" s="4"/>
    </row>
    <row r="374" spans="1:8" x14ac:dyDescent="0.25">
      <c r="D374" s="4">
        <v>2</v>
      </c>
      <c r="E374" s="4"/>
    </row>
    <row r="375" spans="1:8" x14ac:dyDescent="0.25">
      <c r="A375" t="s">
        <v>13</v>
      </c>
      <c r="B375" s="4"/>
      <c r="D375" s="4">
        <v>3</v>
      </c>
      <c r="E375" s="4"/>
    </row>
    <row r="376" spans="1:8" x14ac:dyDescent="0.25">
      <c r="D376" s="4">
        <v>4</v>
      </c>
      <c r="E376" s="4"/>
    </row>
    <row r="377" spans="1:8" x14ac:dyDescent="0.25">
      <c r="A377" t="s">
        <v>26</v>
      </c>
      <c r="B377" s="4"/>
      <c r="D377" s="13" t="e" cm="1">
        <f t="array" ref="D377">_xlfn.IFS(AND(E361="Flexible",E363="Yes"),"MacAdam",E361="Flexible",5,OR(E361="Composite",E361="Rigid"),"Concrete")</f>
        <v>#N/A</v>
      </c>
      <c r="E377" s="4"/>
    </row>
    <row r="379" spans="1:8" ht="15.75" customHeight="1" x14ac:dyDescent="0.25">
      <c r="A379" t="s">
        <v>15</v>
      </c>
    </row>
    <row r="380" spans="1:8" s="9" customFormat="1" x14ac:dyDescent="0.25">
      <c r="A380" s="8"/>
      <c r="B380" s="8"/>
    </row>
    <row r="381" spans="1:8" x14ac:dyDescent="0.25">
      <c r="A381" s="1" t="s">
        <v>0</v>
      </c>
      <c r="B381" s="1">
        <f>B361+1</f>
        <v>20</v>
      </c>
      <c r="D381" t="s">
        <v>30</v>
      </c>
      <c r="E381" s="4"/>
    </row>
    <row r="383" spans="1:8" x14ac:dyDescent="0.25">
      <c r="A383" t="s">
        <v>1</v>
      </c>
      <c r="B383" s="4"/>
      <c r="D383" t="s">
        <v>31</v>
      </c>
      <c r="E383" s="4"/>
    </row>
    <row r="385" spans="1:8" x14ac:dyDescent="0.25">
      <c r="A385" t="s">
        <v>11</v>
      </c>
      <c r="B385" s="4"/>
      <c r="D385" t="s">
        <v>14</v>
      </c>
      <c r="E385" s="4"/>
    </row>
    <row r="387" spans="1:8" x14ac:dyDescent="0.25">
      <c r="A387" t="s">
        <v>12</v>
      </c>
      <c r="B387" s="4"/>
      <c r="D387" t="s">
        <v>16</v>
      </c>
      <c r="E387" s="4"/>
      <c r="F387" s="6"/>
      <c r="G387" s="6"/>
      <c r="H387" s="6"/>
    </row>
    <row r="388" spans="1:8" x14ac:dyDescent="0.25">
      <c r="F388" s="6"/>
      <c r="G388" s="6"/>
      <c r="H388" s="6"/>
    </row>
    <row r="389" spans="1:8" x14ac:dyDescent="0.25">
      <c r="A389" t="s">
        <v>3</v>
      </c>
      <c r="B389" s="4"/>
      <c r="D389" s="38" t="s">
        <v>17</v>
      </c>
      <c r="E389" s="38"/>
      <c r="F389" s="6"/>
      <c r="G389" s="6"/>
      <c r="H389" s="6"/>
    </row>
    <row r="390" spans="1:8" x14ac:dyDescent="0.25">
      <c r="B390" s="2"/>
      <c r="D390" s="39"/>
      <c r="E390" s="40"/>
      <c r="F390" s="6"/>
      <c r="G390" s="6"/>
      <c r="H390" s="6"/>
    </row>
    <row r="391" spans="1:8" x14ac:dyDescent="0.25">
      <c r="A391" t="s">
        <v>2</v>
      </c>
      <c r="B391" s="4"/>
    </row>
    <row r="392" spans="1:8" x14ac:dyDescent="0.25">
      <c r="D392" s="38" t="s">
        <v>29</v>
      </c>
      <c r="E392" s="38"/>
    </row>
    <row r="393" spans="1:8" x14ac:dyDescent="0.25">
      <c r="A393" t="s">
        <v>4</v>
      </c>
      <c r="B393" s="5"/>
      <c r="D393" s="4">
        <v>1</v>
      </c>
      <c r="E393" s="4"/>
    </row>
    <row r="394" spans="1:8" x14ac:dyDescent="0.25">
      <c r="D394" s="4">
        <v>2</v>
      </c>
      <c r="E394" s="4"/>
    </row>
    <row r="395" spans="1:8" x14ac:dyDescent="0.25">
      <c r="A395" t="s">
        <v>13</v>
      </c>
      <c r="B395" s="4"/>
      <c r="D395" s="4">
        <v>3</v>
      </c>
      <c r="E395" s="4"/>
    </row>
    <row r="396" spans="1:8" x14ac:dyDescent="0.25">
      <c r="D396" s="4">
        <v>4</v>
      </c>
      <c r="E396" s="4"/>
    </row>
    <row r="397" spans="1:8" x14ac:dyDescent="0.25">
      <c r="A397" t="s">
        <v>26</v>
      </c>
      <c r="B397" s="4"/>
      <c r="D397" s="13" t="e" cm="1">
        <f t="array" ref="D397">_xlfn.IFS(AND(E381="Flexible",E383="Yes"),"MacAdam",E381="Flexible",5,OR(E381="Composite",E381="Rigid"),"Concrete")</f>
        <v>#N/A</v>
      </c>
      <c r="E397" s="4"/>
    </row>
    <row r="399" spans="1:8" ht="15.75" customHeight="1" x14ac:dyDescent="0.25">
      <c r="A399" t="s">
        <v>15</v>
      </c>
    </row>
    <row r="400" spans="1:8" s="9" customFormat="1" x14ac:dyDescent="0.25">
      <c r="A400" s="8"/>
      <c r="B400" s="8"/>
    </row>
    <row r="401" spans="1:8" x14ac:dyDescent="0.25">
      <c r="A401" s="1" t="s">
        <v>0</v>
      </c>
      <c r="B401" s="1">
        <f>B381+1</f>
        <v>21</v>
      </c>
      <c r="D401" t="s">
        <v>30</v>
      </c>
      <c r="E401" s="4"/>
    </row>
    <row r="403" spans="1:8" x14ac:dyDescent="0.25">
      <c r="A403" t="s">
        <v>1</v>
      </c>
      <c r="B403" s="4"/>
      <c r="D403" t="s">
        <v>31</v>
      </c>
      <c r="E403" s="4"/>
    </row>
    <row r="405" spans="1:8" x14ac:dyDescent="0.25">
      <c r="A405" t="s">
        <v>11</v>
      </c>
      <c r="B405" s="4"/>
      <c r="D405" t="s">
        <v>14</v>
      </c>
      <c r="E405" s="4"/>
    </row>
    <row r="407" spans="1:8" x14ac:dyDescent="0.25">
      <c r="A407" t="s">
        <v>12</v>
      </c>
      <c r="B407" s="4"/>
      <c r="D407" t="s">
        <v>16</v>
      </c>
      <c r="E407" s="4"/>
      <c r="F407" s="6"/>
      <c r="G407" s="6"/>
      <c r="H407" s="6"/>
    </row>
    <row r="408" spans="1:8" x14ac:dyDescent="0.25">
      <c r="F408" s="6"/>
      <c r="G408" s="6"/>
      <c r="H408" s="6"/>
    </row>
    <row r="409" spans="1:8" x14ac:dyDescent="0.25">
      <c r="A409" t="s">
        <v>3</v>
      </c>
      <c r="B409" s="4"/>
      <c r="D409" s="38" t="s">
        <v>17</v>
      </c>
      <c r="E409" s="38"/>
      <c r="F409" s="6"/>
      <c r="G409" s="6"/>
      <c r="H409" s="6"/>
    </row>
    <row r="410" spans="1:8" x14ac:dyDescent="0.25">
      <c r="B410" s="2"/>
      <c r="D410" s="39"/>
      <c r="E410" s="40"/>
      <c r="F410" s="6"/>
      <c r="G410" s="6"/>
      <c r="H410" s="6"/>
    </row>
    <row r="411" spans="1:8" x14ac:dyDescent="0.25">
      <c r="A411" t="s">
        <v>2</v>
      </c>
      <c r="B411" s="4"/>
    </row>
    <row r="412" spans="1:8" x14ac:dyDescent="0.25">
      <c r="D412" s="38" t="s">
        <v>29</v>
      </c>
      <c r="E412" s="38"/>
    </row>
    <row r="413" spans="1:8" x14ac:dyDescent="0.25">
      <c r="A413" t="s">
        <v>4</v>
      </c>
      <c r="B413" s="5"/>
      <c r="D413" s="4">
        <v>1</v>
      </c>
      <c r="E413" s="4"/>
    </row>
    <row r="414" spans="1:8" x14ac:dyDescent="0.25">
      <c r="D414" s="4">
        <v>2</v>
      </c>
      <c r="E414" s="4"/>
    </row>
    <row r="415" spans="1:8" x14ac:dyDescent="0.25">
      <c r="A415" t="s">
        <v>13</v>
      </c>
      <c r="B415" s="4"/>
      <c r="D415" s="4">
        <v>3</v>
      </c>
      <c r="E415" s="4"/>
    </row>
    <row r="416" spans="1:8" x14ac:dyDescent="0.25">
      <c r="D416" s="4">
        <v>4</v>
      </c>
      <c r="E416" s="4"/>
    </row>
    <row r="417" spans="1:8" x14ac:dyDescent="0.25">
      <c r="A417" t="s">
        <v>26</v>
      </c>
      <c r="B417" s="4"/>
      <c r="D417" s="13" t="e" cm="1">
        <f t="array" ref="D417">_xlfn.IFS(AND(E401="Flexible",E403="Yes"),"MacAdam",E401="Flexible",5,OR(E401="Composite",E401="Rigid"),"Concrete")</f>
        <v>#N/A</v>
      </c>
      <c r="E417" s="4"/>
    </row>
    <row r="419" spans="1:8" ht="15.75" customHeight="1" x14ac:dyDescent="0.25">
      <c r="A419" t="s">
        <v>15</v>
      </c>
    </row>
    <row r="420" spans="1:8" s="9" customFormat="1" x14ac:dyDescent="0.25">
      <c r="A420" s="8"/>
      <c r="B420" s="8"/>
    </row>
    <row r="421" spans="1:8" x14ac:dyDescent="0.25">
      <c r="A421" s="1" t="s">
        <v>0</v>
      </c>
      <c r="B421" s="1">
        <f>B401+1</f>
        <v>22</v>
      </c>
      <c r="D421" t="s">
        <v>30</v>
      </c>
      <c r="E421" s="4"/>
    </row>
    <row r="423" spans="1:8" x14ac:dyDescent="0.25">
      <c r="A423" t="s">
        <v>1</v>
      </c>
      <c r="B423" s="4"/>
      <c r="D423" t="s">
        <v>31</v>
      </c>
      <c r="E423" s="4"/>
    </row>
    <row r="425" spans="1:8" x14ac:dyDescent="0.25">
      <c r="A425" t="s">
        <v>11</v>
      </c>
      <c r="B425" s="4"/>
      <c r="D425" t="s">
        <v>14</v>
      </c>
      <c r="E425" s="4"/>
    </row>
    <row r="427" spans="1:8" x14ac:dyDescent="0.25">
      <c r="A427" t="s">
        <v>12</v>
      </c>
      <c r="B427" s="4"/>
      <c r="D427" t="s">
        <v>16</v>
      </c>
      <c r="E427" s="4"/>
      <c r="F427" s="6"/>
      <c r="G427" s="6"/>
      <c r="H427" s="6"/>
    </row>
    <row r="428" spans="1:8" x14ac:dyDescent="0.25">
      <c r="F428" s="6"/>
      <c r="G428" s="6"/>
      <c r="H428" s="6"/>
    </row>
    <row r="429" spans="1:8" x14ac:dyDescent="0.25">
      <c r="A429" t="s">
        <v>3</v>
      </c>
      <c r="B429" s="4"/>
      <c r="D429" s="38" t="s">
        <v>17</v>
      </c>
      <c r="E429" s="38"/>
      <c r="F429" s="6"/>
      <c r="G429" s="6"/>
      <c r="H429" s="6"/>
    </row>
    <row r="430" spans="1:8" x14ac:dyDescent="0.25">
      <c r="B430" s="2"/>
      <c r="D430" s="39"/>
      <c r="E430" s="40"/>
      <c r="F430" s="6"/>
      <c r="G430" s="6"/>
      <c r="H430" s="6"/>
    </row>
    <row r="431" spans="1:8" x14ac:dyDescent="0.25">
      <c r="A431" t="s">
        <v>2</v>
      </c>
      <c r="B431" s="4"/>
    </row>
    <row r="432" spans="1:8" x14ac:dyDescent="0.25">
      <c r="D432" s="38" t="s">
        <v>29</v>
      </c>
      <c r="E432" s="38"/>
    </row>
    <row r="433" spans="1:8" x14ac:dyDescent="0.25">
      <c r="A433" t="s">
        <v>4</v>
      </c>
      <c r="B433" s="5"/>
      <c r="D433" s="4">
        <v>1</v>
      </c>
      <c r="E433" s="4"/>
    </row>
    <row r="434" spans="1:8" x14ac:dyDescent="0.25">
      <c r="D434" s="4">
        <v>2</v>
      </c>
      <c r="E434" s="4"/>
    </row>
    <row r="435" spans="1:8" x14ac:dyDescent="0.25">
      <c r="A435" t="s">
        <v>13</v>
      </c>
      <c r="B435" s="4"/>
      <c r="D435" s="4">
        <v>3</v>
      </c>
      <c r="E435" s="4"/>
    </row>
    <row r="436" spans="1:8" x14ac:dyDescent="0.25">
      <c r="D436" s="4">
        <v>4</v>
      </c>
      <c r="E436" s="4"/>
    </row>
    <row r="437" spans="1:8" x14ac:dyDescent="0.25">
      <c r="A437" t="s">
        <v>26</v>
      </c>
      <c r="B437" s="4"/>
      <c r="D437" s="13" t="e" cm="1">
        <f t="array" ref="D437">_xlfn.IFS(AND(E421="Flexible",E423="Yes"),"MacAdam",E421="Flexible",5,OR(E421="Composite",E421="Rigid"),"Concrete")</f>
        <v>#N/A</v>
      </c>
      <c r="E437" s="4"/>
    </row>
    <row r="439" spans="1:8" ht="15.75" customHeight="1" x14ac:dyDescent="0.25">
      <c r="A439" t="s">
        <v>15</v>
      </c>
    </row>
    <row r="440" spans="1:8" s="9" customFormat="1" x14ac:dyDescent="0.25">
      <c r="A440" s="8"/>
      <c r="B440" s="8"/>
    </row>
    <row r="441" spans="1:8" x14ac:dyDescent="0.25">
      <c r="A441" s="1" t="s">
        <v>0</v>
      </c>
      <c r="B441" s="1">
        <f>B421+1</f>
        <v>23</v>
      </c>
      <c r="D441" t="s">
        <v>30</v>
      </c>
      <c r="E441" s="4"/>
    </row>
    <row r="443" spans="1:8" x14ac:dyDescent="0.25">
      <c r="A443" t="s">
        <v>1</v>
      </c>
      <c r="B443" s="4"/>
      <c r="D443" t="s">
        <v>31</v>
      </c>
      <c r="E443" s="4"/>
    </row>
    <row r="445" spans="1:8" x14ac:dyDescent="0.25">
      <c r="A445" t="s">
        <v>11</v>
      </c>
      <c r="B445" s="4"/>
      <c r="D445" t="s">
        <v>14</v>
      </c>
      <c r="E445" s="4"/>
    </row>
    <row r="447" spans="1:8" x14ac:dyDescent="0.25">
      <c r="A447" t="s">
        <v>12</v>
      </c>
      <c r="B447" s="4"/>
      <c r="D447" t="s">
        <v>16</v>
      </c>
      <c r="E447" s="4"/>
      <c r="F447" s="6"/>
      <c r="G447" s="6"/>
      <c r="H447" s="6"/>
    </row>
    <row r="448" spans="1:8" x14ac:dyDescent="0.25">
      <c r="F448" s="6"/>
      <c r="G448" s="6"/>
      <c r="H448" s="6"/>
    </row>
    <row r="449" spans="1:8" x14ac:dyDescent="0.25">
      <c r="A449" t="s">
        <v>3</v>
      </c>
      <c r="B449" s="4"/>
      <c r="D449" s="38" t="s">
        <v>17</v>
      </c>
      <c r="E449" s="38"/>
      <c r="F449" s="6"/>
      <c r="G449" s="6"/>
      <c r="H449" s="6"/>
    </row>
    <row r="450" spans="1:8" x14ac:dyDescent="0.25">
      <c r="B450" s="2"/>
      <c r="D450" s="39"/>
      <c r="E450" s="40"/>
      <c r="F450" s="6"/>
      <c r="G450" s="6"/>
      <c r="H450" s="6"/>
    </row>
    <row r="451" spans="1:8" x14ac:dyDescent="0.25">
      <c r="A451" t="s">
        <v>2</v>
      </c>
      <c r="B451" s="4"/>
    </row>
    <row r="452" spans="1:8" x14ac:dyDescent="0.25">
      <c r="D452" s="38" t="s">
        <v>29</v>
      </c>
      <c r="E452" s="38"/>
    </row>
    <row r="453" spans="1:8" x14ac:dyDescent="0.25">
      <c r="A453" t="s">
        <v>4</v>
      </c>
      <c r="B453" s="5"/>
      <c r="D453" s="4">
        <v>1</v>
      </c>
      <c r="E453" s="4"/>
    </row>
    <row r="454" spans="1:8" x14ac:dyDescent="0.25">
      <c r="D454" s="4">
        <v>2</v>
      </c>
      <c r="E454" s="4"/>
    </row>
    <row r="455" spans="1:8" x14ac:dyDescent="0.25">
      <c r="A455" t="s">
        <v>13</v>
      </c>
      <c r="B455" s="4"/>
      <c r="D455" s="4">
        <v>3</v>
      </c>
      <c r="E455" s="4"/>
    </row>
    <row r="456" spans="1:8" x14ac:dyDescent="0.25">
      <c r="D456" s="4">
        <v>4</v>
      </c>
      <c r="E456" s="4"/>
    </row>
    <row r="457" spans="1:8" x14ac:dyDescent="0.25">
      <c r="A457" t="s">
        <v>26</v>
      </c>
      <c r="B457" s="4"/>
      <c r="D457" s="13" t="e" cm="1">
        <f t="array" ref="D457">_xlfn.IFS(AND(E441="Flexible",E443="Yes"),"MacAdam",E441="Flexible",5,OR(E441="Composite",E441="Rigid"),"Concrete")</f>
        <v>#N/A</v>
      </c>
      <c r="E457" s="4"/>
    </row>
    <row r="459" spans="1:8" ht="15.75" customHeight="1" x14ac:dyDescent="0.25">
      <c r="A459" t="s">
        <v>15</v>
      </c>
    </row>
    <row r="460" spans="1:8" s="9" customFormat="1" x14ac:dyDescent="0.25">
      <c r="A460" s="8"/>
      <c r="B460" s="8"/>
    </row>
    <row r="461" spans="1:8" x14ac:dyDescent="0.25">
      <c r="A461" s="1" t="s">
        <v>0</v>
      </c>
      <c r="B461" s="1">
        <f>B441+1</f>
        <v>24</v>
      </c>
      <c r="D461" t="s">
        <v>30</v>
      </c>
      <c r="E461" s="4"/>
    </row>
    <row r="463" spans="1:8" x14ac:dyDescent="0.25">
      <c r="A463" t="s">
        <v>1</v>
      </c>
      <c r="B463" s="4"/>
      <c r="D463" t="s">
        <v>31</v>
      </c>
      <c r="E463" s="4"/>
    </row>
    <row r="465" spans="1:8" x14ac:dyDescent="0.25">
      <c r="A465" t="s">
        <v>11</v>
      </c>
      <c r="B465" s="4"/>
      <c r="D465" t="s">
        <v>14</v>
      </c>
      <c r="E465" s="4"/>
    </row>
    <row r="467" spans="1:8" x14ac:dyDescent="0.25">
      <c r="A467" t="s">
        <v>12</v>
      </c>
      <c r="B467" s="4"/>
      <c r="D467" t="s">
        <v>16</v>
      </c>
      <c r="E467" s="4"/>
      <c r="F467" s="6"/>
      <c r="G467" s="6"/>
      <c r="H467" s="6"/>
    </row>
    <row r="468" spans="1:8" x14ac:dyDescent="0.25">
      <c r="F468" s="6"/>
      <c r="G468" s="6"/>
      <c r="H468" s="6"/>
    </row>
    <row r="469" spans="1:8" x14ac:dyDescent="0.25">
      <c r="A469" t="s">
        <v>3</v>
      </c>
      <c r="B469" s="4"/>
      <c r="D469" s="38" t="s">
        <v>17</v>
      </c>
      <c r="E469" s="38"/>
      <c r="F469" s="6"/>
      <c r="G469" s="6"/>
      <c r="H469" s="6"/>
    </row>
    <row r="470" spans="1:8" x14ac:dyDescent="0.25">
      <c r="B470" s="2"/>
      <c r="D470" s="39"/>
      <c r="E470" s="40"/>
      <c r="F470" s="6"/>
      <c r="G470" s="6"/>
      <c r="H470" s="6"/>
    </row>
    <row r="471" spans="1:8" x14ac:dyDescent="0.25">
      <c r="A471" t="s">
        <v>2</v>
      </c>
      <c r="B471" s="4"/>
    </row>
    <row r="472" spans="1:8" x14ac:dyDescent="0.25">
      <c r="D472" s="38" t="s">
        <v>29</v>
      </c>
      <c r="E472" s="38"/>
    </row>
    <row r="473" spans="1:8" x14ac:dyDescent="0.25">
      <c r="A473" t="s">
        <v>4</v>
      </c>
      <c r="B473" s="5"/>
      <c r="D473" s="4">
        <v>1</v>
      </c>
      <c r="E473" s="4"/>
    </row>
    <row r="474" spans="1:8" x14ac:dyDescent="0.25">
      <c r="D474" s="4">
        <v>2</v>
      </c>
      <c r="E474" s="4"/>
    </row>
    <row r="475" spans="1:8" x14ac:dyDescent="0.25">
      <c r="A475" t="s">
        <v>13</v>
      </c>
      <c r="B475" s="4"/>
      <c r="D475" s="4">
        <v>3</v>
      </c>
      <c r="E475" s="4"/>
    </row>
    <row r="476" spans="1:8" x14ac:dyDescent="0.25">
      <c r="D476" s="4">
        <v>4</v>
      </c>
      <c r="E476" s="4"/>
    </row>
    <row r="477" spans="1:8" x14ac:dyDescent="0.25">
      <c r="A477" t="s">
        <v>26</v>
      </c>
      <c r="B477" s="4"/>
      <c r="D477" s="13" t="e" cm="1">
        <f t="array" ref="D477">_xlfn.IFS(AND(E461="Flexible",E463="Yes"),"MacAdam",E461="Flexible",5,OR(E461="Composite",E461="Rigid"),"Concrete")</f>
        <v>#N/A</v>
      </c>
      <c r="E477" s="4"/>
    </row>
    <row r="479" spans="1:8" ht="15.75" customHeight="1" x14ac:dyDescent="0.25">
      <c r="A479" t="s">
        <v>15</v>
      </c>
    </row>
    <row r="480" spans="1:8" s="9" customFormat="1" x14ac:dyDescent="0.25">
      <c r="A480" s="8"/>
      <c r="B480" s="8"/>
    </row>
    <row r="481" spans="1:8" x14ac:dyDescent="0.25">
      <c r="A481" s="1" t="s">
        <v>0</v>
      </c>
      <c r="B481" s="1">
        <f>B461+1</f>
        <v>25</v>
      </c>
      <c r="D481" t="s">
        <v>30</v>
      </c>
      <c r="E481" s="4"/>
    </row>
    <row r="483" spans="1:8" x14ac:dyDescent="0.25">
      <c r="A483" t="s">
        <v>1</v>
      </c>
      <c r="B483" s="4"/>
      <c r="D483" t="s">
        <v>31</v>
      </c>
      <c r="E483" s="4"/>
    </row>
    <row r="485" spans="1:8" x14ac:dyDescent="0.25">
      <c r="A485" t="s">
        <v>11</v>
      </c>
      <c r="B485" s="4"/>
      <c r="D485" t="s">
        <v>14</v>
      </c>
      <c r="E485" s="4"/>
    </row>
    <row r="487" spans="1:8" x14ac:dyDescent="0.25">
      <c r="A487" t="s">
        <v>12</v>
      </c>
      <c r="B487" s="4"/>
      <c r="D487" t="s">
        <v>16</v>
      </c>
      <c r="E487" s="4"/>
      <c r="F487" s="6"/>
      <c r="G487" s="6"/>
      <c r="H487" s="6"/>
    </row>
    <row r="488" spans="1:8" x14ac:dyDescent="0.25">
      <c r="F488" s="6"/>
      <c r="G488" s="6"/>
      <c r="H488" s="6"/>
    </row>
    <row r="489" spans="1:8" x14ac:dyDescent="0.25">
      <c r="A489" t="s">
        <v>3</v>
      </c>
      <c r="B489" s="4"/>
      <c r="D489" s="38" t="s">
        <v>17</v>
      </c>
      <c r="E489" s="38"/>
      <c r="F489" s="6"/>
      <c r="G489" s="6"/>
      <c r="H489" s="6"/>
    </row>
    <row r="490" spans="1:8" x14ac:dyDescent="0.25">
      <c r="B490" s="2"/>
      <c r="D490" s="39"/>
      <c r="E490" s="40"/>
      <c r="F490" s="6"/>
      <c r="G490" s="6"/>
      <c r="H490" s="6"/>
    </row>
    <row r="491" spans="1:8" x14ac:dyDescent="0.25">
      <c r="A491" t="s">
        <v>2</v>
      </c>
      <c r="B491" s="4"/>
    </row>
    <row r="492" spans="1:8" x14ac:dyDescent="0.25">
      <c r="D492" s="38" t="s">
        <v>29</v>
      </c>
      <c r="E492" s="38"/>
    </row>
    <row r="493" spans="1:8" x14ac:dyDescent="0.25">
      <c r="A493" t="s">
        <v>4</v>
      </c>
      <c r="B493" s="5"/>
      <c r="D493" s="4">
        <v>1</v>
      </c>
      <c r="E493" s="4"/>
    </row>
    <row r="494" spans="1:8" x14ac:dyDescent="0.25">
      <c r="D494" s="4">
        <v>2</v>
      </c>
      <c r="E494" s="4"/>
    </row>
    <row r="495" spans="1:8" x14ac:dyDescent="0.25">
      <c r="A495" t="s">
        <v>13</v>
      </c>
      <c r="B495" s="4"/>
      <c r="D495" s="4">
        <v>3</v>
      </c>
      <c r="E495" s="4"/>
    </row>
    <row r="496" spans="1:8" x14ac:dyDescent="0.25">
      <c r="D496" s="4">
        <v>4</v>
      </c>
      <c r="E496" s="4"/>
    </row>
    <row r="497" spans="1:8" x14ac:dyDescent="0.25">
      <c r="A497" t="s">
        <v>26</v>
      </c>
      <c r="B497" s="4"/>
      <c r="D497" s="13" t="e" cm="1">
        <f t="array" ref="D497">_xlfn.IFS(AND(E481="Flexible",E483="Yes"),"MacAdam",E481="Flexible",5,OR(E481="Composite",E481="Rigid"),"Concrete")</f>
        <v>#N/A</v>
      </c>
      <c r="E497" s="4"/>
    </row>
    <row r="499" spans="1:8" ht="15.75" customHeight="1" x14ac:dyDescent="0.25">
      <c r="A499" t="s">
        <v>15</v>
      </c>
    </row>
    <row r="500" spans="1:8" s="9" customFormat="1" x14ac:dyDescent="0.25">
      <c r="A500" s="8"/>
      <c r="B500" s="8"/>
    </row>
    <row r="501" spans="1:8" x14ac:dyDescent="0.25">
      <c r="A501" s="1" t="s">
        <v>0</v>
      </c>
      <c r="B501" s="1">
        <f>B481+1</f>
        <v>26</v>
      </c>
      <c r="D501" t="s">
        <v>30</v>
      </c>
      <c r="E501" s="4"/>
    </row>
    <row r="503" spans="1:8" x14ac:dyDescent="0.25">
      <c r="A503" t="s">
        <v>1</v>
      </c>
      <c r="B503" s="4"/>
      <c r="D503" t="s">
        <v>31</v>
      </c>
      <c r="E503" s="4"/>
    </row>
    <row r="505" spans="1:8" x14ac:dyDescent="0.25">
      <c r="A505" t="s">
        <v>11</v>
      </c>
      <c r="B505" s="4"/>
      <c r="D505" t="s">
        <v>14</v>
      </c>
      <c r="E505" s="4"/>
    </row>
    <row r="507" spans="1:8" x14ac:dyDescent="0.25">
      <c r="A507" t="s">
        <v>12</v>
      </c>
      <c r="B507" s="4"/>
      <c r="D507" t="s">
        <v>16</v>
      </c>
      <c r="E507" s="4"/>
      <c r="F507" s="6"/>
      <c r="G507" s="6"/>
      <c r="H507" s="6"/>
    </row>
    <row r="508" spans="1:8" x14ac:dyDescent="0.25">
      <c r="F508" s="6"/>
      <c r="G508" s="6"/>
      <c r="H508" s="6"/>
    </row>
    <row r="509" spans="1:8" x14ac:dyDescent="0.25">
      <c r="A509" t="s">
        <v>3</v>
      </c>
      <c r="B509" s="4"/>
      <c r="D509" s="38" t="s">
        <v>17</v>
      </c>
      <c r="E509" s="38"/>
      <c r="F509" s="6"/>
      <c r="G509" s="6"/>
      <c r="H509" s="6"/>
    </row>
    <row r="510" spans="1:8" x14ac:dyDescent="0.25">
      <c r="B510" s="2"/>
      <c r="D510" s="39"/>
      <c r="E510" s="40"/>
      <c r="F510" s="6"/>
      <c r="G510" s="6"/>
      <c r="H510" s="6"/>
    </row>
    <row r="511" spans="1:8" x14ac:dyDescent="0.25">
      <c r="A511" t="s">
        <v>2</v>
      </c>
      <c r="B511" s="4"/>
    </row>
    <row r="512" spans="1:8" x14ac:dyDescent="0.25">
      <c r="D512" s="38" t="s">
        <v>29</v>
      </c>
      <c r="E512" s="38"/>
    </row>
    <row r="513" spans="1:8" x14ac:dyDescent="0.25">
      <c r="A513" t="s">
        <v>4</v>
      </c>
      <c r="B513" s="5"/>
      <c r="D513" s="4">
        <v>1</v>
      </c>
      <c r="E513" s="4"/>
    </row>
    <row r="514" spans="1:8" x14ac:dyDescent="0.25">
      <c r="D514" s="4">
        <v>2</v>
      </c>
      <c r="E514" s="4"/>
    </row>
    <row r="515" spans="1:8" x14ac:dyDescent="0.25">
      <c r="A515" t="s">
        <v>13</v>
      </c>
      <c r="B515" s="4"/>
      <c r="D515" s="4">
        <v>3</v>
      </c>
      <c r="E515" s="4"/>
    </row>
    <row r="516" spans="1:8" x14ac:dyDescent="0.25">
      <c r="D516" s="4">
        <v>4</v>
      </c>
      <c r="E516" s="4"/>
    </row>
    <row r="517" spans="1:8" x14ac:dyDescent="0.25">
      <c r="A517" t="s">
        <v>26</v>
      </c>
      <c r="B517" s="4"/>
      <c r="D517" s="13" t="e" cm="1">
        <f t="array" ref="D517">_xlfn.IFS(AND(E501="Flexible",E503="Yes"),"MacAdam",E501="Flexible",5,OR(E501="Composite",E501="Rigid"),"Concrete")</f>
        <v>#N/A</v>
      </c>
      <c r="E517" s="4"/>
    </row>
    <row r="519" spans="1:8" ht="15.75" customHeight="1" x14ac:dyDescent="0.25">
      <c r="A519" t="s">
        <v>15</v>
      </c>
    </row>
    <row r="520" spans="1:8" s="9" customFormat="1" x14ac:dyDescent="0.25">
      <c r="A520" s="8"/>
      <c r="B520" s="8"/>
    </row>
    <row r="521" spans="1:8" x14ac:dyDescent="0.25">
      <c r="A521" s="1" t="s">
        <v>0</v>
      </c>
      <c r="B521" s="1">
        <f>B501+1</f>
        <v>27</v>
      </c>
      <c r="D521" t="s">
        <v>30</v>
      </c>
      <c r="E521" s="4"/>
    </row>
    <row r="523" spans="1:8" x14ac:dyDescent="0.25">
      <c r="A523" t="s">
        <v>1</v>
      </c>
      <c r="B523" s="4"/>
      <c r="D523" t="s">
        <v>31</v>
      </c>
      <c r="E523" s="4"/>
    </row>
    <row r="525" spans="1:8" x14ac:dyDescent="0.25">
      <c r="A525" t="s">
        <v>11</v>
      </c>
      <c r="B525" s="4"/>
      <c r="D525" t="s">
        <v>14</v>
      </c>
      <c r="E525" s="4"/>
    </row>
    <row r="527" spans="1:8" x14ac:dyDescent="0.25">
      <c r="A527" t="s">
        <v>12</v>
      </c>
      <c r="B527" s="4"/>
      <c r="D527" t="s">
        <v>16</v>
      </c>
      <c r="E527" s="4"/>
      <c r="F527" s="6"/>
      <c r="G527" s="6"/>
      <c r="H527" s="6"/>
    </row>
    <row r="528" spans="1:8" x14ac:dyDescent="0.25">
      <c r="F528" s="6"/>
      <c r="G528" s="6"/>
      <c r="H528" s="6"/>
    </row>
    <row r="529" spans="1:8" x14ac:dyDescent="0.25">
      <c r="A529" t="s">
        <v>3</v>
      </c>
      <c r="B529" s="4"/>
      <c r="D529" s="38" t="s">
        <v>17</v>
      </c>
      <c r="E529" s="38"/>
      <c r="F529" s="6"/>
      <c r="G529" s="6"/>
      <c r="H529" s="6"/>
    </row>
    <row r="530" spans="1:8" x14ac:dyDescent="0.25">
      <c r="B530" s="2"/>
      <c r="D530" s="39"/>
      <c r="E530" s="40"/>
      <c r="F530" s="6"/>
      <c r="G530" s="6"/>
      <c r="H530" s="6"/>
    </row>
    <row r="531" spans="1:8" x14ac:dyDescent="0.25">
      <c r="A531" t="s">
        <v>2</v>
      </c>
      <c r="B531" s="4"/>
    </row>
    <row r="532" spans="1:8" x14ac:dyDescent="0.25">
      <c r="D532" s="38" t="s">
        <v>29</v>
      </c>
      <c r="E532" s="38"/>
    </row>
    <row r="533" spans="1:8" x14ac:dyDescent="0.25">
      <c r="A533" t="s">
        <v>4</v>
      </c>
      <c r="B533" s="5"/>
      <c r="D533" s="4">
        <v>1</v>
      </c>
      <c r="E533" s="4"/>
    </row>
    <row r="534" spans="1:8" x14ac:dyDescent="0.25">
      <c r="D534" s="4">
        <v>2</v>
      </c>
      <c r="E534" s="4"/>
    </row>
    <row r="535" spans="1:8" x14ac:dyDescent="0.25">
      <c r="A535" t="s">
        <v>13</v>
      </c>
      <c r="B535" s="4"/>
      <c r="D535" s="4">
        <v>3</v>
      </c>
      <c r="E535" s="4"/>
    </row>
    <row r="536" spans="1:8" x14ac:dyDescent="0.25">
      <c r="D536" s="4">
        <v>4</v>
      </c>
      <c r="E536" s="4"/>
    </row>
    <row r="537" spans="1:8" x14ac:dyDescent="0.25">
      <c r="A537" t="s">
        <v>26</v>
      </c>
      <c r="B537" s="4"/>
      <c r="D537" s="13" t="e" cm="1">
        <f t="array" ref="D537">_xlfn.IFS(AND(E521="Flexible",E523="Yes"),"MacAdam",E521="Flexible",5,OR(E521="Composite",E521="Rigid"),"Concrete")</f>
        <v>#N/A</v>
      </c>
      <c r="E537" s="4"/>
    </row>
    <row r="539" spans="1:8" ht="15.75" customHeight="1" x14ac:dyDescent="0.25">
      <c r="A539" t="s">
        <v>15</v>
      </c>
    </row>
    <row r="540" spans="1:8" s="9" customFormat="1" x14ac:dyDescent="0.25">
      <c r="A540" s="8"/>
      <c r="B540" s="8"/>
    </row>
    <row r="541" spans="1:8" x14ac:dyDescent="0.25">
      <c r="A541" s="1" t="s">
        <v>0</v>
      </c>
      <c r="B541" s="1">
        <f>B521+1</f>
        <v>28</v>
      </c>
      <c r="D541" t="s">
        <v>30</v>
      </c>
      <c r="E541" s="4"/>
    </row>
    <row r="543" spans="1:8" x14ac:dyDescent="0.25">
      <c r="A543" t="s">
        <v>1</v>
      </c>
      <c r="B543" s="4"/>
      <c r="D543" t="s">
        <v>31</v>
      </c>
      <c r="E543" s="4"/>
    </row>
    <row r="545" spans="1:8" x14ac:dyDescent="0.25">
      <c r="A545" t="s">
        <v>11</v>
      </c>
      <c r="B545" s="4"/>
      <c r="D545" t="s">
        <v>14</v>
      </c>
      <c r="E545" s="4"/>
    </row>
    <row r="547" spans="1:8" x14ac:dyDescent="0.25">
      <c r="A547" t="s">
        <v>12</v>
      </c>
      <c r="B547" s="4"/>
      <c r="D547" t="s">
        <v>16</v>
      </c>
      <c r="E547" s="4"/>
      <c r="F547" s="6"/>
      <c r="G547" s="6"/>
      <c r="H547" s="6"/>
    </row>
    <row r="548" spans="1:8" x14ac:dyDescent="0.25">
      <c r="F548" s="6"/>
      <c r="G548" s="6"/>
      <c r="H548" s="6"/>
    </row>
    <row r="549" spans="1:8" x14ac:dyDescent="0.25">
      <c r="A549" t="s">
        <v>3</v>
      </c>
      <c r="B549" s="4"/>
      <c r="D549" s="38" t="s">
        <v>17</v>
      </c>
      <c r="E549" s="38"/>
      <c r="F549" s="6"/>
      <c r="G549" s="6"/>
      <c r="H549" s="6"/>
    </row>
    <row r="550" spans="1:8" x14ac:dyDescent="0.25">
      <c r="B550" s="2"/>
      <c r="D550" s="39"/>
      <c r="E550" s="40"/>
      <c r="F550" s="6"/>
      <c r="G550" s="6"/>
      <c r="H550" s="6"/>
    </row>
    <row r="551" spans="1:8" x14ac:dyDescent="0.25">
      <c r="A551" t="s">
        <v>2</v>
      </c>
      <c r="B551" s="4"/>
    </row>
    <row r="552" spans="1:8" x14ac:dyDescent="0.25">
      <c r="D552" s="38" t="s">
        <v>29</v>
      </c>
      <c r="E552" s="38"/>
    </row>
    <row r="553" spans="1:8" x14ac:dyDescent="0.25">
      <c r="A553" t="s">
        <v>4</v>
      </c>
      <c r="B553" s="5"/>
      <c r="D553" s="4">
        <v>1</v>
      </c>
      <c r="E553" s="4"/>
    </row>
    <row r="554" spans="1:8" x14ac:dyDescent="0.25">
      <c r="D554" s="4">
        <v>2</v>
      </c>
      <c r="E554" s="4"/>
    </row>
    <row r="555" spans="1:8" x14ac:dyDescent="0.25">
      <c r="A555" t="s">
        <v>13</v>
      </c>
      <c r="B555" s="4"/>
      <c r="D555" s="4">
        <v>3</v>
      </c>
      <c r="E555" s="4"/>
    </row>
    <row r="556" spans="1:8" x14ac:dyDescent="0.25">
      <c r="D556" s="4">
        <v>4</v>
      </c>
      <c r="E556" s="4"/>
    </row>
    <row r="557" spans="1:8" x14ac:dyDescent="0.25">
      <c r="A557" t="s">
        <v>26</v>
      </c>
      <c r="B557" s="4"/>
      <c r="D557" s="13" t="e" cm="1">
        <f t="array" ref="D557">_xlfn.IFS(AND(E541="Flexible",E543="Yes"),"MacAdam",E541="Flexible",5,OR(E541="Composite",E541="Rigid"),"Concrete")</f>
        <v>#N/A</v>
      </c>
      <c r="E557" s="4"/>
    </row>
    <row r="559" spans="1:8" ht="15.75" customHeight="1" x14ac:dyDescent="0.25">
      <c r="A559" t="s">
        <v>15</v>
      </c>
    </row>
    <row r="560" spans="1:8" s="9" customFormat="1" x14ac:dyDescent="0.25">
      <c r="A560" s="8"/>
      <c r="B560" s="8"/>
    </row>
    <row r="561" spans="1:8" x14ac:dyDescent="0.25">
      <c r="A561" s="1" t="s">
        <v>0</v>
      </c>
      <c r="B561" s="1">
        <f>B541+1</f>
        <v>29</v>
      </c>
      <c r="D561" t="s">
        <v>30</v>
      </c>
      <c r="E561" s="4"/>
    </row>
    <row r="563" spans="1:8" x14ac:dyDescent="0.25">
      <c r="A563" t="s">
        <v>1</v>
      </c>
      <c r="B563" s="4"/>
      <c r="D563" t="s">
        <v>31</v>
      </c>
      <c r="E563" s="4"/>
    </row>
    <row r="565" spans="1:8" x14ac:dyDescent="0.25">
      <c r="A565" t="s">
        <v>11</v>
      </c>
      <c r="B565" s="4"/>
      <c r="D565" t="s">
        <v>14</v>
      </c>
      <c r="E565" s="4"/>
    </row>
    <row r="567" spans="1:8" x14ac:dyDescent="0.25">
      <c r="A567" t="s">
        <v>12</v>
      </c>
      <c r="B567" s="4"/>
      <c r="D567" t="s">
        <v>16</v>
      </c>
      <c r="E567" s="4"/>
      <c r="F567" s="6"/>
      <c r="G567" s="6"/>
      <c r="H567" s="6"/>
    </row>
    <row r="568" spans="1:8" x14ac:dyDescent="0.25">
      <c r="F568" s="6"/>
      <c r="G568" s="6"/>
      <c r="H568" s="6"/>
    </row>
    <row r="569" spans="1:8" x14ac:dyDescent="0.25">
      <c r="A569" t="s">
        <v>3</v>
      </c>
      <c r="B569" s="4"/>
      <c r="D569" s="38" t="s">
        <v>17</v>
      </c>
      <c r="E569" s="38"/>
      <c r="F569" s="6"/>
      <c r="G569" s="6"/>
      <c r="H569" s="6"/>
    </row>
    <row r="570" spans="1:8" x14ac:dyDescent="0.25">
      <c r="B570" s="2"/>
      <c r="D570" s="39"/>
      <c r="E570" s="40"/>
      <c r="F570" s="6"/>
      <c r="G570" s="6"/>
      <c r="H570" s="6"/>
    </row>
    <row r="571" spans="1:8" x14ac:dyDescent="0.25">
      <c r="A571" t="s">
        <v>2</v>
      </c>
      <c r="B571" s="4"/>
    </row>
    <row r="572" spans="1:8" x14ac:dyDescent="0.25">
      <c r="D572" s="38" t="s">
        <v>29</v>
      </c>
      <c r="E572" s="38"/>
    </row>
    <row r="573" spans="1:8" x14ac:dyDescent="0.25">
      <c r="A573" t="s">
        <v>4</v>
      </c>
      <c r="B573" s="5"/>
      <c r="D573" s="4">
        <v>1</v>
      </c>
      <c r="E573" s="4"/>
    </row>
    <row r="574" spans="1:8" x14ac:dyDescent="0.25">
      <c r="D574" s="4">
        <v>2</v>
      </c>
      <c r="E574" s="4"/>
    </row>
    <row r="575" spans="1:8" x14ac:dyDescent="0.25">
      <c r="A575" t="s">
        <v>13</v>
      </c>
      <c r="B575" s="4"/>
      <c r="D575" s="4">
        <v>3</v>
      </c>
      <c r="E575" s="4"/>
    </row>
    <row r="576" spans="1:8" x14ac:dyDescent="0.25">
      <c r="D576" s="4">
        <v>4</v>
      </c>
      <c r="E576" s="4"/>
    </row>
    <row r="577" spans="1:8" x14ac:dyDescent="0.25">
      <c r="A577" t="s">
        <v>26</v>
      </c>
      <c r="B577" s="4"/>
      <c r="D577" s="13" t="e" cm="1">
        <f t="array" ref="D577">_xlfn.IFS(AND(E561="Flexible",E563="Yes"),"MacAdam",E561="Flexible",5,OR(E561="Composite",E561="Rigid"),"Concrete")</f>
        <v>#N/A</v>
      </c>
      <c r="E577" s="4"/>
    </row>
    <row r="579" spans="1:8" ht="15.75" customHeight="1" x14ac:dyDescent="0.25">
      <c r="A579" t="s">
        <v>15</v>
      </c>
    </row>
    <row r="580" spans="1:8" s="9" customFormat="1" x14ac:dyDescent="0.25">
      <c r="A580" s="8"/>
      <c r="B580" s="8"/>
    </row>
    <row r="581" spans="1:8" x14ac:dyDescent="0.25">
      <c r="A581" s="1" t="s">
        <v>0</v>
      </c>
      <c r="B581" s="1">
        <f>B561+1</f>
        <v>30</v>
      </c>
      <c r="D581" t="s">
        <v>30</v>
      </c>
      <c r="E581" s="4"/>
    </row>
    <row r="583" spans="1:8" x14ac:dyDescent="0.25">
      <c r="A583" t="s">
        <v>1</v>
      </c>
      <c r="B583" s="4"/>
      <c r="D583" t="s">
        <v>31</v>
      </c>
      <c r="E583" s="4"/>
    </row>
    <row r="585" spans="1:8" x14ac:dyDescent="0.25">
      <c r="A585" t="s">
        <v>11</v>
      </c>
      <c r="B585" s="4"/>
      <c r="D585" t="s">
        <v>14</v>
      </c>
      <c r="E585" s="4"/>
    </row>
    <row r="587" spans="1:8" x14ac:dyDescent="0.25">
      <c r="A587" t="s">
        <v>12</v>
      </c>
      <c r="B587" s="4"/>
      <c r="D587" t="s">
        <v>16</v>
      </c>
      <c r="E587" s="4"/>
      <c r="F587" s="6"/>
      <c r="G587" s="6"/>
      <c r="H587" s="6"/>
    </row>
    <row r="588" spans="1:8" x14ac:dyDescent="0.25">
      <c r="F588" s="6"/>
      <c r="G588" s="6"/>
      <c r="H588" s="6"/>
    </row>
    <row r="589" spans="1:8" x14ac:dyDescent="0.25">
      <c r="A589" t="s">
        <v>3</v>
      </c>
      <c r="B589" s="4"/>
      <c r="D589" s="38" t="s">
        <v>17</v>
      </c>
      <c r="E589" s="38"/>
      <c r="F589" s="6"/>
      <c r="G589" s="6"/>
      <c r="H589" s="6"/>
    </row>
    <row r="590" spans="1:8" x14ac:dyDescent="0.25">
      <c r="B590" s="2"/>
      <c r="D590" s="39"/>
      <c r="E590" s="40"/>
      <c r="F590" s="6"/>
      <c r="G590" s="6"/>
      <c r="H590" s="6"/>
    </row>
    <row r="591" spans="1:8" x14ac:dyDescent="0.25">
      <c r="A591" t="s">
        <v>2</v>
      </c>
      <c r="B591" s="4"/>
    </row>
    <row r="592" spans="1:8" x14ac:dyDescent="0.25">
      <c r="D592" s="38" t="s">
        <v>29</v>
      </c>
      <c r="E592" s="38"/>
    </row>
    <row r="593" spans="1:8" x14ac:dyDescent="0.25">
      <c r="A593" t="s">
        <v>4</v>
      </c>
      <c r="B593" s="5"/>
      <c r="D593" s="4">
        <v>1</v>
      </c>
      <c r="E593" s="4"/>
    </row>
    <row r="594" spans="1:8" x14ac:dyDescent="0.25">
      <c r="D594" s="4">
        <v>2</v>
      </c>
      <c r="E594" s="4"/>
    </row>
    <row r="595" spans="1:8" x14ac:dyDescent="0.25">
      <c r="A595" t="s">
        <v>13</v>
      </c>
      <c r="B595" s="4"/>
      <c r="D595" s="4">
        <v>3</v>
      </c>
      <c r="E595" s="4"/>
    </row>
    <row r="596" spans="1:8" x14ac:dyDescent="0.25">
      <c r="D596" s="4">
        <v>4</v>
      </c>
      <c r="E596" s="4"/>
    </row>
    <row r="597" spans="1:8" x14ac:dyDescent="0.25">
      <c r="A597" t="s">
        <v>26</v>
      </c>
      <c r="B597" s="4"/>
      <c r="D597" s="13" t="e" cm="1">
        <f t="array" ref="D597">_xlfn.IFS(AND(E581="Flexible",E583="Yes"),"MacAdam",E581="Flexible",5,OR(E581="Composite",E581="Rigid"),"Concrete")</f>
        <v>#N/A</v>
      </c>
      <c r="E597" s="4"/>
    </row>
    <row r="599" spans="1:8" ht="15.75" customHeight="1" x14ac:dyDescent="0.25">
      <c r="A599" t="s">
        <v>15</v>
      </c>
    </row>
    <row r="600" spans="1:8" s="9" customFormat="1" x14ac:dyDescent="0.25">
      <c r="A600" s="8"/>
      <c r="B600" s="8"/>
    </row>
    <row r="601" spans="1:8" x14ac:dyDescent="0.25">
      <c r="A601" s="1" t="s">
        <v>0</v>
      </c>
      <c r="B601" s="1">
        <f>B581+1</f>
        <v>31</v>
      </c>
      <c r="D601" t="s">
        <v>30</v>
      </c>
      <c r="E601" s="4"/>
    </row>
    <row r="603" spans="1:8" x14ac:dyDescent="0.25">
      <c r="A603" t="s">
        <v>1</v>
      </c>
      <c r="B603" s="4"/>
      <c r="D603" t="s">
        <v>31</v>
      </c>
      <c r="E603" s="4"/>
    </row>
    <row r="605" spans="1:8" x14ac:dyDescent="0.25">
      <c r="A605" t="s">
        <v>11</v>
      </c>
      <c r="B605" s="4"/>
      <c r="D605" t="s">
        <v>14</v>
      </c>
      <c r="E605" s="4"/>
    </row>
    <row r="607" spans="1:8" x14ac:dyDescent="0.25">
      <c r="A607" t="s">
        <v>12</v>
      </c>
      <c r="B607" s="4"/>
      <c r="D607" t="s">
        <v>16</v>
      </c>
      <c r="E607" s="4"/>
      <c r="F607" s="6"/>
      <c r="G607" s="6"/>
      <c r="H607" s="6"/>
    </row>
    <row r="608" spans="1:8" x14ac:dyDescent="0.25">
      <c r="F608" s="6"/>
      <c r="G608" s="6"/>
      <c r="H608" s="6"/>
    </row>
    <row r="609" spans="1:8" x14ac:dyDescent="0.25">
      <c r="A609" t="s">
        <v>3</v>
      </c>
      <c r="B609" s="4"/>
      <c r="D609" s="38" t="s">
        <v>17</v>
      </c>
      <c r="E609" s="38"/>
      <c r="F609" s="6"/>
      <c r="G609" s="6"/>
      <c r="H609" s="6"/>
    </row>
    <row r="610" spans="1:8" x14ac:dyDescent="0.25">
      <c r="B610" s="2"/>
      <c r="D610" s="39"/>
      <c r="E610" s="40"/>
      <c r="F610" s="6"/>
      <c r="G610" s="6"/>
      <c r="H610" s="6"/>
    </row>
    <row r="611" spans="1:8" x14ac:dyDescent="0.25">
      <c r="A611" t="s">
        <v>2</v>
      </c>
      <c r="B611" s="4"/>
    </row>
    <row r="612" spans="1:8" x14ac:dyDescent="0.25">
      <c r="D612" s="38" t="s">
        <v>29</v>
      </c>
      <c r="E612" s="38"/>
    </row>
    <row r="613" spans="1:8" x14ac:dyDescent="0.25">
      <c r="A613" t="s">
        <v>4</v>
      </c>
      <c r="B613" s="5"/>
      <c r="D613" s="4">
        <v>1</v>
      </c>
      <c r="E613" s="4"/>
    </row>
    <row r="614" spans="1:8" x14ac:dyDescent="0.25">
      <c r="D614" s="4">
        <v>2</v>
      </c>
      <c r="E614" s="4"/>
    </row>
    <row r="615" spans="1:8" x14ac:dyDescent="0.25">
      <c r="A615" t="s">
        <v>13</v>
      </c>
      <c r="B615" s="4"/>
      <c r="D615" s="4">
        <v>3</v>
      </c>
      <c r="E615" s="4"/>
    </row>
    <row r="616" spans="1:8" x14ac:dyDescent="0.25">
      <c r="D616" s="4">
        <v>4</v>
      </c>
      <c r="E616" s="4"/>
    </row>
    <row r="617" spans="1:8" x14ac:dyDescent="0.25">
      <c r="A617" t="s">
        <v>26</v>
      </c>
      <c r="B617" s="4"/>
      <c r="D617" s="13" t="e" cm="1">
        <f t="array" ref="D617">_xlfn.IFS(AND(E601="Flexible",E603="Yes"),"MacAdam",E601="Flexible",5,OR(E601="Composite",E601="Rigid"),"Concrete")</f>
        <v>#N/A</v>
      </c>
      <c r="E617" s="4"/>
    </row>
    <row r="619" spans="1:8" ht="15.75" customHeight="1" x14ac:dyDescent="0.25">
      <c r="A619" t="s">
        <v>15</v>
      </c>
    </row>
    <row r="620" spans="1:8" s="9" customFormat="1" x14ac:dyDescent="0.25">
      <c r="A620" s="8"/>
      <c r="B620" s="8"/>
    </row>
    <row r="621" spans="1:8" x14ac:dyDescent="0.25">
      <c r="A621" s="1" t="s">
        <v>0</v>
      </c>
      <c r="B621" s="1">
        <f>B601+1</f>
        <v>32</v>
      </c>
      <c r="D621" t="s">
        <v>30</v>
      </c>
      <c r="E621" s="4"/>
    </row>
    <row r="623" spans="1:8" x14ac:dyDescent="0.25">
      <c r="A623" t="s">
        <v>1</v>
      </c>
      <c r="B623" s="4"/>
      <c r="D623" t="s">
        <v>31</v>
      </c>
      <c r="E623" s="4"/>
    </row>
    <row r="625" spans="1:8" x14ac:dyDescent="0.25">
      <c r="A625" t="s">
        <v>11</v>
      </c>
      <c r="B625" s="4"/>
      <c r="D625" t="s">
        <v>14</v>
      </c>
      <c r="E625" s="4"/>
    </row>
    <row r="627" spans="1:8" x14ac:dyDescent="0.25">
      <c r="A627" t="s">
        <v>12</v>
      </c>
      <c r="B627" s="4"/>
      <c r="D627" t="s">
        <v>16</v>
      </c>
      <c r="E627" s="4"/>
      <c r="F627" s="6"/>
      <c r="G627" s="6"/>
      <c r="H627" s="6"/>
    </row>
    <row r="628" spans="1:8" x14ac:dyDescent="0.25">
      <c r="F628" s="6"/>
      <c r="G628" s="6"/>
      <c r="H628" s="6"/>
    </row>
    <row r="629" spans="1:8" x14ac:dyDescent="0.25">
      <c r="A629" t="s">
        <v>3</v>
      </c>
      <c r="B629" s="4"/>
      <c r="D629" s="38" t="s">
        <v>17</v>
      </c>
      <c r="E629" s="38"/>
      <c r="F629" s="6"/>
      <c r="G629" s="6"/>
      <c r="H629" s="6"/>
    </row>
    <row r="630" spans="1:8" x14ac:dyDescent="0.25">
      <c r="B630" s="2"/>
      <c r="D630" s="39"/>
      <c r="E630" s="40"/>
      <c r="F630" s="6"/>
      <c r="G630" s="6"/>
      <c r="H630" s="6"/>
    </row>
    <row r="631" spans="1:8" x14ac:dyDescent="0.25">
      <c r="A631" t="s">
        <v>2</v>
      </c>
      <c r="B631" s="4"/>
    </row>
    <row r="632" spans="1:8" x14ac:dyDescent="0.25">
      <c r="D632" s="38" t="s">
        <v>29</v>
      </c>
      <c r="E632" s="38"/>
    </row>
    <row r="633" spans="1:8" x14ac:dyDescent="0.25">
      <c r="A633" t="s">
        <v>4</v>
      </c>
      <c r="B633" s="5"/>
      <c r="D633" s="4">
        <v>1</v>
      </c>
      <c r="E633" s="4"/>
    </row>
    <row r="634" spans="1:8" x14ac:dyDescent="0.25">
      <c r="D634" s="4">
        <v>2</v>
      </c>
      <c r="E634" s="4"/>
    </row>
    <row r="635" spans="1:8" x14ac:dyDescent="0.25">
      <c r="A635" t="s">
        <v>13</v>
      </c>
      <c r="B635" s="4"/>
      <c r="D635" s="4">
        <v>3</v>
      </c>
      <c r="E635" s="4"/>
    </row>
    <row r="636" spans="1:8" x14ac:dyDescent="0.25">
      <c r="D636" s="4">
        <v>4</v>
      </c>
      <c r="E636" s="4"/>
    </row>
    <row r="637" spans="1:8" x14ac:dyDescent="0.25">
      <c r="A637" t="s">
        <v>26</v>
      </c>
      <c r="B637" s="4"/>
      <c r="D637" s="13" t="e" cm="1">
        <f t="array" ref="D637">_xlfn.IFS(AND(E621="Flexible",E623="Yes"),"MacAdam",E621="Flexible",5,OR(E621="Composite",E621="Rigid"),"Concrete")</f>
        <v>#N/A</v>
      </c>
      <c r="E637" s="4"/>
    </row>
    <row r="639" spans="1:8" ht="15.75" customHeight="1" x14ac:dyDescent="0.25">
      <c r="A639" t="s">
        <v>15</v>
      </c>
    </row>
    <row r="640" spans="1:8" s="9" customFormat="1" x14ac:dyDescent="0.25">
      <c r="A640" s="8"/>
      <c r="B640" s="8"/>
    </row>
    <row r="641" spans="1:8" x14ac:dyDescent="0.25">
      <c r="A641" s="1" t="s">
        <v>0</v>
      </c>
      <c r="B641" s="1">
        <f>B621+1</f>
        <v>33</v>
      </c>
      <c r="D641" t="s">
        <v>30</v>
      </c>
      <c r="E641" s="4"/>
    </row>
    <row r="643" spans="1:8" x14ac:dyDescent="0.25">
      <c r="A643" t="s">
        <v>1</v>
      </c>
      <c r="B643" s="4"/>
      <c r="D643" t="s">
        <v>31</v>
      </c>
      <c r="E643" s="4"/>
    </row>
    <row r="645" spans="1:8" x14ac:dyDescent="0.25">
      <c r="A645" t="s">
        <v>11</v>
      </c>
      <c r="B645" s="4"/>
      <c r="D645" t="s">
        <v>14</v>
      </c>
      <c r="E645" s="4"/>
    </row>
    <row r="647" spans="1:8" x14ac:dyDescent="0.25">
      <c r="A647" t="s">
        <v>12</v>
      </c>
      <c r="B647" s="4"/>
      <c r="D647" t="s">
        <v>16</v>
      </c>
      <c r="E647" s="4"/>
      <c r="F647" s="6"/>
      <c r="G647" s="6"/>
      <c r="H647" s="6"/>
    </row>
    <row r="648" spans="1:8" x14ac:dyDescent="0.25">
      <c r="F648" s="6"/>
      <c r="G648" s="6"/>
      <c r="H648" s="6"/>
    </row>
    <row r="649" spans="1:8" x14ac:dyDescent="0.25">
      <c r="A649" t="s">
        <v>3</v>
      </c>
      <c r="B649" s="4"/>
      <c r="D649" s="38" t="s">
        <v>17</v>
      </c>
      <c r="E649" s="38"/>
      <c r="F649" s="6"/>
      <c r="G649" s="6"/>
      <c r="H649" s="6"/>
    </row>
    <row r="650" spans="1:8" x14ac:dyDescent="0.25">
      <c r="B650" s="2"/>
      <c r="D650" s="39"/>
      <c r="E650" s="40"/>
      <c r="F650" s="6"/>
      <c r="G650" s="6"/>
      <c r="H650" s="6"/>
    </row>
    <row r="651" spans="1:8" x14ac:dyDescent="0.25">
      <c r="A651" t="s">
        <v>2</v>
      </c>
      <c r="B651" s="4"/>
    </row>
    <row r="652" spans="1:8" x14ac:dyDescent="0.25">
      <c r="D652" s="38" t="s">
        <v>29</v>
      </c>
      <c r="E652" s="38"/>
    </row>
    <row r="653" spans="1:8" x14ac:dyDescent="0.25">
      <c r="A653" t="s">
        <v>4</v>
      </c>
      <c r="B653" s="5"/>
      <c r="D653" s="4">
        <v>1</v>
      </c>
      <c r="E653" s="4"/>
    </row>
    <row r="654" spans="1:8" x14ac:dyDescent="0.25">
      <c r="D654" s="4">
        <v>2</v>
      </c>
      <c r="E654" s="4"/>
    </row>
    <row r="655" spans="1:8" x14ac:dyDescent="0.25">
      <c r="A655" t="s">
        <v>13</v>
      </c>
      <c r="B655" s="4"/>
      <c r="D655" s="4">
        <v>3</v>
      </c>
      <c r="E655" s="4"/>
    </row>
    <row r="656" spans="1:8" x14ac:dyDescent="0.25">
      <c r="D656" s="4">
        <v>4</v>
      </c>
      <c r="E656" s="4"/>
    </row>
    <row r="657" spans="1:8" x14ac:dyDescent="0.25">
      <c r="A657" t="s">
        <v>26</v>
      </c>
      <c r="B657" s="4"/>
      <c r="D657" s="13" t="e" cm="1">
        <f t="array" ref="D657">_xlfn.IFS(AND(E641="Flexible",E643="Yes"),"MacAdam",E641="Flexible",5,OR(E641="Composite",E641="Rigid"),"Concrete")</f>
        <v>#N/A</v>
      </c>
      <c r="E657" s="4"/>
    </row>
    <row r="659" spans="1:8" ht="15.75" customHeight="1" x14ac:dyDescent="0.25">
      <c r="A659" t="s">
        <v>15</v>
      </c>
    </row>
    <row r="660" spans="1:8" s="9" customFormat="1" x14ac:dyDescent="0.25">
      <c r="A660" s="8"/>
      <c r="B660" s="8"/>
    </row>
    <row r="661" spans="1:8" x14ac:dyDescent="0.25">
      <c r="A661" s="1" t="s">
        <v>0</v>
      </c>
      <c r="B661" s="1">
        <f>B641+1</f>
        <v>34</v>
      </c>
      <c r="D661" t="s">
        <v>30</v>
      </c>
      <c r="E661" s="4"/>
    </row>
    <row r="663" spans="1:8" x14ac:dyDescent="0.25">
      <c r="A663" t="s">
        <v>1</v>
      </c>
      <c r="B663" s="4"/>
      <c r="D663" t="s">
        <v>31</v>
      </c>
      <c r="E663" s="4"/>
    </row>
    <row r="665" spans="1:8" x14ac:dyDescent="0.25">
      <c r="A665" t="s">
        <v>11</v>
      </c>
      <c r="B665" s="4"/>
      <c r="D665" t="s">
        <v>14</v>
      </c>
      <c r="E665" s="4"/>
    </row>
    <row r="667" spans="1:8" x14ac:dyDescent="0.25">
      <c r="A667" t="s">
        <v>12</v>
      </c>
      <c r="B667" s="4"/>
      <c r="D667" t="s">
        <v>16</v>
      </c>
      <c r="E667" s="4"/>
      <c r="F667" s="6"/>
      <c r="G667" s="6"/>
      <c r="H667" s="6"/>
    </row>
    <row r="668" spans="1:8" x14ac:dyDescent="0.25">
      <c r="F668" s="6"/>
      <c r="G668" s="6"/>
      <c r="H668" s="6"/>
    </row>
    <row r="669" spans="1:8" x14ac:dyDescent="0.25">
      <c r="A669" t="s">
        <v>3</v>
      </c>
      <c r="B669" s="4"/>
      <c r="D669" s="38" t="s">
        <v>17</v>
      </c>
      <c r="E669" s="38"/>
      <c r="F669" s="6"/>
      <c r="G669" s="6"/>
      <c r="H669" s="6"/>
    </row>
    <row r="670" spans="1:8" x14ac:dyDescent="0.25">
      <c r="B670" s="2"/>
      <c r="D670" s="39"/>
      <c r="E670" s="40"/>
      <c r="F670" s="6"/>
      <c r="G670" s="6"/>
      <c r="H670" s="6"/>
    </row>
    <row r="671" spans="1:8" x14ac:dyDescent="0.25">
      <c r="A671" t="s">
        <v>2</v>
      </c>
      <c r="B671" s="4"/>
    </row>
    <row r="672" spans="1:8" x14ac:dyDescent="0.25">
      <c r="D672" s="38" t="s">
        <v>29</v>
      </c>
      <c r="E672" s="38"/>
    </row>
    <row r="673" spans="1:8" x14ac:dyDescent="0.25">
      <c r="A673" t="s">
        <v>4</v>
      </c>
      <c r="B673" s="5"/>
      <c r="D673" s="4">
        <v>1</v>
      </c>
      <c r="E673" s="4"/>
    </row>
    <row r="674" spans="1:8" x14ac:dyDescent="0.25">
      <c r="D674" s="4">
        <v>2</v>
      </c>
      <c r="E674" s="4"/>
    </row>
    <row r="675" spans="1:8" x14ac:dyDescent="0.25">
      <c r="A675" t="s">
        <v>13</v>
      </c>
      <c r="B675" s="4"/>
      <c r="D675" s="4">
        <v>3</v>
      </c>
      <c r="E675" s="4"/>
    </row>
    <row r="676" spans="1:8" x14ac:dyDescent="0.25">
      <c r="D676" s="4">
        <v>4</v>
      </c>
      <c r="E676" s="4"/>
    </row>
    <row r="677" spans="1:8" x14ac:dyDescent="0.25">
      <c r="A677" t="s">
        <v>26</v>
      </c>
      <c r="B677" s="4"/>
      <c r="D677" s="13" t="e" cm="1">
        <f t="array" ref="D677">_xlfn.IFS(AND(E661="Flexible",E663="Yes"),"MacAdam",E661="Flexible",5,OR(E661="Composite",E661="Rigid"),"Concrete")</f>
        <v>#N/A</v>
      </c>
      <c r="E677" s="4"/>
    </row>
    <row r="679" spans="1:8" ht="15.75" customHeight="1" x14ac:dyDescent="0.25">
      <c r="A679" t="s">
        <v>15</v>
      </c>
    </row>
    <row r="680" spans="1:8" s="9" customFormat="1" x14ac:dyDescent="0.25">
      <c r="A680" s="8"/>
      <c r="B680" s="8"/>
    </row>
    <row r="681" spans="1:8" x14ac:dyDescent="0.25">
      <c r="A681" s="1" t="s">
        <v>0</v>
      </c>
      <c r="B681" s="1">
        <f>B661+1</f>
        <v>35</v>
      </c>
      <c r="D681" t="s">
        <v>30</v>
      </c>
      <c r="E681" s="4"/>
    </row>
    <row r="683" spans="1:8" x14ac:dyDescent="0.25">
      <c r="A683" t="s">
        <v>1</v>
      </c>
      <c r="B683" s="4"/>
      <c r="D683" t="s">
        <v>31</v>
      </c>
      <c r="E683" s="4"/>
    </row>
    <row r="685" spans="1:8" x14ac:dyDescent="0.25">
      <c r="A685" t="s">
        <v>11</v>
      </c>
      <c r="B685" s="4"/>
      <c r="D685" t="s">
        <v>14</v>
      </c>
      <c r="E685" s="4"/>
    </row>
    <row r="687" spans="1:8" x14ac:dyDescent="0.25">
      <c r="A687" t="s">
        <v>12</v>
      </c>
      <c r="B687" s="4"/>
      <c r="D687" t="s">
        <v>16</v>
      </c>
      <c r="E687" s="4"/>
      <c r="F687" s="6"/>
      <c r="G687" s="6"/>
      <c r="H687" s="6"/>
    </row>
    <row r="688" spans="1:8" x14ac:dyDescent="0.25">
      <c r="F688" s="6"/>
      <c r="G688" s="6"/>
      <c r="H688" s="6"/>
    </row>
    <row r="689" spans="1:8" x14ac:dyDescent="0.25">
      <c r="A689" t="s">
        <v>3</v>
      </c>
      <c r="B689" s="4"/>
      <c r="D689" s="38" t="s">
        <v>17</v>
      </c>
      <c r="E689" s="38"/>
      <c r="F689" s="6"/>
      <c r="G689" s="6"/>
      <c r="H689" s="6"/>
    </row>
    <row r="690" spans="1:8" x14ac:dyDescent="0.25">
      <c r="B690" s="2"/>
      <c r="D690" s="39"/>
      <c r="E690" s="40"/>
      <c r="F690" s="6"/>
      <c r="G690" s="6"/>
      <c r="H690" s="6"/>
    </row>
    <row r="691" spans="1:8" x14ac:dyDescent="0.25">
      <c r="A691" t="s">
        <v>2</v>
      </c>
      <c r="B691" s="4"/>
    </row>
    <row r="692" spans="1:8" x14ac:dyDescent="0.25">
      <c r="D692" s="38" t="s">
        <v>29</v>
      </c>
      <c r="E692" s="38"/>
    </row>
    <row r="693" spans="1:8" x14ac:dyDescent="0.25">
      <c r="A693" t="s">
        <v>4</v>
      </c>
      <c r="B693" s="5"/>
      <c r="D693" s="4">
        <v>1</v>
      </c>
      <c r="E693" s="4"/>
    </row>
    <row r="694" spans="1:8" x14ac:dyDescent="0.25">
      <c r="D694" s="4">
        <v>2</v>
      </c>
      <c r="E694" s="4"/>
    </row>
    <row r="695" spans="1:8" x14ac:dyDescent="0.25">
      <c r="A695" t="s">
        <v>13</v>
      </c>
      <c r="B695" s="4"/>
      <c r="D695" s="4">
        <v>3</v>
      </c>
      <c r="E695" s="4"/>
    </row>
    <row r="696" spans="1:8" x14ac:dyDescent="0.25">
      <c r="D696" s="4">
        <v>4</v>
      </c>
      <c r="E696" s="4"/>
    </row>
    <row r="697" spans="1:8" x14ac:dyDescent="0.25">
      <c r="A697" t="s">
        <v>26</v>
      </c>
      <c r="B697" s="4"/>
      <c r="D697" s="13" t="e" cm="1">
        <f t="array" ref="D697">_xlfn.IFS(AND(E681="Flexible",E683="Yes"),"MacAdam",E681="Flexible",5,OR(E681="Composite",E681="Rigid"),"Concrete")</f>
        <v>#N/A</v>
      </c>
      <c r="E697" s="4"/>
    </row>
    <row r="699" spans="1:8" ht="15.75" customHeight="1" x14ac:dyDescent="0.25">
      <c r="A699" t="s">
        <v>15</v>
      </c>
    </row>
    <row r="700" spans="1:8" s="9" customFormat="1" x14ac:dyDescent="0.25">
      <c r="A700" s="8"/>
      <c r="B700" s="8"/>
    </row>
    <row r="701" spans="1:8" x14ac:dyDescent="0.25">
      <c r="A701" s="1" t="s">
        <v>0</v>
      </c>
      <c r="B701" s="1">
        <f>B681+1</f>
        <v>36</v>
      </c>
      <c r="D701" t="s">
        <v>30</v>
      </c>
      <c r="E701" s="4"/>
    </row>
    <row r="703" spans="1:8" x14ac:dyDescent="0.25">
      <c r="A703" t="s">
        <v>1</v>
      </c>
      <c r="B703" s="4"/>
      <c r="D703" t="s">
        <v>31</v>
      </c>
      <c r="E703" s="4"/>
    </row>
    <row r="705" spans="1:8" x14ac:dyDescent="0.25">
      <c r="A705" t="s">
        <v>11</v>
      </c>
      <c r="B705" s="4"/>
      <c r="D705" t="s">
        <v>14</v>
      </c>
      <c r="E705" s="4"/>
    </row>
    <row r="707" spans="1:8" x14ac:dyDescent="0.25">
      <c r="A707" t="s">
        <v>12</v>
      </c>
      <c r="B707" s="4"/>
      <c r="D707" t="s">
        <v>16</v>
      </c>
      <c r="E707" s="4"/>
      <c r="F707" s="6"/>
      <c r="G707" s="6"/>
      <c r="H707" s="6"/>
    </row>
    <row r="708" spans="1:8" x14ac:dyDescent="0.25">
      <c r="F708" s="6"/>
      <c r="G708" s="6"/>
      <c r="H708" s="6"/>
    </row>
    <row r="709" spans="1:8" x14ac:dyDescent="0.25">
      <c r="A709" t="s">
        <v>3</v>
      </c>
      <c r="B709" s="4"/>
      <c r="D709" s="38" t="s">
        <v>17</v>
      </c>
      <c r="E709" s="38"/>
      <c r="F709" s="6"/>
      <c r="G709" s="6"/>
      <c r="H709" s="6"/>
    </row>
    <row r="710" spans="1:8" x14ac:dyDescent="0.25">
      <c r="B710" s="2"/>
      <c r="D710" s="39"/>
      <c r="E710" s="40"/>
      <c r="F710" s="6"/>
      <c r="G710" s="6"/>
      <c r="H710" s="6"/>
    </row>
    <row r="711" spans="1:8" x14ac:dyDescent="0.25">
      <c r="A711" t="s">
        <v>2</v>
      </c>
      <c r="B711" s="4"/>
    </row>
    <row r="712" spans="1:8" x14ac:dyDescent="0.25">
      <c r="D712" s="38" t="s">
        <v>29</v>
      </c>
      <c r="E712" s="38"/>
    </row>
    <row r="713" spans="1:8" x14ac:dyDescent="0.25">
      <c r="A713" t="s">
        <v>4</v>
      </c>
      <c r="B713" s="5"/>
      <c r="D713" s="4">
        <v>1</v>
      </c>
      <c r="E713" s="4"/>
    </row>
    <row r="714" spans="1:8" x14ac:dyDescent="0.25">
      <c r="D714" s="4">
        <v>2</v>
      </c>
      <c r="E714" s="4"/>
    </row>
    <row r="715" spans="1:8" x14ac:dyDescent="0.25">
      <c r="A715" t="s">
        <v>13</v>
      </c>
      <c r="B715" s="4"/>
      <c r="D715" s="4">
        <v>3</v>
      </c>
      <c r="E715" s="4"/>
    </row>
    <row r="716" spans="1:8" x14ac:dyDescent="0.25">
      <c r="D716" s="4">
        <v>4</v>
      </c>
      <c r="E716" s="4"/>
    </row>
    <row r="717" spans="1:8" x14ac:dyDescent="0.25">
      <c r="A717" t="s">
        <v>26</v>
      </c>
      <c r="B717" s="4"/>
      <c r="D717" s="13" t="e" cm="1">
        <f t="array" ref="D717">_xlfn.IFS(AND(E701="Flexible",E703="Yes"),"MacAdam",E701="Flexible",5,OR(E701="Composite",E701="Rigid"),"Concrete")</f>
        <v>#N/A</v>
      </c>
      <c r="E717" s="4"/>
    </row>
    <row r="719" spans="1:8" ht="15.75" customHeight="1" x14ac:dyDescent="0.25">
      <c r="A719" t="s">
        <v>15</v>
      </c>
    </row>
    <row r="720" spans="1:8" s="9" customFormat="1" x14ac:dyDescent="0.25">
      <c r="A720" s="8"/>
      <c r="B720" s="8"/>
    </row>
    <row r="721" spans="1:8" x14ac:dyDescent="0.25">
      <c r="A721" s="1" t="s">
        <v>0</v>
      </c>
      <c r="B721" s="1">
        <f>B701+1</f>
        <v>37</v>
      </c>
      <c r="D721" t="s">
        <v>30</v>
      </c>
      <c r="E721" s="4"/>
    </row>
    <row r="723" spans="1:8" x14ac:dyDescent="0.25">
      <c r="A723" t="s">
        <v>1</v>
      </c>
      <c r="B723" s="4"/>
      <c r="D723" t="s">
        <v>31</v>
      </c>
      <c r="E723" s="4"/>
    </row>
    <row r="725" spans="1:8" x14ac:dyDescent="0.25">
      <c r="A725" t="s">
        <v>11</v>
      </c>
      <c r="B725" s="4"/>
      <c r="D725" t="s">
        <v>14</v>
      </c>
      <c r="E725" s="4"/>
    </row>
    <row r="727" spans="1:8" x14ac:dyDescent="0.25">
      <c r="A727" t="s">
        <v>12</v>
      </c>
      <c r="B727" s="4"/>
      <c r="D727" t="s">
        <v>16</v>
      </c>
      <c r="E727" s="4"/>
      <c r="F727" s="6"/>
      <c r="G727" s="6"/>
      <c r="H727" s="6"/>
    </row>
    <row r="728" spans="1:8" x14ac:dyDescent="0.25">
      <c r="F728" s="6"/>
      <c r="G728" s="6"/>
      <c r="H728" s="6"/>
    </row>
    <row r="729" spans="1:8" x14ac:dyDescent="0.25">
      <c r="A729" t="s">
        <v>3</v>
      </c>
      <c r="B729" s="4"/>
      <c r="D729" s="38" t="s">
        <v>17</v>
      </c>
      <c r="E729" s="38"/>
      <c r="F729" s="6"/>
      <c r="G729" s="6"/>
      <c r="H729" s="6"/>
    </row>
    <row r="730" spans="1:8" x14ac:dyDescent="0.25">
      <c r="B730" s="2"/>
      <c r="D730" s="39"/>
      <c r="E730" s="40"/>
      <c r="F730" s="6"/>
      <c r="G730" s="6"/>
      <c r="H730" s="6"/>
    </row>
    <row r="731" spans="1:8" x14ac:dyDescent="0.25">
      <c r="A731" t="s">
        <v>2</v>
      </c>
      <c r="B731" s="4"/>
    </row>
    <row r="732" spans="1:8" x14ac:dyDescent="0.25">
      <c r="D732" s="38" t="s">
        <v>29</v>
      </c>
      <c r="E732" s="38"/>
    </row>
    <row r="733" spans="1:8" x14ac:dyDescent="0.25">
      <c r="A733" t="s">
        <v>4</v>
      </c>
      <c r="B733" s="5"/>
      <c r="D733" s="4">
        <v>1</v>
      </c>
      <c r="E733" s="4"/>
    </row>
    <row r="734" spans="1:8" x14ac:dyDescent="0.25">
      <c r="D734" s="4">
        <v>2</v>
      </c>
      <c r="E734" s="4"/>
    </row>
    <row r="735" spans="1:8" x14ac:dyDescent="0.25">
      <c r="A735" t="s">
        <v>13</v>
      </c>
      <c r="B735" s="4"/>
      <c r="D735" s="4">
        <v>3</v>
      </c>
      <c r="E735" s="4"/>
    </row>
    <row r="736" spans="1:8" x14ac:dyDescent="0.25">
      <c r="D736" s="4">
        <v>4</v>
      </c>
      <c r="E736" s="4"/>
    </row>
    <row r="737" spans="1:8" x14ac:dyDescent="0.25">
      <c r="A737" t="s">
        <v>26</v>
      </c>
      <c r="B737" s="4"/>
      <c r="D737" s="13" t="e" cm="1">
        <f t="array" ref="D737">_xlfn.IFS(AND(E721="Flexible",E723="Yes"),"MacAdam",E721="Flexible",5,OR(E721="Composite",E721="Rigid"),"Concrete")</f>
        <v>#N/A</v>
      </c>
      <c r="E737" s="4"/>
    </row>
    <row r="739" spans="1:8" ht="15.75" customHeight="1" x14ac:dyDescent="0.25">
      <c r="A739" t="s">
        <v>15</v>
      </c>
    </row>
    <row r="740" spans="1:8" s="9" customFormat="1" x14ac:dyDescent="0.25">
      <c r="A740" s="8"/>
      <c r="B740" s="8"/>
    </row>
    <row r="741" spans="1:8" x14ac:dyDescent="0.25">
      <c r="A741" s="1" t="s">
        <v>0</v>
      </c>
      <c r="B741" s="1">
        <f>B721+1</f>
        <v>38</v>
      </c>
      <c r="D741" t="s">
        <v>30</v>
      </c>
      <c r="E741" s="4"/>
    </row>
    <row r="743" spans="1:8" x14ac:dyDescent="0.25">
      <c r="A743" t="s">
        <v>1</v>
      </c>
      <c r="B743" s="4"/>
      <c r="D743" t="s">
        <v>31</v>
      </c>
      <c r="E743" s="4"/>
    </row>
    <row r="745" spans="1:8" x14ac:dyDescent="0.25">
      <c r="A745" t="s">
        <v>11</v>
      </c>
      <c r="B745" s="4"/>
      <c r="D745" t="s">
        <v>14</v>
      </c>
      <c r="E745" s="4"/>
    </row>
    <row r="747" spans="1:8" x14ac:dyDescent="0.25">
      <c r="A747" t="s">
        <v>12</v>
      </c>
      <c r="B747" s="4"/>
      <c r="D747" t="s">
        <v>16</v>
      </c>
      <c r="E747" s="4"/>
      <c r="F747" s="6"/>
      <c r="G747" s="6"/>
      <c r="H747" s="6"/>
    </row>
    <row r="748" spans="1:8" x14ac:dyDescent="0.25">
      <c r="F748" s="6"/>
      <c r="G748" s="6"/>
      <c r="H748" s="6"/>
    </row>
    <row r="749" spans="1:8" x14ac:dyDescent="0.25">
      <c r="A749" t="s">
        <v>3</v>
      </c>
      <c r="B749" s="4"/>
      <c r="D749" s="38" t="s">
        <v>17</v>
      </c>
      <c r="E749" s="38"/>
      <c r="F749" s="6"/>
      <c r="G749" s="6"/>
      <c r="H749" s="6"/>
    </row>
    <row r="750" spans="1:8" x14ac:dyDescent="0.25">
      <c r="B750" s="2"/>
      <c r="D750" s="39"/>
      <c r="E750" s="40"/>
      <c r="F750" s="6"/>
      <c r="G750" s="6"/>
      <c r="H750" s="6"/>
    </row>
    <row r="751" spans="1:8" x14ac:dyDescent="0.25">
      <c r="A751" t="s">
        <v>2</v>
      </c>
      <c r="B751" s="4"/>
    </row>
    <row r="752" spans="1:8" x14ac:dyDescent="0.25">
      <c r="D752" s="38" t="s">
        <v>29</v>
      </c>
      <c r="E752" s="38"/>
    </row>
    <row r="753" spans="1:8" x14ac:dyDescent="0.25">
      <c r="A753" t="s">
        <v>4</v>
      </c>
      <c r="B753" s="5"/>
      <c r="D753" s="4">
        <v>1</v>
      </c>
      <c r="E753" s="4"/>
    </row>
    <row r="754" spans="1:8" x14ac:dyDescent="0.25">
      <c r="D754" s="4">
        <v>2</v>
      </c>
      <c r="E754" s="4"/>
    </row>
    <row r="755" spans="1:8" x14ac:dyDescent="0.25">
      <c r="A755" t="s">
        <v>13</v>
      </c>
      <c r="B755" s="4"/>
      <c r="D755" s="4">
        <v>3</v>
      </c>
      <c r="E755" s="4"/>
    </row>
    <row r="756" spans="1:8" x14ac:dyDescent="0.25">
      <c r="D756" s="4">
        <v>4</v>
      </c>
      <c r="E756" s="4"/>
    </row>
    <row r="757" spans="1:8" x14ac:dyDescent="0.25">
      <c r="A757" t="s">
        <v>26</v>
      </c>
      <c r="B757" s="4"/>
      <c r="D757" s="13" t="e" cm="1">
        <f t="array" ref="D757">_xlfn.IFS(AND(E741="Flexible",E743="Yes"),"MacAdam",E741="Flexible",5,OR(E741="Composite",E741="Rigid"),"Concrete")</f>
        <v>#N/A</v>
      </c>
      <c r="E757" s="4"/>
    </row>
    <row r="759" spans="1:8" ht="15.75" customHeight="1" x14ac:dyDescent="0.25">
      <c r="A759" t="s">
        <v>15</v>
      </c>
    </row>
    <row r="760" spans="1:8" s="9" customFormat="1" x14ac:dyDescent="0.25">
      <c r="A760" s="8"/>
      <c r="B760" s="8"/>
    </row>
    <row r="761" spans="1:8" x14ac:dyDescent="0.25">
      <c r="A761" s="1" t="s">
        <v>0</v>
      </c>
      <c r="B761" s="1">
        <f>B741+1</f>
        <v>39</v>
      </c>
      <c r="D761" t="s">
        <v>30</v>
      </c>
      <c r="E761" s="4"/>
    </row>
    <row r="763" spans="1:8" x14ac:dyDescent="0.25">
      <c r="A763" t="s">
        <v>1</v>
      </c>
      <c r="B763" s="4"/>
      <c r="D763" t="s">
        <v>31</v>
      </c>
      <c r="E763" s="4"/>
    </row>
    <row r="765" spans="1:8" x14ac:dyDescent="0.25">
      <c r="A765" t="s">
        <v>11</v>
      </c>
      <c r="B765" s="4"/>
      <c r="D765" t="s">
        <v>14</v>
      </c>
      <c r="E765" s="4"/>
    </row>
    <row r="767" spans="1:8" x14ac:dyDescent="0.25">
      <c r="A767" t="s">
        <v>12</v>
      </c>
      <c r="B767" s="4"/>
      <c r="D767" t="s">
        <v>16</v>
      </c>
      <c r="E767" s="4"/>
      <c r="F767" s="6"/>
      <c r="G767" s="6"/>
      <c r="H767" s="6"/>
    </row>
    <row r="768" spans="1:8" x14ac:dyDescent="0.25">
      <c r="F768" s="6"/>
      <c r="G768" s="6"/>
      <c r="H768" s="6"/>
    </row>
    <row r="769" spans="1:8" x14ac:dyDescent="0.25">
      <c r="A769" t="s">
        <v>3</v>
      </c>
      <c r="B769" s="4"/>
      <c r="D769" s="38" t="s">
        <v>17</v>
      </c>
      <c r="E769" s="38"/>
      <c r="F769" s="6"/>
      <c r="G769" s="6"/>
      <c r="H769" s="6"/>
    </row>
    <row r="770" spans="1:8" x14ac:dyDescent="0.25">
      <c r="B770" s="2"/>
      <c r="D770" s="39"/>
      <c r="E770" s="40"/>
      <c r="F770" s="6"/>
      <c r="G770" s="6"/>
      <c r="H770" s="6"/>
    </row>
    <row r="771" spans="1:8" x14ac:dyDescent="0.25">
      <c r="A771" t="s">
        <v>2</v>
      </c>
      <c r="B771" s="4"/>
    </row>
    <row r="772" spans="1:8" x14ac:dyDescent="0.25">
      <c r="D772" s="38" t="s">
        <v>29</v>
      </c>
      <c r="E772" s="38"/>
    </row>
    <row r="773" spans="1:8" x14ac:dyDescent="0.25">
      <c r="A773" t="s">
        <v>4</v>
      </c>
      <c r="B773" s="5"/>
      <c r="D773" s="4">
        <v>1</v>
      </c>
      <c r="E773" s="4"/>
    </row>
    <row r="774" spans="1:8" x14ac:dyDescent="0.25">
      <c r="D774" s="4">
        <v>2</v>
      </c>
      <c r="E774" s="4"/>
    </row>
    <row r="775" spans="1:8" x14ac:dyDescent="0.25">
      <c r="A775" t="s">
        <v>13</v>
      </c>
      <c r="B775" s="4"/>
      <c r="D775" s="4">
        <v>3</v>
      </c>
      <c r="E775" s="4"/>
    </row>
    <row r="776" spans="1:8" x14ac:dyDescent="0.25">
      <c r="D776" s="4">
        <v>4</v>
      </c>
      <c r="E776" s="4"/>
    </row>
    <row r="777" spans="1:8" x14ac:dyDescent="0.25">
      <c r="A777" t="s">
        <v>26</v>
      </c>
      <c r="B777" s="4"/>
      <c r="D777" s="13" t="e" cm="1">
        <f t="array" ref="D777">_xlfn.IFS(AND(E761="Flexible",E763="Yes"),"MacAdam",E761="Flexible",5,OR(E761="Composite",E761="Rigid"),"Concrete")</f>
        <v>#N/A</v>
      </c>
      <c r="E777" s="4"/>
    </row>
    <row r="779" spans="1:8" ht="15.75" customHeight="1" x14ac:dyDescent="0.25">
      <c r="A779" t="s">
        <v>15</v>
      </c>
    </row>
    <row r="780" spans="1:8" s="9" customFormat="1" x14ac:dyDescent="0.25">
      <c r="A780" s="8"/>
      <c r="B780" s="8"/>
    </row>
    <row r="781" spans="1:8" x14ac:dyDescent="0.25">
      <c r="A781" s="1" t="s">
        <v>0</v>
      </c>
      <c r="B781" s="1">
        <f>B761+1</f>
        <v>40</v>
      </c>
      <c r="D781" t="s">
        <v>30</v>
      </c>
      <c r="E781" s="4"/>
    </row>
    <row r="783" spans="1:8" x14ac:dyDescent="0.25">
      <c r="A783" t="s">
        <v>1</v>
      </c>
      <c r="B783" s="4"/>
      <c r="D783" t="s">
        <v>31</v>
      </c>
      <c r="E783" s="4"/>
    </row>
    <row r="785" spans="1:8" x14ac:dyDescent="0.25">
      <c r="A785" t="s">
        <v>11</v>
      </c>
      <c r="B785" s="4"/>
      <c r="D785" t="s">
        <v>14</v>
      </c>
      <c r="E785" s="4"/>
    </row>
    <row r="787" spans="1:8" x14ac:dyDescent="0.25">
      <c r="A787" t="s">
        <v>12</v>
      </c>
      <c r="B787" s="4"/>
      <c r="D787" t="s">
        <v>16</v>
      </c>
      <c r="E787" s="4"/>
      <c r="F787" s="6"/>
      <c r="G787" s="6"/>
      <c r="H787" s="6"/>
    </row>
    <row r="788" spans="1:8" x14ac:dyDescent="0.25">
      <c r="F788" s="6"/>
      <c r="G788" s="6"/>
      <c r="H788" s="6"/>
    </row>
    <row r="789" spans="1:8" x14ac:dyDescent="0.25">
      <c r="A789" t="s">
        <v>3</v>
      </c>
      <c r="B789" s="4"/>
      <c r="D789" s="38" t="s">
        <v>17</v>
      </c>
      <c r="E789" s="38"/>
      <c r="F789" s="6"/>
      <c r="G789" s="6"/>
      <c r="H789" s="6"/>
    </row>
    <row r="790" spans="1:8" x14ac:dyDescent="0.25">
      <c r="B790" s="2"/>
      <c r="D790" s="39"/>
      <c r="E790" s="40"/>
      <c r="F790" s="6"/>
      <c r="G790" s="6"/>
      <c r="H790" s="6"/>
    </row>
    <row r="791" spans="1:8" x14ac:dyDescent="0.25">
      <c r="A791" t="s">
        <v>2</v>
      </c>
      <c r="B791" s="4"/>
    </row>
    <row r="792" spans="1:8" x14ac:dyDescent="0.25">
      <c r="D792" s="38" t="s">
        <v>29</v>
      </c>
      <c r="E792" s="38"/>
    </row>
    <row r="793" spans="1:8" x14ac:dyDescent="0.25">
      <c r="A793" t="s">
        <v>4</v>
      </c>
      <c r="B793" s="5"/>
      <c r="D793" s="4">
        <v>1</v>
      </c>
      <c r="E793" s="4"/>
    </row>
    <row r="794" spans="1:8" x14ac:dyDescent="0.25">
      <c r="D794" s="4">
        <v>2</v>
      </c>
      <c r="E794" s="4"/>
    </row>
    <row r="795" spans="1:8" x14ac:dyDescent="0.25">
      <c r="A795" t="s">
        <v>13</v>
      </c>
      <c r="B795" s="4"/>
      <c r="D795" s="4">
        <v>3</v>
      </c>
      <c r="E795" s="4"/>
    </row>
    <row r="796" spans="1:8" x14ac:dyDescent="0.25">
      <c r="D796" s="4">
        <v>4</v>
      </c>
      <c r="E796" s="4"/>
    </row>
    <row r="797" spans="1:8" x14ac:dyDescent="0.25">
      <c r="A797" t="s">
        <v>26</v>
      </c>
      <c r="B797" s="4"/>
      <c r="D797" s="13" t="e" cm="1">
        <f t="array" ref="D797">_xlfn.IFS(AND(E781="Flexible",E783="Yes"),"MacAdam",E781="Flexible",5,OR(E781="Composite",E781="Rigid"),"Concrete")</f>
        <v>#N/A</v>
      </c>
      <c r="E797" s="4"/>
    </row>
    <row r="799" spans="1:8" ht="15.75" customHeight="1" x14ac:dyDescent="0.25">
      <c r="A799" t="s">
        <v>15</v>
      </c>
    </row>
    <row r="800" spans="1:8" s="9" customFormat="1" x14ac:dyDescent="0.25">
      <c r="A800" s="8"/>
      <c r="B800" s="8"/>
    </row>
    <row r="801" spans="1:8" x14ac:dyDescent="0.25">
      <c r="A801" s="1" t="s">
        <v>0</v>
      </c>
      <c r="B801" s="1">
        <f>B781+1</f>
        <v>41</v>
      </c>
      <c r="D801" t="s">
        <v>30</v>
      </c>
      <c r="E801" s="4"/>
    </row>
    <row r="803" spans="1:8" x14ac:dyDescent="0.25">
      <c r="A803" t="s">
        <v>1</v>
      </c>
      <c r="B803" s="4"/>
      <c r="D803" t="s">
        <v>31</v>
      </c>
      <c r="E803" s="4"/>
    </row>
    <row r="805" spans="1:8" x14ac:dyDescent="0.25">
      <c r="A805" t="s">
        <v>11</v>
      </c>
      <c r="B805" s="4"/>
      <c r="D805" t="s">
        <v>14</v>
      </c>
      <c r="E805" s="4"/>
    </row>
    <row r="807" spans="1:8" x14ac:dyDescent="0.25">
      <c r="A807" t="s">
        <v>12</v>
      </c>
      <c r="B807" s="4"/>
      <c r="D807" t="s">
        <v>16</v>
      </c>
      <c r="E807" s="4"/>
      <c r="F807" s="6"/>
      <c r="G807" s="6"/>
      <c r="H807" s="6"/>
    </row>
    <row r="808" spans="1:8" x14ac:dyDescent="0.25">
      <c r="F808" s="6"/>
      <c r="G808" s="6"/>
      <c r="H808" s="6"/>
    </row>
    <row r="809" spans="1:8" x14ac:dyDescent="0.25">
      <c r="A809" t="s">
        <v>3</v>
      </c>
      <c r="B809" s="4"/>
      <c r="D809" s="38" t="s">
        <v>17</v>
      </c>
      <c r="E809" s="38"/>
      <c r="F809" s="6"/>
      <c r="G809" s="6"/>
      <c r="H809" s="6"/>
    </row>
    <row r="810" spans="1:8" x14ac:dyDescent="0.25">
      <c r="B810" s="2"/>
      <c r="D810" s="39"/>
      <c r="E810" s="40"/>
      <c r="F810" s="6"/>
      <c r="G810" s="6"/>
      <c r="H810" s="6"/>
    </row>
    <row r="811" spans="1:8" x14ac:dyDescent="0.25">
      <c r="A811" t="s">
        <v>2</v>
      </c>
      <c r="B811" s="4"/>
    </row>
    <row r="812" spans="1:8" x14ac:dyDescent="0.25">
      <c r="D812" s="38" t="s">
        <v>29</v>
      </c>
      <c r="E812" s="38"/>
    </row>
    <row r="813" spans="1:8" x14ac:dyDescent="0.25">
      <c r="A813" t="s">
        <v>4</v>
      </c>
      <c r="B813" s="5"/>
      <c r="D813" s="4">
        <v>1</v>
      </c>
      <c r="E813" s="4"/>
    </row>
    <row r="814" spans="1:8" x14ac:dyDescent="0.25">
      <c r="D814" s="4">
        <v>2</v>
      </c>
      <c r="E814" s="4"/>
    </row>
    <row r="815" spans="1:8" x14ac:dyDescent="0.25">
      <c r="A815" t="s">
        <v>13</v>
      </c>
      <c r="B815" s="4"/>
      <c r="D815" s="4">
        <v>3</v>
      </c>
      <c r="E815" s="4"/>
    </row>
    <row r="816" spans="1:8" x14ac:dyDescent="0.25">
      <c r="D816" s="4">
        <v>4</v>
      </c>
      <c r="E816" s="4"/>
    </row>
    <row r="817" spans="1:8" x14ac:dyDescent="0.25">
      <c r="A817" t="s">
        <v>26</v>
      </c>
      <c r="B817" s="4"/>
      <c r="D817" s="13" t="e" cm="1">
        <f t="array" ref="D817">_xlfn.IFS(AND(E801="Flexible",E803="Yes"),"MacAdam",E801="Flexible",5,OR(E801="Composite",E801="Rigid"),"Concrete")</f>
        <v>#N/A</v>
      </c>
      <c r="E817" s="4"/>
    </row>
    <row r="819" spans="1:8" ht="15.75" customHeight="1" x14ac:dyDescent="0.25">
      <c r="A819" t="s">
        <v>15</v>
      </c>
    </row>
    <row r="820" spans="1:8" s="9" customFormat="1" x14ac:dyDescent="0.25">
      <c r="A820" s="8"/>
      <c r="B820" s="8"/>
    </row>
    <row r="821" spans="1:8" x14ac:dyDescent="0.25">
      <c r="A821" s="1" t="s">
        <v>0</v>
      </c>
      <c r="B821" s="1">
        <f>B801+1</f>
        <v>42</v>
      </c>
      <c r="D821" t="s">
        <v>30</v>
      </c>
      <c r="E821" s="4"/>
    </row>
    <row r="823" spans="1:8" x14ac:dyDescent="0.25">
      <c r="A823" t="s">
        <v>1</v>
      </c>
      <c r="B823" s="4"/>
      <c r="D823" t="s">
        <v>31</v>
      </c>
      <c r="E823" s="4"/>
    </row>
    <row r="825" spans="1:8" x14ac:dyDescent="0.25">
      <c r="A825" t="s">
        <v>11</v>
      </c>
      <c r="B825" s="4"/>
      <c r="D825" t="s">
        <v>14</v>
      </c>
      <c r="E825" s="4"/>
    </row>
    <row r="827" spans="1:8" x14ac:dyDescent="0.25">
      <c r="A827" t="s">
        <v>12</v>
      </c>
      <c r="B827" s="4"/>
      <c r="D827" t="s">
        <v>16</v>
      </c>
      <c r="E827" s="4"/>
      <c r="F827" s="6"/>
      <c r="G827" s="6"/>
      <c r="H827" s="6"/>
    </row>
    <row r="828" spans="1:8" x14ac:dyDescent="0.25">
      <c r="F828" s="6"/>
      <c r="G828" s="6"/>
      <c r="H828" s="6"/>
    </row>
    <row r="829" spans="1:8" x14ac:dyDescent="0.25">
      <c r="A829" t="s">
        <v>3</v>
      </c>
      <c r="B829" s="4"/>
      <c r="D829" s="38" t="s">
        <v>17</v>
      </c>
      <c r="E829" s="38"/>
      <c r="F829" s="6"/>
      <c r="G829" s="6"/>
      <c r="H829" s="6"/>
    </row>
    <row r="830" spans="1:8" x14ac:dyDescent="0.25">
      <c r="B830" s="2"/>
      <c r="D830" s="39"/>
      <c r="E830" s="40"/>
      <c r="F830" s="6"/>
      <c r="G830" s="6"/>
      <c r="H830" s="6"/>
    </row>
    <row r="831" spans="1:8" x14ac:dyDescent="0.25">
      <c r="A831" t="s">
        <v>2</v>
      </c>
      <c r="B831" s="4"/>
    </row>
    <row r="832" spans="1:8" x14ac:dyDescent="0.25">
      <c r="D832" s="38" t="s">
        <v>29</v>
      </c>
      <c r="E832" s="38"/>
    </row>
    <row r="833" spans="1:8" x14ac:dyDescent="0.25">
      <c r="A833" t="s">
        <v>4</v>
      </c>
      <c r="B833" s="5"/>
      <c r="D833" s="4">
        <v>1</v>
      </c>
      <c r="E833" s="4"/>
    </row>
    <row r="834" spans="1:8" x14ac:dyDescent="0.25">
      <c r="D834" s="4">
        <v>2</v>
      </c>
      <c r="E834" s="4"/>
    </row>
    <row r="835" spans="1:8" x14ac:dyDescent="0.25">
      <c r="A835" t="s">
        <v>13</v>
      </c>
      <c r="B835" s="4"/>
      <c r="D835" s="4">
        <v>3</v>
      </c>
      <c r="E835" s="4"/>
    </row>
    <row r="836" spans="1:8" x14ac:dyDescent="0.25">
      <c r="D836" s="4">
        <v>4</v>
      </c>
      <c r="E836" s="4"/>
    </row>
    <row r="837" spans="1:8" x14ac:dyDescent="0.25">
      <c r="A837" t="s">
        <v>26</v>
      </c>
      <c r="B837" s="4"/>
      <c r="D837" s="13" t="e" cm="1">
        <f t="array" ref="D837">_xlfn.IFS(AND(E821="Flexible",E823="Yes"),"MacAdam",E821="Flexible",5,OR(E821="Composite",E821="Rigid"),"Concrete")</f>
        <v>#N/A</v>
      </c>
      <c r="E837" s="4"/>
    </row>
    <row r="839" spans="1:8" ht="15.75" customHeight="1" x14ac:dyDescent="0.25">
      <c r="A839" t="s">
        <v>15</v>
      </c>
    </row>
    <row r="840" spans="1:8" s="9" customFormat="1" x14ac:dyDescent="0.25">
      <c r="A840" s="8"/>
      <c r="B840" s="8"/>
    </row>
    <row r="841" spans="1:8" x14ac:dyDescent="0.25">
      <c r="A841" s="1" t="s">
        <v>0</v>
      </c>
      <c r="B841" s="1">
        <f>B821+1</f>
        <v>43</v>
      </c>
      <c r="D841" t="s">
        <v>30</v>
      </c>
      <c r="E841" s="4"/>
    </row>
    <row r="843" spans="1:8" x14ac:dyDescent="0.25">
      <c r="A843" t="s">
        <v>1</v>
      </c>
      <c r="B843" s="4"/>
      <c r="D843" t="s">
        <v>31</v>
      </c>
      <c r="E843" s="4"/>
    </row>
    <row r="845" spans="1:8" x14ac:dyDescent="0.25">
      <c r="A845" t="s">
        <v>11</v>
      </c>
      <c r="B845" s="4"/>
      <c r="D845" t="s">
        <v>14</v>
      </c>
      <c r="E845" s="4"/>
    </row>
    <row r="847" spans="1:8" x14ac:dyDescent="0.25">
      <c r="A847" t="s">
        <v>12</v>
      </c>
      <c r="B847" s="4"/>
      <c r="D847" t="s">
        <v>16</v>
      </c>
      <c r="E847" s="4"/>
      <c r="F847" s="6"/>
      <c r="G847" s="6"/>
      <c r="H847" s="6"/>
    </row>
    <row r="848" spans="1:8" x14ac:dyDescent="0.25">
      <c r="F848" s="6"/>
      <c r="G848" s="6"/>
      <c r="H848" s="6"/>
    </row>
    <row r="849" spans="1:8" x14ac:dyDescent="0.25">
      <c r="A849" t="s">
        <v>3</v>
      </c>
      <c r="B849" s="4"/>
      <c r="D849" s="38" t="s">
        <v>17</v>
      </c>
      <c r="E849" s="38"/>
      <c r="F849" s="6"/>
      <c r="G849" s="6"/>
      <c r="H849" s="6"/>
    </row>
    <row r="850" spans="1:8" x14ac:dyDescent="0.25">
      <c r="B850" s="2"/>
      <c r="D850" s="39"/>
      <c r="E850" s="40"/>
      <c r="F850" s="6"/>
      <c r="G850" s="6"/>
      <c r="H850" s="6"/>
    </row>
    <row r="851" spans="1:8" x14ac:dyDescent="0.25">
      <c r="A851" t="s">
        <v>2</v>
      </c>
      <c r="B851" s="4"/>
    </row>
    <row r="852" spans="1:8" x14ac:dyDescent="0.25">
      <c r="D852" s="38" t="s">
        <v>29</v>
      </c>
      <c r="E852" s="38"/>
    </row>
    <row r="853" spans="1:8" x14ac:dyDescent="0.25">
      <c r="A853" t="s">
        <v>4</v>
      </c>
      <c r="B853" s="5"/>
      <c r="D853" s="4">
        <v>1</v>
      </c>
      <c r="E853" s="4"/>
    </row>
    <row r="854" spans="1:8" x14ac:dyDescent="0.25">
      <c r="D854" s="4">
        <v>2</v>
      </c>
      <c r="E854" s="4"/>
    </row>
    <row r="855" spans="1:8" x14ac:dyDescent="0.25">
      <c r="A855" t="s">
        <v>13</v>
      </c>
      <c r="B855" s="4"/>
      <c r="D855" s="4">
        <v>3</v>
      </c>
      <c r="E855" s="4"/>
    </row>
    <row r="856" spans="1:8" x14ac:dyDescent="0.25">
      <c r="D856" s="4">
        <v>4</v>
      </c>
      <c r="E856" s="4"/>
    </row>
    <row r="857" spans="1:8" x14ac:dyDescent="0.25">
      <c r="A857" t="s">
        <v>26</v>
      </c>
      <c r="B857" s="4"/>
      <c r="D857" s="13" t="e" cm="1">
        <f t="array" ref="D857">_xlfn.IFS(AND(E841="Flexible",E843="Yes"),"MacAdam",E841="Flexible",5,OR(E841="Composite",E841="Rigid"),"Concrete")</f>
        <v>#N/A</v>
      </c>
      <c r="E857" s="4"/>
    </row>
    <row r="859" spans="1:8" ht="15.75" customHeight="1" x14ac:dyDescent="0.25">
      <c r="A859" t="s">
        <v>15</v>
      </c>
    </row>
    <row r="860" spans="1:8" s="9" customFormat="1" x14ac:dyDescent="0.25">
      <c r="A860" s="8"/>
      <c r="B860" s="8"/>
    </row>
    <row r="861" spans="1:8" x14ac:dyDescent="0.25">
      <c r="A861" s="1" t="s">
        <v>0</v>
      </c>
      <c r="B861" s="1">
        <f>B841+1</f>
        <v>44</v>
      </c>
      <c r="D861" t="s">
        <v>30</v>
      </c>
      <c r="E861" s="4"/>
    </row>
    <row r="863" spans="1:8" x14ac:dyDescent="0.25">
      <c r="A863" t="s">
        <v>1</v>
      </c>
      <c r="B863" s="4"/>
      <c r="D863" t="s">
        <v>31</v>
      </c>
      <c r="E863" s="4"/>
    </row>
    <row r="865" spans="1:8" x14ac:dyDescent="0.25">
      <c r="A865" t="s">
        <v>11</v>
      </c>
      <c r="B865" s="4"/>
      <c r="D865" t="s">
        <v>14</v>
      </c>
      <c r="E865" s="4"/>
    </row>
    <row r="867" spans="1:8" x14ac:dyDescent="0.25">
      <c r="A867" t="s">
        <v>12</v>
      </c>
      <c r="B867" s="4"/>
      <c r="D867" t="s">
        <v>16</v>
      </c>
      <c r="E867" s="4"/>
      <c r="F867" s="6"/>
      <c r="G867" s="6"/>
      <c r="H867" s="6"/>
    </row>
    <row r="868" spans="1:8" x14ac:dyDescent="0.25">
      <c r="F868" s="6"/>
      <c r="G868" s="6"/>
      <c r="H868" s="6"/>
    </row>
    <row r="869" spans="1:8" x14ac:dyDescent="0.25">
      <c r="A869" t="s">
        <v>3</v>
      </c>
      <c r="B869" s="4"/>
      <c r="D869" s="38" t="s">
        <v>17</v>
      </c>
      <c r="E869" s="38"/>
      <c r="F869" s="6"/>
      <c r="G869" s="6"/>
      <c r="H869" s="6"/>
    </row>
    <row r="870" spans="1:8" x14ac:dyDescent="0.25">
      <c r="B870" s="2"/>
      <c r="D870" s="39"/>
      <c r="E870" s="40"/>
      <c r="F870" s="6"/>
      <c r="G870" s="6"/>
      <c r="H870" s="6"/>
    </row>
    <row r="871" spans="1:8" x14ac:dyDescent="0.25">
      <c r="A871" t="s">
        <v>2</v>
      </c>
      <c r="B871" s="4"/>
    </row>
    <row r="872" spans="1:8" x14ac:dyDescent="0.25">
      <c r="D872" s="38" t="s">
        <v>29</v>
      </c>
      <c r="E872" s="38"/>
    </row>
    <row r="873" spans="1:8" x14ac:dyDescent="0.25">
      <c r="A873" t="s">
        <v>4</v>
      </c>
      <c r="B873" s="5"/>
      <c r="D873" s="4">
        <v>1</v>
      </c>
      <c r="E873" s="4"/>
    </row>
    <row r="874" spans="1:8" x14ac:dyDescent="0.25">
      <c r="D874" s="4">
        <v>2</v>
      </c>
      <c r="E874" s="4"/>
    </row>
    <row r="875" spans="1:8" x14ac:dyDescent="0.25">
      <c r="A875" t="s">
        <v>13</v>
      </c>
      <c r="B875" s="4"/>
      <c r="D875" s="4">
        <v>3</v>
      </c>
      <c r="E875" s="4"/>
    </row>
    <row r="876" spans="1:8" x14ac:dyDescent="0.25">
      <c r="D876" s="4">
        <v>4</v>
      </c>
      <c r="E876" s="4"/>
    </row>
    <row r="877" spans="1:8" x14ac:dyDescent="0.25">
      <c r="A877" t="s">
        <v>26</v>
      </c>
      <c r="B877" s="4"/>
      <c r="D877" s="13" t="e" cm="1">
        <f t="array" ref="D877">_xlfn.IFS(AND(E861="Flexible",E863="Yes"),"MacAdam",E861="Flexible",5,OR(E861="Composite",E861="Rigid"),"Concrete")</f>
        <v>#N/A</v>
      </c>
      <c r="E877" s="4"/>
    </row>
    <row r="879" spans="1:8" ht="15.75" customHeight="1" x14ac:dyDescent="0.25">
      <c r="A879" t="s">
        <v>15</v>
      </c>
    </row>
    <row r="880" spans="1:8" s="9" customFormat="1" x14ac:dyDescent="0.25">
      <c r="A880" s="8"/>
      <c r="B880" s="8"/>
    </row>
    <row r="881" spans="1:8" x14ac:dyDescent="0.25">
      <c r="A881" s="1" t="s">
        <v>0</v>
      </c>
      <c r="B881" s="1">
        <f>B861+1</f>
        <v>45</v>
      </c>
      <c r="D881" t="s">
        <v>30</v>
      </c>
      <c r="E881" s="4"/>
    </row>
    <row r="883" spans="1:8" x14ac:dyDescent="0.25">
      <c r="A883" t="s">
        <v>1</v>
      </c>
      <c r="B883" s="4"/>
      <c r="D883" t="s">
        <v>31</v>
      </c>
      <c r="E883" s="4"/>
    </row>
    <row r="885" spans="1:8" x14ac:dyDescent="0.25">
      <c r="A885" t="s">
        <v>11</v>
      </c>
      <c r="B885" s="4"/>
      <c r="D885" t="s">
        <v>14</v>
      </c>
      <c r="E885" s="4"/>
    </row>
    <row r="887" spans="1:8" x14ac:dyDescent="0.25">
      <c r="A887" t="s">
        <v>12</v>
      </c>
      <c r="B887" s="4"/>
      <c r="D887" t="s">
        <v>16</v>
      </c>
      <c r="E887" s="4"/>
      <c r="F887" s="6"/>
      <c r="G887" s="6"/>
      <c r="H887" s="6"/>
    </row>
    <row r="888" spans="1:8" x14ac:dyDescent="0.25">
      <c r="F888" s="6"/>
      <c r="G888" s="6"/>
      <c r="H888" s="6"/>
    </row>
    <row r="889" spans="1:8" x14ac:dyDescent="0.25">
      <c r="A889" t="s">
        <v>3</v>
      </c>
      <c r="B889" s="4"/>
      <c r="D889" s="38" t="s">
        <v>17</v>
      </c>
      <c r="E889" s="38"/>
      <c r="F889" s="6"/>
      <c r="G889" s="6"/>
      <c r="H889" s="6"/>
    </row>
    <row r="890" spans="1:8" x14ac:dyDescent="0.25">
      <c r="B890" s="2"/>
      <c r="D890" s="39"/>
      <c r="E890" s="40"/>
      <c r="F890" s="6"/>
      <c r="G890" s="6"/>
      <c r="H890" s="6"/>
    </row>
    <row r="891" spans="1:8" x14ac:dyDescent="0.25">
      <c r="A891" t="s">
        <v>2</v>
      </c>
      <c r="B891" s="4"/>
    </row>
    <row r="892" spans="1:8" x14ac:dyDescent="0.25">
      <c r="D892" s="38" t="s">
        <v>29</v>
      </c>
      <c r="E892" s="38"/>
    </row>
    <row r="893" spans="1:8" x14ac:dyDescent="0.25">
      <c r="A893" t="s">
        <v>4</v>
      </c>
      <c r="B893" s="5"/>
      <c r="D893" s="4">
        <v>1</v>
      </c>
      <c r="E893" s="4"/>
    </row>
    <row r="894" spans="1:8" x14ac:dyDescent="0.25">
      <c r="D894" s="4">
        <v>2</v>
      </c>
      <c r="E894" s="4"/>
    </row>
    <row r="895" spans="1:8" x14ac:dyDescent="0.25">
      <c r="A895" t="s">
        <v>13</v>
      </c>
      <c r="B895" s="4"/>
      <c r="D895" s="4">
        <v>3</v>
      </c>
      <c r="E895" s="4"/>
    </row>
    <row r="896" spans="1:8" x14ac:dyDescent="0.25">
      <c r="D896" s="4">
        <v>4</v>
      </c>
      <c r="E896" s="4"/>
    </row>
    <row r="897" spans="1:8" x14ac:dyDescent="0.25">
      <c r="A897" t="s">
        <v>26</v>
      </c>
      <c r="B897" s="4"/>
      <c r="D897" s="13" t="e" cm="1">
        <f t="array" ref="D897">_xlfn.IFS(AND(E881="Flexible",E883="Yes"),"MacAdam",E881="Flexible",5,OR(E881="Composite",E881="Rigid"),"Concrete")</f>
        <v>#N/A</v>
      </c>
      <c r="E897" s="4"/>
    </row>
    <row r="899" spans="1:8" ht="15.75" customHeight="1" x14ac:dyDescent="0.25">
      <c r="A899" t="s">
        <v>15</v>
      </c>
    </row>
    <row r="900" spans="1:8" s="9" customFormat="1" x14ac:dyDescent="0.25">
      <c r="A900" s="8"/>
      <c r="B900" s="8"/>
    </row>
    <row r="901" spans="1:8" x14ac:dyDescent="0.25">
      <c r="A901" s="1" t="s">
        <v>0</v>
      </c>
      <c r="B901" s="1">
        <f>B881+1</f>
        <v>46</v>
      </c>
      <c r="D901" t="s">
        <v>30</v>
      </c>
      <c r="E901" s="4"/>
    </row>
    <row r="903" spans="1:8" x14ac:dyDescent="0.25">
      <c r="A903" t="s">
        <v>1</v>
      </c>
      <c r="B903" s="4"/>
      <c r="D903" t="s">
        <v>31</v>
      </c>
      <c r="E903" s="4"/>
    </row>
    <row r="905" spans="1:8" x14ac:dyDescent="0.25">
      <c r="A905" t="s">
        <v>11</v>
      </c>
      <c r="B905" s="4"/>
      <c r="D905" t="s">
        <v>14</v>
      </c>
      <c r="E905" s="4"/>
    </row>
    <row r="907" spans="1:8" x14ac:dyDescent="0.25">
      <c r="A907" t="s">
        <v>12</v>
      </c>
      <c r="B907" s="4"/>
      <c r="D907" t="s">
        <v>16</v>
      </c>
      <c r="E907" s="4"/>
      <c r="F907" s="6"/>
      <c r="G907" s="6"/>
      <c r="H907" s="6"/>
    </row>
    <row r="908" spans="1:8" x14ac:dyDescent="0.25">
      <c r="F908" s="6"/>
      <c r="G908" s="6"/>
      <c r="H908" s="6"/>
    </row>
    <row r="909" spans="1:8" x14ac:dyDescent="0.25">
      <c r="A909" t="s">
        <v>3</v>
      </c>
      <c r="B909" s="4"/>
      <c r="D909" s="38" t="s">
        <v>17</v>
      </c>
      <c r="E909" s="38"/>
      <c r="F909" s="6"/>
      <c r="G909" s="6"/>
      <c r="H909" s="6"/>
    </row>
    <row r="910" spans="1:8" x14ac:dyDescent="0.25">
      <c r="B910" s="2"/>
      <c r="D910" s="39"/>
      <c r="E910" s="40"/>
      <c r="F910" s="6"/>
      <c r="G910" s="6"/>
      <c r="H910" s="6"/>
    </row>
    <row r="911" spans="1:8" x14ac:dyDescent="0.25">
      <c r="A911" t="s">
        <v>2</v>
      </c>
      <c r="B911" s="4"/>
    </row>
    <row r="912" spans="1:8" x14ac:dyDescent="0.25">
      <c r="D912" s="38" t="s">
        <v>29</v>
      </c>
      <c r="E912" s="38"/>
    </row>
    <row r="913" spans="1:8" x14ac:dyDescent="0.25">
      <c r="A913" t="s">
        <v>4</v>
      </c>
      <c r="B913" s="5"/>
      <c r="D913" s="4">
        <v>1</v>
      </c>
      <c r="E913" s="4"/>
    </row>
    <row r="914" spans="1:8" x14ac:dyDescent="0.25">
      <c r="D914" s="4">
        <v>2</v>
      </c>
      <c r="E914" s="4"/>
    </row>
    <row r="915" spans="1:8" x14ac:dyDescent="0.25">
      <c r="A915" t="s">
        <v>13</v>
      </c>
      <c r="B915" s="4"/>
      <c r="D915" s="4">
        <v>3</v>
      </c>
      <c r="E915" s="4"/>
    </row>
    <row r="916" spans="1:8" x14ac:dyDescent="0.25">
      <c r="D916" s="4">
        <v>4</v>
      </c>
      <c r="E916" s="4"/>
    </row>
    <row r="917" spans="1:8" x14ac:dyDescent="0.25">
      <c r="A917" t="s">
        <v>26</v>
      </c>
      <c r="B917" s="4"/>
      <c r="D917" s="13" t="e" cm="1">
        <f t="array" ref="D917">_xlfn.IFS(AND(E901="Flexible",E903="Yes"),"MacAdam",E901="Flexible",5,OR(E901="Composite",E901="Rigid"),"Concrete")</f>
        <v>#N/A</v>
      </c>
      <c r="E917" s="4"/>
    </row>
    <row r="919" spans="1:8" ht="15.75" customHeight="1" x14ac:dyDescent="0.25">
      <c r="A919" t="s">
        <v>15</v>
      </c>
    </row>
    <row r="920" spans="1:8" s="9" customFormat="1" x14ac:dyDescent="0.25">
      <c r="A920" s="8"/>
      <c r="B920" s="8"/>
    </row>
    <row r="921" spans="1:8" x14ac:dyDescent="0.25">
      <c r="A921" s="1" t="s">
        <v>0</v>
      </c>
      <c r="B921" s="1">
        <f>B901+1</f>
        <v>47</v>
      </c>
      <c r="D921" t="s">
        <v>30</v>
      </c>
      <c r="E921" s="4"/>
    </row>
    <row r="923" spans="1:8" x14ac:dyDescent="0.25">
      <c r="A923" t="s">
        <v>1</v>
      </c>
      <c r="B923" s="4"/>
      <c r="D923" t="s">
        <v>31</v>
      </c>
      <c r="E923" s="4"/>
    </row>
    <row r="925" spans="1:8" x14ac:dyDescent="0.25">
      <c r="A925" t="s">
        <v>11</v>
      </c>
      <c r="B925" s="4"/>
      <c r="D925" t="s">
        <v>14</v>
      </c>
      <c r="E925" s="4"/>
    </row>
    <row r="927" spans="1:8" x14ac:dyDescent="0.25">
      <c r="A927" t="s">
        <v>12</v>
      </c>
      <c r="B927" s="4"/>
      <c r="D927" t="s">
        <v>16</v>
      </c>
      <c r="E927" s="4"/>
      <c r="F927" s="6"/>
      <c r="G927" s="6"/>
      <c r="H927" s="6"/>
    </row>
    <row r="928" spans="1:8" x14ac:dyDescent="0.25">
      <c r="F928" s="6"/>
      <c r="G928" s="6"/>
      <c r="H928" s="6"/>
    </row>
    <row r="929" spans="1:8" x14ac:dyDescent="0.25">
      <c r="A929" t="s">
        <v>3</v>
      </c>
      <c r="B929" s="4"/>
      <c r="D929" s="38" t="s">
        <v>17</v>
      </c>
      <c r="E929" s="38"/>
      <c r="F929" s="6"/>
      <c r="G929" s="6"/>
      <c r="H929" s="6"/>
    </row>
    <row r="930" spans="1:8" x14ac:dyDescent="0.25">
      <c r="B930" s="2"/>
      <c r="D930" s="39"/>
      <c r="E930" s="40"/>
      <c r="F930" s="6"/>
      <c r="G930" s="6"/>
      <c r="H930" s="6"/>
    </row>
    <row r="931" spans="1:8" x14ac:dyDescent="0.25">
      <c r="A931" t="s">
        <v>2</v>
      </c>
      <c r="B931" s="4"/>
    </row>
    <row r="932" spans="1:8" x14ac:dyDescent="0.25">
      <c r="D932" s="38" t="s">
        <v>29</v>
      </c>
      <c r="E932" s="38"/>
    </row>
    <row r="933" spans="1:8" x14ac:dyDescent="0.25">
      <c r="A933" t="s">
        <v>4</v>
      </c>
      <c r="B933" s="5"/>
      <c r="D933" s="4">
        <v>1</v>
      </c>
      <c r="E933" s="4"/>
    </row>
    <row r="934" spans="1:8" x14ac:dyDescent="0.25">
      <c r="D934" s="4">
        <v>2</v>
      </c>
      <c r="E934" s="4"/>
    </row>
    <row r="935" spans="1:8" x14ac:dyDescent="0.25">
      <c r="A935" t="s">
        <v>13</v>
      </c>
      <c r="B935" s="4"/>
      <c r="D935" s="4">
        <v>3</v>
      </c>
      <c r="E935" s="4"/>
    </row>
    <row r="936" spans="1:8" x14ac:dyDescent="0.25">
      <c r="D936" s="4">
        <v>4</v>
      </c>
      <c r="E936" s="4"/>
    </row>
    <row r="937" spans="1:8" x14ac:dyDescent="0.25">
      <c r="A937" t="s">
        <v>26</v>
      </c>
      <c r="B937" s="4"/>
      <c r="D937" s="13" t="e" cm="1">
        <f t="array" ref="D937">_xlfn.IFS(AND(E921="Flexible",E923="Yes"),"MacAdam",E921="Flexible",5,OR(E921="Composite",E921="Rigid"),"Concrete")</f>
        <v>#N/A</v>
      </c>
      <c r="E937" s="4"/>
    </row>
    <row r="939" spans="1:8" ht="15.75" customHeight="1" x14ac:dyDescent="0.25">
      <c r="A939" t="s">
        <v>15</v>
      </c>
    </row>
    <row r="940" spans="1:8" s="9" customFormat="1" x14ac:dyDescent="0.25">
      <c r="A940" s="8"/>
      <c r="B940" s="8"/>
    </row>
    <row r="941" spans="1:8" x14ac:dyDescent="0.25">
      <c r="A941" s="1" t="s">
        <v>0</v>
      </c>
      <c r="B941" s="1">
        <f>B921+1</f>
        <v>48</v>
      </c>
      <c r="D941" t="s">
        <v>30</v>
      </c>
      <c r="E941" s="4"/>
    </row>
    <row r="943" spans="1:8" x14ac:dyDescent="0.25">
      <c r="A943" t="s">
        <v>1</v>
      </c>
      <c r="B943" s="4"/>
      <c r="D943" t="s">
        <v>31</v>
      </c>
      <c r="E943" s="4"/>
    </row>
    <row r="945" spans="1:8" x14ac:dyDescent="0.25">
      <c r="A945" t="s">
        <v>11</v>
      </c>
      <c r="B945" s="4"/>
      <c r="D945" t="s">
        <v>14</v>
      </c>
      <c r="E945" s="4"/>
    </row>
    <row r="947" spans="1:8" x14ac:dyDescent="0.25">
      <c r="A947" t="s">
        <v>12</v>
      </c>
      <c r="B947" s="4"/>
      <c r="D947" t="s">
        <v>16</v>
      </c>
      <c r="E947" s="4"/>
      <c r="F947" s="6"/>
      <c r="G947" s="6"/>
      <c r="H947" s="6"/>
    </row>
    <row r="948" spans="1:8" x14ac:dyDescent="0.25">
      <c r="F948" s="6"/>
      <c r="G948" s="6"/>
      <c r="H948" s="6"/>
    </row>
    <row r="949" spans="1:8" x14ac:dyDescent="0.25">
      <c r="A949" t="s">
        <v>3</v>
      </c>
      <c r="B949" s="4"/>
      <c r="D949" s="38" t="s">
        <v>17</v>
      </c>
      <c r="E949" s="38"/>
      <c r="F949" s="6"/>
      <c r="G949" s="6"/>
      <c r="H949" s="6"/>
    </row>
    <row r="950" spans="1:8" x14ac:dyDescent="0.25">
      <c r="B950" s="2"/>
      <c r="D950" s="39"/>
      <c r="E950" s="40"/>
      <c r="F950" s="6"/>
      <c r="G950" s="6"/>
      <c r="H950" s="6"/>
    </row>
    <row r="951" spans="1:8" x14ac:dyDescent="0.25">
      <c r="A951" t="s">
        <v>2</v>
      </c>
      <c r="B951" s="4"/>
    </row>
    <row r="952" spans="1:8" x14ac:dyDescent="0.25">
      <c r="D952" s="38" t="s">
        <v>29</v>
      </c>
      <c r="E952" s="38"/>
    </row>
    <row r="953" spans="1:8" x14ac:dyDescent="0.25">
      <c r="A953" t="s">
        <v>4</v>
      </c>
      <c r="B953" s="5"/>
      <c r="D953" s="4">
        <v>1</v>
      </c>
      <c r="E953" s="4"/>
    </row>
    <row r="954" spans="1:8" x14ac:dyDescent="0.25">
      <c r="D954" s="4">
        <v>2</v>
      </c>
      <c r="E954" s="4"/>
    </row>
    <row r="955" spans="1:8" x14ac:dyDescent="0.25">
      <c r="A955" t="s">
        <v>13</v>
      </c>
      <c r="B955" s="4"/>
      <c r="D955" s="4">
        <v>3</v>
      </c>
      <c r="E955" s="4"/>
    </row>
    <row r="956" spans="1:8" x14ac:dyDescent="0.25">
      <c r="D956" s="4">
        <v>4</v>
      </c>
      <c r="E956" s="4"/>
    </row>
    <row r="957" spans="1:8" x14ac:dyDescent="0.25">
      <c r="A957" t="s">
        <v>26</v>
      </c>
      <c r="B957" s="4"/>
      <c r="D957" s="13" t="e" cm="1">
        <f t="array" ref="D957">_xlfn.IFS(AND(E941="Flexible",E943="Yes"),"MacAdam",E941="Flexible",5,OR(E941="Composite",E941="Rigid"),"Concrete")</f>
        <v>#N/A</v>
      </c>
      <c r="E957" s="4"/>
    </row>
    <row r="959" spans="1:8" ht="15.75" customHeight="1" x14ac:dyDescent="0.25">
      <c r="A959" t="s">
        <v>15</v>
      </c>
    </row>
    <row r="960" spans="1:8" s="9" customFormat="1" x14ac:dyDescent="0.25">
      <c r="A960" s="8"/>
      <c r="B960" s="8"/>
    </row>
    <row r="961" spans="1:8" x14ac:dyDescent="0.25">
      <c r="A961" s="1" t="s">
        <v>0</v>
      </c>
      <c r="B961" s="1">
        <f>B941+1</f>
        <v>49</v>
      </c>
      <c r="D961" t="s">
        <v>30</v>
      </c>
      <c r="E961" s="4"/>
    </row>
    <row r="963" spans="1:8" x14ac:dyDescent="0.25">
      <c r="A963" t="s">
        <v>1</v>
      </c>
      <c r="B963" s="4"/>
      <c r="D963" t="s">
        <v>31</v>
      </c>
      <c r="E963" s="4"/>
    </row>
    <row r="965" spans="1:8" x14ac:dyDescent="0.25">
      <c r="A965" t="s">
        <v>11</v>
      </c>
      <c r="B965" s="4"/>
      <c r="D965" t="s">
        <v>14</v>
      </c>
      <c r="E965" s="4"/>
    </row>
    <row r="967" spans="1:8" x14ac:dyDescent="0.25">
      <c r="A967" t="s">
        <v>12</v>
      </c>
      <c r="B967" s="4"/>
      <c r="D967" t="s">
        <v>16</v>
      </c>
      <c r="E967" s="4"/>
      <c r="F967" s="6"/>
      <c r="G967" s="6"/>
      <c r="H967" s="6"/>
    </row>
    <row r="968" spans="1:8" x14ac:dyDescent="0.25">
      <c r="F968" s="6"/>
      <c r="G968" s="6"/>
      <c r="H968" s="6"/>
    </row>
    <row r="969" spans="1:8" x14ac:dyDescent="0.25">
      <c r="A969" t="s">
        <v>3</v>
      </c>
      <c r="B969" s="4"/>
      <c r="D969" s="38" t="s">
        <v>17</v>
      </c>
      <c r="E969" s="38"/>
      <c r="F969" s="6"/>
      <c r="G969" s="6"/>
      <c r="H969" s="6"/>
    </row>
    <row r="970" spans="1:8" x14ac:dyDescent="0.25">
      <c r="B970" s="2"/>
      <c r="D970" s="39"/>
      <c r="E970" s="40"/>
      <c r="F970" s="6"/>
      <c r="G970" s="6"/>
      <c r="H970" s="6"/>
    </row>
    <row r="971" spans="1:8" x14ac:dyDescent="0.25">
      <c r="A971" t="s">
        <v>2</v>
      </c>
      <c r="B971" s="4"/>
    </row>
    <row r="972" spans="1:8" x14ac:dyDescent="0.25">
      <c r="D972" s="38" t="s">
        <v>29</v>
      </c>
      <c r="E972" s="38"/>
    </row>
    <row r="973" spans="1:8" x14ac:dyDescent="0.25">
      <c r="A973" t="s">
        <v>4</v>
      </c>
      <c r="B973" s="5"/>
      <c r="D973" s="4">
        <v>1</v>
      </c>
      <c r="E973" s="4"/>
    </row>
    <row r="974" spans="1:8" x14ac:dyDescent="0.25">
      <c r="D974" s="4">
        <v>2</v>
      </c>
      <c r="E974" s="4"/>
    </row>
    <row r="975" spans="1:8" x14ac:dyDescent="0.25">
      <c r="A975" t="s">
        <v>13</v>
      </c>
      <c r="B975" s="4"/>
      <c r="D975" s="4">
        <v>3</v>
      </c>
      <c r="E975" s="4"/>
    </row>
    <row r="976" spans="1:8" x14ac:dyDescent="0.25">
      <c r="D976" s="4">
        <v>4</v>
      </c>
      <c r="E976" s="4"/>
    </row>
    <row r="977" spans="1:8" x14ac:dyDescent="0.25">
      <c r="A977" t="s">
        <v>26</v>
      </c>
      <c r="B977" s="4"/>
      <c r="D977" s="13" t="e" cm="1">
        <f t="array" ref="D977">_xlfn.IFS(AND(E961="Flexible",E963="Yes"),"MacAdam",E961="Flexible",5,OR(E961="Composite",E961="Rigid"),"Concrete")</f>
        <v>#N/A</v>
      </c>
      <c r="E977" s="4"/>
    </row>
    <row r="979" spans="1:8" ht="15.75" customHeight="1" x14ac:dyDescent="0.25">
      <c r="A979" t="s">
        <v>15</v>
      </c>
    </row>
    <row r="980" spans="1:8" s="9" customFormat="1" x14ac:dyDescent="0.25">
      <c r="A980" s="8"/>
      <c r="B980" s="8"/>
    </row>
    <row r="981" spans="1:8" x14ac:dyDescent="0.25">
      <c r="A981" s="1" t="s">
        <v>0</v>
      </c>
      <c r="B981" s="1">
        <f>B961+1</f>
        <v>50</v>
      </c>
      <c r="D981" t="s">
        <v>30</v>
      </c>
      <c r="E981" s="4"/>
    </row>
    <row r="983" spans="1:8" x14ac:dyDescent="0.25">
      <c r="A983" t="s">
        <v>1</v>
      </c>
      <c r="B983" s="4"/>
      <c r="D983" t="s">
        <v>31</v>
      </c>
      <c r="E983" s="4"/>
    </row>
    <row r="985" spans="1:8" x14ac:dyDescent="0.25">
      <c r="A985" t="s">
        <v>11</v>
      </c>
      <c r="B985" s="4"/>
      <c r="D985" t="s">
        <v>14</v>
      </c>
      <c r="E985" s="4"/>
    </row>
    <row r="987" spans="1:8" x14ac:dyDescent="0.25">
      <c r="A987" t="s">
        <v>12</v>
      </c>
      <c r="B987" s="4"/>
      <c r="D987" t="s">
        <v>16</v>
      </c>
      <c r="E987" s="4"/>
      <c r="F987" s="6"/>
      <c r="G987" s="6"/>
      <c r="H987" s="6"/>
    </row>
    <row r="988" spans="1:8" x14ac:dyDescent="0.25">
      <c r="F988" s="6"/>
      <c r="G988" s="6"/>
      <c r="H988" s="6"/>
    </row>
    <row r="989" spans="1:8" x14ac:dyDescent="0.25">
      <c r="A989" t="s">
        <v>3</v>
      </c>
      <c r="B989" s="4"/>
      <c r="D989" s="38" t="s">
        <v>17</v>
      </c>
      <c r="E989" s="38"/>
      <c r="F989" s="6"/>
      <c r="G989" s="6"/>
      <c r="H989" s="6"/>
    </row>
    <row r="990" spans="1:8" x14ac:dyDescent="0.25">
      <c r="B990" s="2"/>
      <c r="D990" s="39"/>
      <c r="E990" s="40"/>
      <c r="F990" s="6"/>
      <c r="G990" s="6"/>
      <c r="H990" s="6"/>
    </row>
    <row r="991" spans="1:8" x14ac:dyDescent="0.25">
      <c r="A991" t="s">
        <v>2</v>
      </c>
      <c r="B991" s="4"/>
    </row>
    <row r="992" spans="1:8" x14ac:dyDescent="0.25">
      <c r="D992" s="38" t="s">
        <v>29</v>
      </c>
      <c r="E992" s="38"/>
    </row>
    <row r="993" spans="1:5" x14ac:dyDescent="0.25">
      <c r="A993" t="s">
        <v>4</v>
      </c>
      <c r="B993" s="5"/>
      <c r="D993" s="4">
        <v>1</v>
      </c>
      <c r="E993" s="4"/>
    </row>
    <row r="994" spans="1:5" x14ac:dyDescent="0.25">
      <c r="D994" s="4">
        <v>2</v>
      </c>
      <c r="E994" s="4"/>
    </row>
    <row r="995" spans="1:5" x14ac:dyDescent="0.25">
      <c r="A995" t="s">
        <v>13</v>
      </c>
      <c r="B995" s="4"/>
      <c r="D995" s="4">
        <v>3</v>
      </c>
      <c r="E995" s="4"/>
    </row>
    <row r="996" spans="1:5" x14ac:dyDescent="0.25">
      <c r="D996" s="4">
        <v>4</v>
      </c>
      <c r="E996" s="4"/>
    </row>
    <row r="997" spans="1:5" x14ac:dyDescent="0.25">
      <c r="A997" t="s">
        <v>26</v>
      </c>
      <c r="B997" s="4"/>
      <c r="D997" s="13" t="e" cm="1">
        <f t="array" ref="D997">_xlfn.IFS(AND(E981="Flexible",E983="Yes"),"MacAdam",E981="Flexible",5,OR(E981="Composite",E981="Rigid"),"Concrete")</f>
        <v>#N/A</v>
      </c>
      <c r="E997" s="4"/>
    </row>
    <row r="999" spans="1:5" ht="15.75" customHeight="1" x14ac:dyDescent="0.25">
      <c r="A999" t="s">
        <v>15</v>
      </c>
    </row>
    <row r="1000" spans="1:5" s="9" customFormat="1" x14ac:dyDescent="0.25">
      <c r="A1000" s="8"/>
      <c r="B1000" s="8"/>
    </row>
  </sheetData>
  <mergeCells count="150">
    <mergeCell ref="D12:E12"/>
    <mergeCell ref="D9:E9"/>
    <mergeCell ref="D10:E10"/>
    <mergeCell ref="D29:E29"/>
    <mergeCell ref="D30:E30"/>
    <mergeCell ref="D49:E49"/>
    <mergeCell ref="D50:E50"/>
    <mergeCell ref="D69:E69"/>
    <mergeCell ref="D72:E72"/>
    <mergeCell ref="D92:E92"/>
    <mergeCell ref="D32:E32"/>
    <mergeCell ref="D52:E52"/>
    <mergeCell ref="D70:E70"/>
    <mergeCell ref="D89:E89"/>
    <mergeCell ref="D90:E90"/>
    <mergeCell ref="D152:E152"/>
    <mergeCell ref="D172:E172"/>
    <mergeCell ref="D112:E112"/>
    <mergeCell ref="D132:E132"/>
    <mergeCell ref="D109:E109"/>
    <mergeCell ref="D110:E110"/>
    <mergeCell ref="D129:E129"/>
    <mergeCell ref="D130:E130"/>
    <mergeCell ref="D149:E149"/>
    <mergeCell ref="D150:E150"/>
    <mergeCell ref="D169:E169"/>
    <mergeCell ref="D170:E170"/>
    <mergeCell ref="D232:E232"/>
    <mergeCell ref="D252:E252"/>
    <mergeCell ref="D192:E192"/>
    <mergeCell ref="D212:E212"/>
    <mergeCell ref="D189:E189"/>
    <mergeCell ref="D190:E190"/>
    <mergeCell ref="D209:E209"/>
    <mergeCell ref="D210:E210"/>
    <mergeCell ref="D229:E229"/>
    <mergeCell ref="D230:E230"/>
    <mergeCell ref="D249:E249"/>
    <mergeCell ref="D250:E250"/>
    <mergeCell ref="D312:E312"/>
    <mergeCell ref="D332:E332"/>
    <mergeCell ref="D272:E272"/>
    <mergeCell ref="D292:E292"/>
    <mergeCell ref="D269:E269"/>
    <mergeCell ref="D270:E270"/>
    <mergeCell ref="D289:E289"/>
    <mergeCell ref="D290:E290"/>
    <mergeCell ref="D309:E309"/>
    <mergeCell ref="D310:E310"/>
    <mergeCell ref="D329:E329"/>
    <mergeCell ref="D330:E330"/>
    <mergeCell ref="D392:E392"/>
    <mergeCell ref="D412:E412"/>
    <mergeCell ref="D352:E352"/>
    <mergeCell ref="D372:E372"/>
    <mergeCell ref="D349:E349"/>
    <mergeCell ref="D350:E350"/>
    <mergeCell ref="D369:E369"/>
    <mergeCell ref="D370:E370"/>
    <mergeCell ref="D389:E389"/>
    <mergeCell ref="D390:E390"/>
    <mergeCell ref="D409:E409"/>
    <mergeCell ref="D410:E410"/>
    <mergeCell ref="D472:E472"/>
    <mergeCell ref="D492:E492"/>
    <mergeCell ref="D432:E432"/>
    <mergeCell ref="D452:E452"/>
    <mergeCell ref="D429:E429"/>
    <mergeCell ref="D430:E430"/>
    <mergeCell ref="D449:E449"/>
    <mergeCell ref="D450:E450"/>
    <mergeCell ref="D469:E469"/>
    <mergeCell ref="D470:E470"/>
    <mergeCell ref="D489:E489"/>
    <mergeCell ref="D490:E490"/>
    <mergeCell ref="D552:E552"/>
    <mergeCell ref="D572:E572"/>
    <mergeCell ref="D512:E512"/>
    <mergeCell ref="D532:E532"/>
    <mergeCell ref="D509:E509"/>
    <mergeCell ref="D510:E510"/>
    <mergeCell ref="D529:E529"/>
    <mergeCell ref="D530:E530"/>
    <mergeCell ref="D549:E549"/>
    <mergeCell ref="D550:E550"/>
    <mergeCell ref="D569:E569"/>
    <mergeCell ref="D570:E570"/>
    <mergeCell ref="D632:E632"/>
    <mergeCell ref="D652:E652"/>
    <mergeCell ref="D592:E592"/>
    <mergeCell ref="D612:E612"/>
    <mergeCell ref="D589:E589"/>
    <mergeCell ref="D590:E590"/>
    <mergeCell ref="D609:E609"/>
    <mergeCell ref="D610:E610"/>
    <mergeCell ref="D629:E629"/>
    <mergeCell ref="D630:E630"/>
    <mergeCell ref="D649:E649"/>
    <mergeCell ref="D650:E650"/>
    <mergeCell ref="D712:E712"/>
    <mergeCell ref="D732:E732"/>
    <mergeCell ref="D672:E672"/>
    <mergeCell ref="D692:E692"/>
    <mergeCell ref="D669:E669"/>
    <mergeCell ref="D670:E670"/>
    <mergeCell ref="D689:E689"/>
    <mergeCell ref="D690:E690"/>
    <mergeCell ref="D709:E709"/>
    <mergeCell ref="D710:E710"/>
    <mergeCell ref="D729:E729"/>
    <mergeCell ref="D730:E730"/>
    <mergeCell ref="D792:E792"/>
    <mergeCell ref="D812:E812"/>
    <mergeCell ref="D752:E752"/>
    <mergeCell ref="D772:E772"/>
    <mergeCell ref="D749:E749"/>
    <mergeCell ref="D750:E750"/>
    <mergeCell ref="D769:E769"/>
    <mergeCell ref="D770:E770"/>
    <mergeCell ref="D789:E789"/>
    <mergeCell ref="D790:E790"/>
    <mergeCell ref="D809:E809"/>
    <mergeCell ref="D810:E810"/>
    <mergeCell ref="D829:E829"/>
    <mergeCell ref="D830:E830"/>
    <mergeCell ref="D872:E872"/>
    <mergeCell ref="D892:E892"/>
    <mergeCell ref="D832:E832"/>
    <mergeCell ref="D852:E852"/>
    <mergeCell ref="D849:E849"/>
    <mergeCell ref="D850:E850"/>
    <mergeCell ref="D869:E869"/>
    <mergeCell ref="D870:E870"/>
    <mergeCell ref="D889:E889"/>
    <mergeCell ref="D890:E890"/>
    <mergeCell ref="D909:E909"/>
    <mergeCell ref="D910:E910"/>
    <mergeCell ref="D992:E992"/>
    <mergeCell ref="D952:E952"/>
    <mergeCell ref="D972:E972"/>
    <mergeCell ref="D912:E912"/>
    <mergeCell ref="D932:E932"/>
    <mergeCell ref="D929:E929"/>
    <mergeCell ref="D930:E930"/>
    <mergeCell ref="D949:E949"/>
    <mergeCell ref="D950:E950"/>
    <mergeCell ref="D969:E969"/>
    <mergeCell ref="D970:E970"/>
    <mergeCell ref="D989:E989"/>
    <mergeCell ref="D990:E990"/>
  </mergeCells>
  <dataValidations count="4">
    <dataValidation type="list" allowBlank="1" showInputMessage="1" showErrorMessage="1" sqref="B11 B31 B971 B51 B71 B91 B111 B131 B151 B171 B191 B211 B231 B251 B271 B291 B311 B331 B351 B371 B391 B411 B431 B451 B471 B491 B511 B531 B551 B571 B591 B611 B631 B651 B671 B691 B711 B731 B751 B771 B791 B811 B831 B851 B871 B891 B911 B931 B951 B991" xr:uid="{294C4FE6-3B84-489B-996A-B60D782174A3}">
      <formula1>"Excellent,Good,Fair,Poor"</formula1>
    </dataValidation>
    <dataValidation type="list" allowBlank="1" showInputMessage="1" showErrorMessage="1" sqref="B17 B37 B57 B77 B97 B117 B137 B157 B177 B197 B217 B237 B257 B277 B297 B317 B337 B357 B377 B397 B417 B437 B457 B477 B497 B517 B537 B557 B577 B597 B617 B637 B657 B677 B697 B717 B737 B757 B777 B797 B817 B837 B857 B877 B897 B917 B937 B957 B977 B997" xr:uid="{AA087F0B-3160-4A2A-829E-EAA8B3B2AC3C}">
      <formula1>"Middle,Edge"</formula1>
    </dataValidation>
    <dataValidation type="list" allowBlank="1" showInputMessage="1" showErrorMessage="1" sqref="E1 E21 E981 E41 E81 E101 E121 E141 E161 E181 E201 E221 E241 E261 E281 E301 E321 E341 E361 E381 E401 E421 E441 E461 E481 E501 E521 E541 E561 E581 E601 E621 E641 E661 E681 E701 E721 E741 E761 E781 E801 E821 E841 E861 E881 E901 E921 E941 E961 E61" xr:uid="{C2B54857-2B32-49B6-ADDB-A2059645CDA6}">
      <formula1>"Flexible,Composite,Rigid"</formula1>
    </dataValidation>
    <dataValidation type="list" allowBlank="1" showInputMessage="1" showErrorMessage="1" sqref="E3 E23 E43 E63 E83 E103 E123 E143 E163 E183 E203 E223 E243 E263 E283 E303 E323 E343 E363 E383 E403 E423 E443 E463 E483 E503 E523 E543 E563 E583 E603 E623 E643 E663 E683 E703 E723 E743 E763 E783 E803 E823 E843 E863 E883 E903 E923 E943 E963 E983" xr:uid="{E4B20452-E11C-4555-87C1-9D0A7EB3F9FA}">
      <formula1>"Yes, No"</formula1>
    </dataValidation>
  </dataValidations>
  <pageMargins left="0.25" right="0.25" top="0.75" bottom="0.75" header="0.3" footer="0.3"/>
  <pageSetup scale="125"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CDB93-1C58-4B60-B096-676AF8F02205}">
  <sheetPr>
    <tabColor theme="5" tint="0.59999389629810485"/>
  </sheetPr>
  <dimension ref="A1:H1000"/>
  <sheetViews>
    <sheetView zoomScaleNormal="100" workbookViewId="0">
      <selection activeCell="G82" sqref="G82"/>
    </sheetView>
  </sheetViews>
  <sheetFormatPr defaultColWidth="8.7109375" defaultRowHeight="15" x14ac:dyDescent="0.25"/>
  <cols>
    <col min="1" max="1" width="21.28515625" bestFit="1" customWidth="1"/>
    <col min="4" max="4" width="30.28515625" bestFit="1" customWidth="1"/>
    <col min="5" max="5" width="10.42578125" customWidth="1"/>
    <col min="7" max="8" width="7.28515625" customWidth="1"/>
  </cols>
  <sheetData>
    <row r="1" spans="1:8" x14ac:dyDescent="0.25">
      <c r="A1" s="1" t="s">
        <v>0</v>
      </c>
      <c r="B1" s="1">
        <v>1</v>
      </c>
      <c r="D1" t="s">
        <v>30</v>
      </c>
      <c r="E1" s="4" t="s">
        <v>45</v>
      </c>
    </row>
    <row r="3" spans="1:8" x14ac:dyDescent="0.25">
      <c r="A3" t="s">
        <v>1</v>
      </c>
      <c r="B3" s="4">
        <v>1.73</v>
      </c>
      <c r="D3" t="s">
        <v>31</v>
      </c>
      <c r="E3" s="4" t="s">
        <v>46</v>
      </c>
    </row>
    <row r="5" spans="1:8" x14ac:dyDescent="0.25">
      <c r="A5" t="s">
        <v>11</v>
      </c>
      <c r="B5" s="4">
        <v>13</v>
      </c>
      <c r="D5" t="s">
        <v>14</v>
      </c>
      <c r="E5" s="4">
        <v>1</v>
      </c>
    </row>
    <row r="7" spans="1:8" x14ac:dyDescent="0.25">
      <c r="A7" t="s">
        <v>12</v>
      </c>
      <c r="B7" s="4">
        <v>13</v>
      </c>
      <c r="D7" t="s">
        <v>16</v>
      </c>
      <c r="E7" s="4">
        <v>4</v>
      </c>
      <c r="F7" s="6"/>
      <c r="G7" s="6"/>
      <c r="H7" s="6"/>
    </row>
    <row r="8" spans="1:8" x14ac:dyDescent="0.25">
      <c r="F8" s="6"/>
      <c r="G8" s="6"/>
      <c r="H8" s="6"/>
    </row>
    <row r="9" spans="1:8" x14ac:dyDescent="0.25">
      <c r="A9" t="s">
        <v>3</v>
      </c>
      <c r="B9" s="4"/>
      <c r="D9" s="38" t="s">
        <v>17</v>
      </c>
      <c r="E9" s="38"/>
      <c r="F9" s="6"/>
      <c r="G9" s="6"/>
      <c r="H9" s="6"/>
    </row>
    <row r="10" spans="1:8" x14ac:dyDescent="0.25">
      <c r="B10" s="2"/>
      <c r="D10" s="39" t="s">
        <v>47</v>
      </c>
      <c r="E10" s="40"/>
      <c r="F10" s="6"/>
      <c r="G10" s="6"/>
      <c r="H10" s="6"/>
    </row>
    <row r="11" spans="1:8" x14ac:dyDescent="0.25">
      <c r="A11" t="s">
        <v>2</v>
      </c>
      <c r="B11" s="4" t="s">
        <v>44</v>
      </c>
    </row>
    <row r="12" spans="1:8" x14ac:dyDescent="0.25">
      <c r="D12" s="38" t="s">
        <v>29</v>
      </c>
      <c r="E12" s="38"/>
    </row>
    <row r="13" spans="1:8" x14ac:dyDescent="0.25">
      <c r="A13" t="s">
        <v>4</v>
      </c>
      <c r="B13" s="5">
        <v>2</v>
      </c>
      <c r="D13" s="4">
        <v>1</v>
      </c>
      <c r="E13" s="4">
        <v>13</v>
      </c>
    </row>
    <row r="14" spans="1:8" x14ac:dyDescent="0.25">
      <c r="D14" s="4">
        <v>2</v>
      </c>
      <c r="E14" s="4"/>
    </row>
    <row r="15" spans="1:8" x14ac:dyDescent="0.25">
      <c r="A15" t="s">
        <v>13</v>
      </c>
      <c r="B15" s="4">
        <v>11</v>
      </c>
      <c r="D15" s="4">
        <v>3</v>
      </c>
      <c r="E15" s="4"/>
    </row>
    <row r="16" spans="1:8" x14ac:dyDescent="0.25">
      <c r="D16" s="4">
        <v>4</v>
      </c>
      <c r="E16" s="4"/>
    </row>
    <row r="17" spans="1:8" x14ac:dyDescent="0.25">
      <c r="A17" t="s">
        <v>26</v>
      </c>
      <c r="B17" s="4" t="s">
        <v>9</v>
      </c>
      <c r="D17" s="13" t="str" cm="1">
        <f t="array" ref="D17">_xlfn.IFS(AND(E1="Flexible",E3="Yes"),"MacAdam",E1="Flexible",5,OR(E1="Composite",E1="Rigid"),"Concrete")</f>
        <v>Concrete</v>
      </c>
      <c r="E17" s="4"/>
    </row>
    <row r="19" spans="1:8" ht="15.75" customHeight="1" x14ac:dyDescent="0.25">
      <c r="A19" t="s">
        <v>15</v>
      </c>
    </row>
    <row r="20" spans="1:8" s="9" customFormat="1" x14ac:dyDescent="0.25">
      <c r="A20" s="8"/>
      <c r="B20" s="8"/>
    </row>
    <row r="21" spans="1:8" x14ac:dyDescent="0.25">
      <c r="A21" s="1" t="s">
        <v>0</v>
      </c>
      <c r="B21" s="1">
        <f>B1+1</f>
        <v>2</v>
      </c>
      <c r="D21" t="s">
        <v>30</v>
      </c>
      <c r="E21" s="4" t="s">
        <v>45</v>
      </c>
    </row>
    <row r="23" spans="1:8" x14ac:dyDescent="0.25">
      <c r="A23" t="s">
        <v>1</v>
      </c>
      <c r="B23" s="4">
        <v>1.31</v>
      </c>
      <c r="D23" t="s">
        <v>31</v>
      </c>
      <c r="E23" s="4" t="s">
        <v>46</v>
      </c>
    </row>
    <row r="25" spans="1:8" x14ac:dyDescent="0.25">
      <c r="A25" t="s">
        <v>11</v>
      </c>
      <c r="B25" s="4">
        <v>15</v>
      </c>
      <c r="D25" t="s">
        <v>14</v>
      </c>
      <c r="E25" s="4">
        <v>2</v>
      </c>
    </row>
    <row r="27" spans="1:8" x14ac:dyDescent="0.25">
      <c r="A27" t="s">
        <v>12</v>
      </c>
      <c r="B27" s="4">
        <v>15</v>
      </c>
      <c r="D27" t="s">
        <v>16</v>
      </c>
      <c r="E27" s="4">
        <v>4</v>
      </c>
      <c r="F27" s="6"/>
      <c r="G27" s="6"/>
      <c r="H27" s="6"/>
    </row>
    <row r="28" spans="1:8" x14ac:dyDescent="0.25">
      <c r="F28" s="6"/>
      <c r="G28" s="6"/>
      <c r="H28" s="6"/>
    </row>
    <row r="29" spans="1:8" x14ac:dyDescent="0.25">
      <c r="A29" t="s">
        <v>3</v>
      </c>
      <c r="B29" s="4" t="s">
        <v>48</v>
      </c>
      <c r="D29" s="38" t="s">
        <v>17</v>
      </c>
      <c r="E29" s="38"/>
      <c r="F29" s="6"/>
      <c r="G29" s="6"/>
      <c r="H29" s="6"/>
    </row>
    <row r="30" spans="1:8" x14ac:dyDescent="0.25">
      <c r="B30" s="2"/>
      <c r="D30" s="39" t="s">
        <v>50</v>
      </c>
      <c r="E30" s="40"/>
      <c r="F30" s="6"/>
      <c r="G30" s="6"/>
      <c r="H30" s="6"/>
    </row>
    <row r="31" spans="1:8" x14ac:dyDescent="0.25">
      <c r="A31" t="s">
        <v>2</v>
      </c>
      <c r="B31" s="4" t="s">
        <v>49</v>
      </c>
    </row>
    <row r="32" spans="1:8" x14ac:dyDescent="0.25">
      <c r="D32" s="38" t="s">
        <v>29</v>
      </c>
      <c r="E32" s="38"/>
    </row>
    <row r="33" spans="1:8" x14ac:dyDescent="0.25">
      <c r="A33" t="s">
        <v>4</v>
      </c>
      <c r="B33" s="5">
        <v>2</v>
      </c>
      <c r="D33" s="4">
        <v>1</v>
      </c>
      <c r="E33" s="4">
        <v>9</v>
      </c>
    </row>
    <row r="34" spans="1:8" x14ac:dyDescent="0.25">
      <c r="D34" s="4">
        <v>2</v>
      </c>
      <c r="E34" s="4"/>
    </row>
    <row r="35" spans="1:8" x14ac:dyDescent="0.25">
      <c r="A35" t="s">
        <v>13</v>
      </c>
      <c r="B35" s="4">
        <v>11</v>
      </c>
      <c r="D35" s="4">
        <v>3</v>
      </c>
      <c r="E35" s="4"/>
    </row>
    <row r="36" spans="1:8" x14ac:dyDescent="0.25">
      <c r="D36" s="4">
        <v>4</v>
      </c>
      <c r="E36" s="4"/>
    </row>
    <row r="37" spans="1:8" x14ac:dyDescent="0.25">
      <c r="A37" t="s">
        <v>26</v>
      </c>
      <c r="B37" s="4" t="s">
        <v>9</v>
      </c>
      <c r="D37" s="13" t="str" cm="1">
        <f t="array" ref="D37">_xlfn.IFS(AND(E21="Flexible",E23="Yes"),"MacAdam",E21="Flexible",5,OR(E21="Composite",E21="Rigid"),"Concrete")</f>
        <v>Concrete</v>
      </c>
      <c r="E37" s="4">
        <v>6</v>
      </c>
    </row>
    <row r="39" spans="1:8" ht="15.75" customHeight="1" x14ac:dyDescent="0.25">
      <c r="A39" t="s">
        <v>15</v>
      </c>
    </row>
    <row r="40" spans="1:8" s="9" customFormat="1" x14ac:dyDescent="0.25">
      <c r="A40" s="8"/>
      <c r="B40" s="8"/>
    </row>
    <row r="41" spans="1:8" x14ac:dyDescent="0.25">
      <c r="A41" s="1" t="s">
        <v>0</v>
      </c>
      <c r="B41" s="1">
        <f>B21+1</f>
        <v>3</v>
      </c>
      <c r="D41" t="s">
        <v>30</v>
      </c>
      <c r="E41" s="4" t="s">
        <v>45</v>
      </c>
    </row>
    <row r="43" spans="1:8" x14ac:dyDescent="0.25">
      <c r="A43" t="s">
        <v>1</v>
      </c>
      <c r="B43" s="4">
        <v>0.77</v>
      </c>
      <c r="D43" t="s">
        <v>31</v>
      </c>
      <c r="E43" s="4" t="s">
        <v>46</v>
      </c>
    </row>
    <row r="45" spans="1:8" x14ac:dyDescent="0.25">
      <c r="A45" t="s">
        <v>11</v>
      </c>
      <c r="B45" s="4">
        <v>24.5</v>
      </c>
      <c r="D45" t="s">
        <v>14</v>
      </c>
      <c r="E45" s="4">
        <v>1</v>
      </c>
    </row>
    <row r="47" spans="1:8" x14ac:dyDescent="0.25">
      <c r="A47" t="s">
        <v>12</v>
      </c>
      <c r="B47" s="4">
        <v>24.5</v>
      </c>
      <c r="D47" t="s">
        <v>16</v>
      </c>
      <c r="E47" s="4">
        <v>4</v>
      </c>
      <c r="F47" s="6"/>
      <c r="G47" s="6"/>
      <c r="H47" s="6"/>
    </row>
    <row r="48" spans="1:8" x14ac:dyDescent="0.25">
      <c r="F48" s="6"/>
      <c r="G48" s="6"/>
      <c r="H48" s="6"/>
    </row>
    <row r="49" spans="1:8" x14ac:dyDescent="0.25">
      <c r="A49" t="s">
        <v>3</v>
      </c>
      <c r="B49" s="4" t="s">
        <v>51</v>
      </c>
      <c r="D49" s="38" t="s">
        <v>17</v>
      </c>
      <c r="E49" s="38"/>
      <c r="F49" s="6"/>
      <c r="G49" s="6"/>
      <c r="H49" s="6"/>
    </row>
    <row r="50" spans="1:8" x14ac:dyDescent="0.25">
      <c r="B50" s="2"/>
      <c r="D50" s="39" t="s">
        <v>53</v>
      </c>
      <c r="E50" s="40"/>
      <c r="F50" s="6"/>
      <c r="G50" s="6"/>
      <c r="H50" s="6"/>
    </row>
    <row r="51" spans="1:8" x14ac:dyDescent="0.25">
      <c r="A51" t="s">
        <v>2</v>
      </c>
      <c r="B51" s="4" t="s">
        <v>52</v>
      </c>
    </row>
    <row r="52" spans="1:8" x14ac:dyDescent="0.25">
      <c r="D52" s="38" t="s">
        <v>29</v>
      </c>
      <c r="E52" s="38"/>
    </row>
    <row r="53" spans="1:8" x14ac:dyDescent="0.25">
      <c r="A53" t="s">
        <v>4</v>
      </c>
      <c r="B53" s="5">
        <v>2</v>
      </c>
      <c r="D53" s="4">
        <v>1</v>
      </c>
      <c r="E53" s="4">
        <v>17.5</v>
      </c>
    </row>
    <row r="54" spans="1:8" x14ac:dyDescent="0.25">
      <c r="D54" s="4">
        <v>2</v>
      </c>
      <c r="E54" s="4"/>
    </row>
    <row r="55" spans="1:8" x14ac:dyDescent="0.25">
      <c r="A55" t="s">
        <v>13</v>
      </c>
      <c r="B55" s="4">
        <v>11</v>
      </c>
      <c r="D55" s="4">
        <v>3</v>
      </c>
      <c r="E55" s="4"/>
    </row>
    <row r="56" spans="1:8" x14ac:dyDescent="0.25">
      <c r="D56" s="4">
        <v>4</v>
      </c>
      <c r="E56" s="4"/>
    </row>
    <row r="57" spans="1:8" x14ac:dyDescent="0.25">
      <c r="A57" t="s">
        <v>26</v>
      </c>
      <c r="B57" s="4" t="s">
        <v>9</v>
      </c>
      <c r="D57" s="13" t="str" cm="1">
        <f t="array" ref="D57">_xlfn.IFS(AND(E41="Flexible",E43="Yes"),"MacAdam",E41="Flexible",5,OR(E41="Composite",E41="Rigid"),"Concrete")</f>
        <v>Concrete</v>
      </c>
      <c r="E57" s="4">
        <v>7</v>
      </c>
    </row>
    <row r="59" spans="1:8" ht="15.75" customHeight="1" x14ac:dyDescent="0.25">
      <c r="A59" t="s">
        <v>15</v>
      </c>
    </row>
    <row r="60" spans="1:8" s="9" customFormat="1" x14ac:dyDescent="0.25">
      <c r="A60" s="8"/>
      <c r="B60" s="8"/>
    </row>
    <row r="61" spans="1:8" x14ac:dyDescent="0.25">
      <c r="A61" s="1" t="s">
        <v>0</v>
      </c>
      <c r="B61" s="1">
        <f>B41+1</f>
        <v>4</v>
      </c>
      <c r="D61" t="s">
        <v>30</v>
      </c>
      <c r="E61" s="4" t="s">
        <v>45</v>
      </c>
    </row>
    <row r="63" spans="1:8" x14ac:dyDescent="0.25">
      <c r="A63" t="s">
        <v>1</v>
      </c>
      <c r="B63" s="4">
        <v>0.21</v>
      </c>
      <c r="D63" t="s">
        <v>31</v>
      </c>
      <c r="E63" s="4" t="s">
        <v>46</v>
      </c>
    </row>
    <row r="65" spans="1:8" x14ac:dyDescent="0.25">
      <c r="A65" t="s">
        <v>11</v>
      </c>
      <c r="B65" s="4">
        <v>16.5</v>
      </c>
      <c r="D65" t="s">
        <v>14</v>
      </c>
      <c r="E65" s="4">
        <v>1</v>
      </c>
    </row>
    <row r="67" spans="1:8" x14ac:dyDescent="0.25">
      <c r="A67" t="s">
        <v>12</v>
      </c>
      <c r="B67" s="4">
        <v>16.5</v>
      </c>
      <c r="D67" t="s">
        <v>16</v>
      </c>
      <c r="E67" s="4">
        <v>4</v>
      </c>
      <c r="F67" s="6"/>
      <c r="G67" s="6"/>
      <c r="H67" s="6"/>
    </row>
    <row r="68" spans="1:8" x14ac:dyDescent="0.25">
      <c r="F68" s="6"/>
      <c r="G68" s="6"/>
      <c r="H68" s="6"/>
    </row>
    <row r="69" spans="1:8" x14ac:dyDescent="0.25">
      <c r="A69" t="s">
        <v>3</v>
      </c>
      <c r="B69" s="4" t="s">
        <v>51</v>
      </c>
      <c r="D69" s="38" t="s">
        <v>17</v>
      </c>
      <c r="E69" s="38"/>
      <c r="F69" s="6"/>
      <c r="G69" s="6"/>
      <c r="H69" s="6"/>
    </row>
    <row r="70" spans="1:8" x14ac:dyDescent="0.25">
      <c r="B70" s="2"/>
      <c r="D70" s="39" t="s">
        <v>54</v>
      </c>
      <c r="E70" s="40"/>
      <c r="F70" s="6"/>
      <c r="G70" s="6"/>
      <c r="H70" s="6"/>
    </row>
    <row r="71" spans="1:8" x14ac:dyDescent="0.25">
      <c r="A71" t="s">
        <v>2</v>
      </c>
      <c r="B71" s="4" t="s">
        <v>52</v>
      </c>
    </row>
    <row r="72" spans="1:8" x14ac:dyDescent="0.25">
      <c r="D72" s="38" t="s">
        <v>29</v>
      </c>
      <c r="E72" s="38"/>
    </row>
    <row r="73" spans="1:8" x14ac:dyDescent="0.25">
      <c r="A73" t="s">
        <v>4</v>
      </c>
      <c r="B73" s="5">
        <v>2</v>
      </c>
      <c r="D73" s="4">
        <v>1</v>
      </c>
      <c r="E73" s="4">
        <v>9</v>
      </c>
    </row>
    <row r="74" spans="1:8" x14ac:dyDescent="0.25">
      <c r="D74" s="4">
        <v>2</v>
      </c>
      <c r="E74" s="4"/>
    </row>
    <row r="75" spans="1:8" x14ac:dyDescent="0.25">
      <c r="A75" t="s">
        <v>13</v>
      </c>
      <c r="B75" s="4">
        <v>11</v>
      </c>
      <c r="D75" s="4">
        <v>3</v>
      </c>
      <c r="E75" s="4"/>
    </row>
    <row r="76" spans="1:8" x14ac:dyDescent="0.25">
      <c r="D76" s="4">
        <v>4</v>
      </c>
      <c r="E76" s="4"/>
    </row>
    <row r="77" spans="1:8" x14ac:dyDescent="0.25">
      <c r="A77" t="s">
        <v>26</v>
      </c>
      <c r="B77" s="4" t="s">
        <v>9</v>
      </c>
      <c r="D77" s="13" t="str" cm="1">
        <f t="array" ref="D77">_xlfn.IFS(AND(E61="Flexible",E63="Yes"),"MacAdam",E61="Flexible",5,OR(E61="Composite",E61="Rigid"),"Concrete")</f>
        <v>Concrete</v>
      </c>
      <c r="E77" s="4">
        <v>7.5</v>
      </c>
    </row>
    <row r="79" spans="1:8" ht="15.75" customHeight="1" x14ac:dyDescent="0.25">
      <c r="A79" t="s">
        <v>15</v>
      </c>
    </row>
    <row r="80" spans="1:8" s="9" customFormat="1" x14ac:dyDescent="0.25">
      <c r="A80" s="8"/>
      <c r="B80" s="8"/>
    </row>
    <row r="81" spans="1:8" x14ac:dyDescent="0.25">
      <c r="A81" s="1" t="s">
        <v>0</v>
      </c>
      <c r="B81" s="1">
        <f>B61+1</f>
        <v>5</v>
      </c>
      <c r="D81" t="s">
        <v>30</v>
      </c>
      <c r="E81" s="4"/>
    </row>
    <row r="83" spans="1:8" x14ac:dyDescent="0.25">
      <c r="A83" t="s">
        <v>1</v>
      </c>
      <c r="B83" s="4"/>
      <c r="D83" t="s">
        <v>31</v>
      </c>
      <c r="E83" s="4"/>
    </row>
    <row r="85" spans="1:8" x14ac:dyDescent="0.25">
      <c r="A85" t="s">
        <v>11</v>
      </c>
      <c r="B85" s="4"/>
      <c r="D85" t="s">
        <v>14</v>
      </c>
      <c r="E85" s="4"/>
    </row>
    <row r="87" spans="1:8" x14ac:dyDescent="0.25">
      <c r="A87" t="s">
        <v>12</v>
      </c>
      <c r="B87" s="4"/>
      <c r="D87" t="s">
        <v>16</v>
      </c>
      <c r="E87" s="4"/>
      <c r="F87" s="6"/>
      <c r="G87" s="6"/>
      <c r="H87" s="6"/>
    </row>
    <row r="88" spans="1:8" x14ac:dyDescent="0.25">
      <c r="F88" s="6"/>
      <c r="G88" s="6"/>
      <c r="H88" s="6"/>
    </row>
    <row r="89" spans="1:8" x14ac:dyDescent="0.25">
      <c r="A89" t="s">
        <v>3</v>
      </c>
      <c r="B89" s="4"/>
      <c r="D89" s="38" t="s">
        <v>17</v>
      </c>
      <c r="E89" s="38"/>
      <c r="F89" s="6"/>
      <c r="G89" s="6"/>
      <c r="H89" s="6"/>
    </row>
    <row r="90" spans="1:8" x14ac:dyDescent="0.25">
      <c r="B90" s="2"/>
      <c r="D90" s="39"/>
      <c r="E90" s="40"/>
      <c r="F90" s="6"/>
      <c r="G90" s="6"/>
      <c r="H90" s="6"/>
    </row>
    <row r="91" spans="1:8" x14ac:dyDescent="0.25">
      <c r="A91" t="s">
        <v>2</v>
      </c>
      <c r="B91" s="4"/>
    </row>
    <row r="92" spans="1:8" x14ac:dyDescent="0.25">
      <c r="D92" s="38" t="s">
        <v>29</v>
      </c>
      <c r="E92" s="38"/>
    </row>
    <row r="93" spans="1:8" x14ac:dyDescent="0.25">
      <c r="A93" t="s">
        <v>4</v>
      </c>
      <c r="B93" s="5"/>
      <c r="D93" s="4">
        <v>1</v>
      </c>
      <c r="E93" s="4"/>
    </row>
    <row r="94" spans="1:8" x14ac:dyDescent="0.25">
      <c r="D94" s="4">
        <v>2</v>
      </c>
      <c r="E94" s="4"/>
    </row>
    <row r="95" spans="1:8" x14ac:dyDescent="0.25">
      <c r="A95" t="s">
        <v>13</v>
      </c>
      <c r="B95" s="4"/>
      <c r="D95" s="4">
        <v>3</v>
      </c>
      <c r="E95" s="4"/>
    </row>
    <row r="96" spans="1:8" x14ac:dyDescent="0.25">
      <c r="D96" s="4">
        <v>4</v>
      </c>
      <c r="E96" s="4"/>
    </row>
    <row r="97" spans="1:8" x14ac:dyDescent="0.25">
      <c r="A97" t="s">
        <v>26</v>
      </c>
      <c r="B97" s="4"/>
      <c r="D97" s="13" t="e" cm="1">
        <f t="array" ref="D97">_xlfn.IFS(AND(E81="Flexible",E83="Yes"),"MacAdam",E81="Flexible",5,OR(E81="Composite",E81="Rigid"),"Concrete")</f>
        <v>#N/A</v>
      </c>
      <c r="E97" s="4"/>
    </row>
    <row r="99" spans="1:8" ht="15.75" customHeight="1" x14ac:dyDescent="0.25">
      <c r="A99" t="s">
        <v>15</v>
      </c>
    </row>
    <row r="100" spans="1:8" s="9" customFormat="1" x14ac:dyDescent="0.25">
      <c r="A100" s="8"/>
      <c r="B100" s="8"/>
    </row>
    <row r="101" spans="1:8" x14ac:dyDescent="0.25">
      <c r="A101" s="1" t="s">
        <v>0</v>
      </c>
      <c r="B101" s="1">
        <f>B81+1</f>
        <v>6</v>
      </c>
      <c r="D101" t="s">
        <v>30</v>
      </c>
      <c r="E101" s="4"/>
    </row>
    <row r="103" spans="1:8" x14ac:dyDescent="0.25">
      <c r="A103" t="s">
        <v>1</v>
      </c>
      <c r="B103" s="4"/>
      <c r="D103" t="s">
        <v>31</v>
      </c>
      <c r="E103" s="4"/>
    </row>
    <row r="105" spans="1:8" x14ac:dyDescent="0.25">
      <c r="A105" t="s">
        <v>11</v>
      </c>
      <c r="B105" s="4"/>
      <c r="D105" t="s">
        <v>14</v>
      </c>
      <c r="E105" s="4"/>
    </row>
    <row r="107" spans="1:8" x14ac:dyDescent="0.25">
      <c r="A107" t="s">
        <v>12</v>
      </c>
      <c r="B107" s="4"/>
      <c r="D107" t="s">
        <v>16</v>
      </c>
      <c r="E107" s="4"/>
      <c r="F107" s="6"/>
      <c r="G107" s="6"/>
      <c r="H107" s="6"/>
    </row>
    <row r="108" spans="1:8" x14ac:dyDescent="0.25">
      <c r="F108" s="6"/>
      <c r="G108" s="6"/>
      <c r="H108" s="6"/>
    </row>
    <row r="109" spans="1:8" x14ac:dyDescent="0.25">
      <c r="A109" t="s">
        <v>3</v>
      </c>
      <c r="B109" s="4"/>
      <c r="D109" s="38" t="s">
        <v>17</v>
      </c>
      <c r="E109" s="38"/>
      <c r="F109" s="6"/>
      <c r="G109" s="6"/>
      <c r="H109" s="6"/>
    </row>
    <row r="110" spans="1:8" x14ac:dyDescent="0.25">
      <c r="B110" s="2"/>
      <c r="D110" s="39"/>
      <c r="E110" s="40"/>
      <c r="F110" s="6"/>
      <c r="G110" s="6"/>
      <c r="H110" s="6"/>
    </row>
    <row r="111" spans="1:8" x14ac:dyDescent="0.25">
      <c r="A111" t="s">
        <v>2</v>
      </c>
      <c r="B111" s="4"/>
    </row>
    <row r="112" spans="1:8" x14ac:dyDescent="0.25">
      <c r="D112" s="38" t="s">
        <v>29</v>
      </c>
      <c r="E112" s="38"/>
    </row>
    <row r="113" spans="1:8" x14ac:dyDescent="0.25">
      <c r="A113" t="s">
        <v>4</v>
      </c>
      <c r="B113" s="5"/>
      <c r="D113" s="4">
        <v>1</v>
      </c>
      <c r="E113" s="4"/>
    </row>
    <row r="114" spans="1:8" x14ac:dyDescent="0.25">
      <c r="D114" s="4">
        <v>2</v>
      </c>
      <c r="E114" s="4"/>
    </row>
    <row r="115" spans="1:8" x14ac:dyDescent="0.25">
      <c r="A115" t="s">
        <v>13</v>
      </c>
      <c r="B115" s="4"/>
      <c r="D115" s="4">
        <v>3</v>
      </c>
      <c r="E115" s="4"/>
    </row>
    <row r="116" spans="1:8" x14ac:dyDescent="0.25">
      <c r="D116" s="4">
        <v>4</v>
      </c>
      <c r="E116" s="4"/>
    </row>
    <row r="117" spans="1:8" x14ac:dyDescent="0.25">
      <c r="A117" t="s">
        <v>26</v>
      </c>
      <c r="B117" s="4"/>
      <c r="D117" s="13" t="e" cm="1">
        <f t="array" ref="D117">_xlfn.IFS(AND(E101="Flexible",E103="Yes"),"MacAdam",E101="Flexible",5,OR(E101="Composite",E101="Rigid"),"Concrete")</f>
        <v>#N/A</v>
      </c>
      <c r="E117" s="4"/>
    </row>
    <row r="119" spans="1:8" ht="15.75" customHeight="1" x14ac:dyDescent="0.25">
      <c r="A119" t="s">
        <v>15</v>
      </c>
    </row>
    <row r="120" spans="1:8" s="9" customFormat="1" x14ac:dyDescent="0.25">
      <c r="A120" s="8"/>
      <c r="B120" s="8"/>
    </row>
    <row r="121" spans="1:8" x14ac:dyDescent="0.25">
      <c r="A121" s="1" t="s">
        <v>0</v>
      </c>
      <c r="B121" s="1">
        <f>B101+1</f>
        <v>7</v>
      </c>
      <c r="D121" t="s">
        <v>30</v>
      </c>
      <c r="E121" s="4"/>
    </row>
    <row r="123" spans="1:8" x14ac:dyDescent="0.25">
      <c r="A123" t="s">
        <v>1</v>
      </c>
      <c r="B123" s="4"/>
      <c r="D123" t="s">
        <v>31</v>
      </c>
      <c r="E123" s="4"/>
    </row>
    <row r="125" spans="1:8" x14ac:dyDescent="0.25">
      <c r="A125" t="s">
        <v>11</v>
      </c>
      <c r="B125" s="4"/>
      <c r="D125" t="s">
        <v>14</v>
      </c>
      <c r="E125" s="4"/>
    </row>
    <row r="127" spans="1:8" x14ac:dyDescent="0.25">
      <c r="A127" t="s">
        <v>12</v>
      </c>
      <c r="B127" s="4"/>
      <c r="D127" t="s">
        <v>16</v>
      </c>
      <c r="E127" s="4"/>
      <c r="F127" s="6"/>
      <c r="G127" s="6"/>
      <c r="H127" s="6"/>
    </row>
    <row r="128" spans="1:8" x14ac:dyDescent="0.25">
      <c r="F128" s="6"/>
      <c r="G128" s="6"/>
      <c r="H128" s="6"/>
    </row>
    <row r="129" spans="1:8" x14ac:dyDescent="0.25">
      <c r="A129" t="s">
        <v>3</v>
      </c>
      <c r="B129" s="4"/>
      <c r="D129" s="38" t="s">
        <v>17</v>
      </c>
      <c r="E129" s="38"/>
      <c r="F129" s="6"/>
      <c r="G129" s="6"/>
      <c r="H129" s="6"/>
    </row>
    <row r="130" spans="1:8" x14ac:dyDescent="0.25">
      <c r="B130" s="2"/>
      <c r="D130" s="39"/>
      <c r="E130" s="40"/>
      <c r="F130" s="6"/>
      <c r="G130" s="6"/>
      <c r="H130" s="6"/>
    </row>
    <row r="131" spans="1:8" x14ac:dyDescent="0.25">
      <c r="A131" t="s">
        <v>2</v>
      </c>
      <c r="B131" s="4"/>
    </row>
    <row r="132" spans="1:8" x14ac:dyDescent="0.25">
      <c r="D132" s="38" t="s">
        <v>29</v>
      </c>
      <c r="E132" s="38"/>
    </row>
    <row r="133" spans="1:8" x14ac:dyDescent="0.25">
      <c r="A133" t="s">
        <v>4</v>
      </c>
      <c r="B133" s="5"/>
      <c r="D133" s="4">
        <v>1</v>
      </c>
      <c r="E133" s="4"/>
    </row>
    <row r="134" spans="1:8" x14ac:dyDescent="0.25">
      <c r="D134" s="4">
        <v>2</v>
      </c>
      <c r="E134" s="4"/>
    </row>
    <row r="135" spans="1:8" x14ac:dyDescent="0.25">
      <c r="A135" t="s">
        <v>13</v>
      </c>
      <c r="B135" s="4"/>
      <c r="D135" s="4">
        <v>3</v>
      </c>
      <c r="E135" s="4"/>
    </row>
    <row r="136" spans="1:8" x14ac:dyDescent="0.25">
      <c r="D136" s="4">
        <v>4</v>
      </c>
      <c r="E136" s="4"/>
    </row>
    <row r="137" spans="1:8" x14ac:dyDescent="0.25">
      <c r="A137" t="s">
        <v>26</v>
      </c>
      <c r="B137" s="4"/>
      <c r="D137" s="13" t="e" cm="1">
        <f t="array" ref="D137">_xlfn.IFS(AND(E121="Flexible",E123="Yes"),"MacAdam",E121="Flexible",5,OR(E121="Composite",E121="Rigid"),"Concrete")</f>
        <v>#N/A</v>
      </c>
      <c r="E137" s="4"/>
    </row>
    <row r="139" spans="1:8" ht="15.75" customHeight="1" x14ac:dyDescent="0.25">
      <c r="A139" t="s">
        <v>15</v>
      </c>
    </row>
    <row r="140" spans="1:8" s="9" customFormat="1" x14ac:dyDescent="0.25">
      <c r="A140" s="8"/>
      <c r="B140" s="8"/>
    </row>
    <row r="141" spans="1:8" x14ac:dyDescent="0.25">
      <c r="A141" s="1" t="s">
        <v>0</v>
      </c>
      <c r="B141" s="1">
        <f>B121+1</f>
        <v>8</v>
      </c>
      <c r="D141" t="s">
        <v>30</v>
      </c>
      <c r="E141" s="4"/>
    </row>
    <row r="143" spans="1:8" x14ac:dyDescent="0.25">
      <c r="A143" t="s">
        <v>1</v>
      </c>
      <c r="B143" s="4"/>
      <c r="D143" t="s">
        <v>31</v>
      </c>
      <c r="E143" s="4"/>
    </row>
    <row r="145" spans="1:8" x14ac:dyDescent="0.25">
      <c r="A145" t="s">
        <v>11</v>
      </c>
      <c r="B145" s="4"/>
      <c r="D145" t="s">
        <v>14</v>
      </c>
      <c r="E145" s="4"/>
    </row>
    <row r="147" spans="1:8" x14ac:dyDescent="0.25">
      <c r="A147" t="s">
        <v>12</v>
      </c>
      <c r="B147" s="4"/>
      <c r="D147" t="s">
        <v>16</v>
      </c>
      <c r="E147" s="4"/>
      <c r="F147" s="6"/>
      <c r="G147" s="6"/>
      <c r="H147" s="6"/>
    </row>
    <row r="148" spans="1:8" x14ac:dyDescent="0.25">
      <c r="F148" s="6"/>
      <c r="G148" s="6"/>
      <c r="H148" s="6"/>
    </row>
    <row r="149" spans="1:8" x14ac:dyDescent="0.25">
      <c r="A149" t="s">
        <v>3</v>
      </c>
      <c r="B149" s="4"/>
      <c r="D149" s="38" t="s">
        <v>17</v>
      </c>
      <c r="E149" s="38"/>
      <c r="F149" s="6"/>
      <c r="G149" s="6"/>
      <c r="H149" s="6"/>
    </row>
    <row r="150" spans="1:8" x14ac:dyDescent="0.25">
      <c r="B150" s="2"/>
      <c r="D150" s="39"/>
      <c r="E150" s="40"/>
      <c r="F150" s="6"/>
      <c r="G150" s="6"/>
      <c r="H150" s="6"/>
    </row>
    <row r="151" spans="1:8" x14ac:dyDescent="0.25">
      <c r="A151" t="s">
        <v>2</v>
      </c>
      <c r="B151" s="4"/>
    </row>
    <row r="152" spans="1:8" x14ac:dyDescent="0.25">
      <c r="D152" s="38" t="s">
        <v>29</v>
      </c>
      <c r="E152" s="38"/>
    </row>
    <row r="153" spans="1:8" x14ac:dyDescent="0.25">
      <c r="A153" t="s">
        <v>4</v>
      </c>
      <c r="B153" s="5"/>
      <c r="D153" s="4">
        <v>1</v>
      </c>
      <c r="E153" s="4"/>
    </row>
    <row r="154" spans="1:8" x14ac:dyDescent="0.25">
      <c r="D154" s="4">
        <v>2</v>
      </c>
      <c r="E154" s="4"/>
    </row>
    <row r="155" spans="1:8" x14ac:dyDescent="0.25">
      <c r="A155" t="s">
        <v>13</v>
      </c>
      <c r="B155" s="4"/>
      <c r="D155" s="4">
        <v>3</v>
      </c>
      <c r="E155" s="4"/>
    </row>
    <row r="156" spans="1:8" x14ac:dyDescent="0.25">
      <c r="D156" s="4">
        <v>4</v>
      </c>
      <c r="E156" s="4"/>
    </row>
    <row r="157" spans="1:8" x14ac:dyDescent="0.25">
      <c r="A157" t="s">
        <v>26</v>
      </c>
      <c r="B157" s="4"/>
      <c r="D157" s="13" t="e" cm="1">
        <f t="array" ref="D157">_xlfn.IFS(AND(E141="Flexible",E143="Yes"),"MacAdam",E141="Flexible",5,OR(E141="Composite",E141="Rigid"),"Concrete")</f>
        <v>#N/A</v>
      </c>
      <c r="E157" s="4"/>
    </row>
    <row r="159" spans="1:8" ht="15.75" customHeight="1" x14ac:dyDescent="0.25">
      <c r="A159" t="s">
        <v>15</v>
      </c>
    </row>
    <row r="160" spans="1:8" s="9" customFormat="1" x14ac:dyDescent="0.25">
      <c r="A160" s="8"/>
      <c r="B160" s="8"/>
    </row>
    <row r="161" spans="1:8" x14ac:dyDescent="0.25">
      <c r="A161" s="1" t="s">
        <v>0</v>
      </c>
      <c r="B161" s="1">
        <f>B141+1</f>
        <v>9</v>
      </c>
      <c r="D161" t="s">
        <v>30</v>
      </c>
      <c r="E161" s="4"/>
    </row>
    <row r="163" spans="1:8" x14ac:dyDescent="0.25">
      <c r="A163" t="s">
        <v>1</v>
      </c>
      <c r="B163" s="4"/>
      <c r="D163" t="s">
        <v>31</v>
      </c>
      <c r="E163" s="4"/>
    </row>
    <row r="165" spans="1:8" x14ac:dyDescent="0.25">
      <c r="A165" t="s">
        <v>11</v>
      </c>
      <c r="B165" s="4"/>
      <c r="D165" t="s">
        <v>14</v>
      </c>
      <c r="E165" s="4"/>
    </row>
    <row r="167" spans="1:8" x14ac:dyDescent="0.25">
      <c r="A167" t="s">
        <v>12</v>
      </c>
      <c r="B167" s="4"/>
      <c r="D167" t="s">
        <v>16</v>
      </c>
      <c r="E167" s="4"/>
      <c r="F167" s="6"/>
      <c r="G167" s="6"/>
      <c r="H167" s="6"/>
    </row>
    <row r="168" spans="1:8" x14ac:dyDescent="0.25">
      <c r="F168" s="6"/>
      <c r="G168" s="6"/>
      <c r="H168" s="6"/>
    </row>
    <row r="169" spans="1:8" x14ac:dyDescent="0.25">
      <c r="A169" t="s">
        <v>3</v>
      </c>
      <c r="B169" s="4"/>
      <c r="D169" s="38" t="s">
        <v>17</v>
      </c>
      <c r="E169" s="38"/>
      <c r="F169" s="6"/>
      <c r="G169" s="6"/>
      <c r="H169" s="6"/>
    </row>
    <row r="170" spans="1:8" x14ac:dyDescent="0.25">
      <c r="B170" s="2"/>
      <c r="D170" s="39"/>
      <c r="E170" s="40"/>
      <c r="F170" s="6"/>
      <c r="G170" s="6"/>
      <c r="H170" s="6"/>
    </row>
    <row r="171" spans="1:8" x14ac:dyDescent="0.25">
      <c r="A171" t="s">
        <v>2</v>
      </c>
      <c r="B171" s="4"/>
    </row>
    <row r="172" spans="1:8" x14ac:dyDescent="0.25">
      <c r="D172" s="38" t="s">
        <v>29</v>
      </c>
      <c r="E172" s="38"/>
    </row>
    <row r="173" spans="1:8" x14ac:dyDescent="0.25">
      <c r="A173" t="s">
        <v>4</v>
      </c>
      <c r="B173" s="5"/>
      <c r="D173" s="4">
        <v>1</v>
      </c>
      <c r="E173" s="4"/>
    </row>
    <row r="174" spans="1:8" x14ac:dyDescent="0.25">
      <c r="D174" s="4">
        <v>2</v>
      </c>
      <c r="E174" s="4"/>
    </row>
    <row r="175" spans="1:8" x14ac:dyDescent="0.25">
      <c r="A175" t="s">
        <v>13</v>
      </c>
      <c r="B175" s="4"/>
      <c r="D175" s="4">
        <v>3</v>
      </c>
      <c r="E175" s="4"/>
    </row>
    <row r="176" spans="1:8" x14ac:dyDescent="0.25">
      <c r="D176" s="4">
        <v>4</v>
      </c>
      <c r="E176" s="4"/>
    </row>
    <row r="177" spans="1:8" x14ac:dyDescent="0.25">
      <c r="A177" t="s">
        <v>26</v>
      </c>
      <c r="B177" s="4"/>
      <c r="D177" s="13" t="e" cm="1">
        <f t="array" ref="D177">_xlfn.IFS(AND(E161="Flexible",E163="Yes"),"MacAdam",E161="Flexible",5,OR(E161="Composite",E161="Rigid"),"Concrete")</f>
        <v>#N/A</v>
      </c>
      <c r="E177" s="4"/>
    </row>
    <row r="179" spans="1:8" ht="15.75" customHeight="1" x14ac:dyDescent="0.25">
      <c r="A179" t="s">
        <v>15</v>
      </c>
    </row>
    <row r="180" spans="1:8" s="9" customFormat="1" x14ac:dyDescent="0.25">
      <c r="A180" s="8"/>
      <c r="B180" s="8"/>
    </row>
    <row r="181" spans="1:8" x14ac:dyDescent="0.25">
      <c r="A181" s="1" t="s">
        <v>0</v>
      </c>
      <c r="B181" s="1">
        <f>B161+1</f>
        <v>10</v>
      </c>
      <c r="D181" t="s">
        <v>30</v>
      </c>
      <c r="E181" s="4"/>
    </row>
    <row r="183" spans="1:8" x14ac:dyDescent="0.25">
      <c r="A183" t="s">
        <v>1</v>
      </c>
      <c r="B183" s="4"/>
      <c r="D183" t="s">
        <v>31</v>
      </c>
      <c r="E183" s="4"/>
    </row>
    <row r="185" spans="1:8" x14ac:dyDescent="0.25">
      <c r="A185" t="s">
        <v>11</v>
      </c>
      <c r="B185" s="4"/>
      <c r="D185" t="s">
        <v>14</v>
      </c>
      <c r="E185" s="4"/>
    </row>
    <row r="187" spans="1:8" x14ac:dyDescent="0.25">
      <c r="A187" t="s">
        <v>12</v>
      </c>
      <c r="B187" s="4"/>
      <c r="D187" t="s">
        <v>16</v>
      </c>
      <c r="E187" s="4"/>
      <c r="F187" s="6"/>
      <c r="G187" s="6"/>
      <c r="H187" s="6"/>
    </row>
    <row r="188" spans="1:8" x14ac:dyDescent="0.25">
      <c r="F188" s="6"/>
      <c r="G188" s="6"/>
      <c r="H188" s="6"/>
    </row>
    <row r="189" spans="1:8" x14ac:dyDescent="0.25">
      <c r="A189" t="s">
        <v>3</v>
      </c>
      <c r="B189" s="4"/>
      <c r="D189" s="38" t="s">
        <v>17</v>
      </c>
      <c r="E189" s="38"/>
      <c r="F189" s="6"/>
      <c r="G189" s="6"/>
      <c r="H189" s="6"/>
    </row>
    <row r="190" spans="1:8" x14ac:dyDescent="0.25">
      <c r="B190" s="2"/>
      <c r="D190" s="39"/>
      <c r="E190" s="40"/>
      <c r="F190" s="6"/>
      <c r="G190" s="6"/>
      <c r="H190" s="6"/>
    </row>
    <row r="191" spans="1:8" x14ac:dyDescent="0.25">
      <c r="A191" t="s">
        <v>2</v>
      </c>
      <c r="B191" s="4"/>
    </row>
    <row r="192" spans="1:8" x14ac:dyDescent="0.25">
      <c r="D192" s="38" t="s">
        <v>29</v>
      </c>
      <c r="E192" s="38"/>
    </row>
    <row r="193" spans="1:8" x14ac:dyDescent="0.25">
      <c r="A193" t="s">
        <v>4</v>
      </c>
      <c r="B193" s="5"/>
      <c r="D193" s="4">
        <v>1</v>
      </c>
      <c r="E193" s="4"/>
    </row>
    <row r="194" spans="1:8" x14ac:dyDescent="0.25">
      <c r="D194" s="4">
        <v>2</v>
      </c>
      <c r="E194" s="4"/>
    </row>
    <row r="195" spans="1:8" x14ac:dyDescent="0.25">
      <c r="A195" t="s">
        <v>13</v>
      </c>
      <c r="B195" s="4"/>
      <c r="D195" s="4">
        <v>3</v>
      </c>
      <c r="E195" s="4"/>
    </row>
    <row r="196" spans="1:8" x14ac:dyDescent="0.25">
      <c r="D196" s="4">
        <v>4</v>
      </c>
      <c r="E196" s="4"/>
    </row>
    <row r="197" spans="1:8" x14ac:dyDescent="0.25">
      <c r="A197" t="s">
        <v>26</v>
      </c>
      <c r="B197" s="4"/>
      <c r="D197" s="13" t="e" cm="1">
        <f t="array" ref="D197">_xlfn.IFS(AND(E181="Flexible",E183="Yes"),"MacAdam",E181="Flexible",5,OR(E181="Composite",E181="Rigid"),"Concrete")</f>
        <v>#N/A</v>
      </c>
      <c r="E197" s="4"/>
    </row>
    <row r="199" spans="1:8" ht="15.75" customHeight="1" x14ac:dyDescent="0.25">
      <c r="A199" t="s">
        <v>15</v>
      </c>
    </row>
    <row r="200" spans="1:8" s="9" customFormat="1" x14ac:dyDescent="0.25">
      <c r="A200" s="8"/>
      <c r="B200" s="8"/>
    </row>
    <row r="201" spans="1:8" x14ac:dyDescent="0.25">
      <c r="A201" s="1" t="s">
        <v>0</v>
      </c>
      <c r="B201" s="1">
        <f>B181+1</f>
        <v>11</v>
      </c>
      <c r="D201" t="s">
        <v>30</v>
      </c>
      <c r="E201" s="4"/>
    </row>
    <row r="203" spans="1:8" x14ac:dyDescent="0.25">
      <c r="A203" t="s">
        <v>1</v>
      </c>
      <c r="B203" s="4"/>
      <c r="D203" t="s">
        <v>31</v>
      </c>
      <c r="E203" s="4"/>
    </row>
    <row r="205" spans="1:8" x14ac:dyDescent="0.25">
      <c r="A205" t="s">
        <v>11</v>
      </c>
      <c r="B205" s="4"/>
      <c r="D205" t="s">
        <v>14</v>
      </c>
      <c r="E205" s="4"/>
    </row>
    <row r="207" spans="1:8" x14ac:dyDescent="0.25">
      <c r="A207" t="s">
        <v>12</v>
      </c>
      <c r="B207" s="4"/>
      <c r="D207" t="s">
        <v>16</v>
      </c>
      <c r="E207" s="4"/>
      <c r="F207" s="6"/>
      <c r="G207" s="6"/>
      <c r="H207" s="6"/>
    </row>
    <row r="208" spans="1:8" x14ac:dyDescent="0.25">
      <c r="F208" s="6"/>
      <c r="G208" s="6"/>
      <c r="H208" s="6"/>
    </row>
    <row r="209" spans="1:8" x14ac:dyDescent="0.25">
      <c r="A209" t="s">
        <v>3</v>
      </c>
      <c r="B209" s="4"/>
      <c r="D209" s="38" t="s">
        <v>17</v>
      </c>
      <c r="E209" s="38"/>
      <c r="F209" s="6"/>
      <c r="G209" s="6"/>
      <c r="H209" s="6"/>
    </row>
    <row r="210" spans="1:8" x14ac:dyDescent="0.25">
      <c r="B210" s="2"/>
      <c r="D210" s="39"/>
      <c r="E210" s="40"/>
      <c r="F210" s="6"/>
      <c r="G210" s="6"/>
      <c r="H210" s="6"/>
    </row>
    <row r="211" spans="1:8" x14ac:dyDescent="0.25">
      <c r="A211" t="s">
        <v>2</v>
      </c>
      <c r="B211" s="4"/>
    </row>
    <row r="212" spans="1:8" x14ac:dyDescent="0.25">
      <c r="D212" s="38" t="s">
        <v>29</v>
      </c>
      <c r="E212" s="38"/>
    </row>
    <row r="213" spans="1:8" x14ac:dyDescent="0.25">
      <c r="A213" t="s">
        <v>4</v>
      </c>
      <c r="B213" s="5"/>
      <c r="D213" s="4">
        <v>1</v>
      </c>
      <c r="E213" s="4"/>
    </row>
    <row r="214" spans="1:8" x14ac:dyDescent="0.25">
      <c r="D214" s="4">
        <v>2</v>
      </c>
      <c r="E214" s="4"/>
    </row>
    <row r="215" spans="1:8" x14ac:dyDescent="0.25">
      <c r="A215" t="s">
        <v>13</v>
      </c>
      <c r="B215" s="4"/>
      <c r="D215" s="4">
        <v>3</v>
      </c>
      <c r="E215" s="4"/>
    </row>
    <row r="216" spans="1:8" x14ac:dyDescent="0.25">
      <c r="D216" s="4">
        <v>4</v>
      </c>
      <c r="E216" s="4"/>
    </row>
    <row r="217" spans="1:8" x14ac:dyDescent="0.25">
      <c r="A217" t="s">
        <v>26</v>
      </c>
      <c r="B217" s="4"/>
      <c r="D217" s="13" t="e" cm="1">
        <f t="array" ref="D217">_xlfn.IFS(AND(E201="Flexible",E203="Yes"),"MacAdam",E201="Flexible",5,OR(E201="Composite",E201="Rigid"),"Concrete")</f>
        <v>#N/A</v>
      </c>
      <c r="E217" s="4"/>
    </row>
    <row r="219" spans="1:8" ht="15.75" customHeight="1" x14ac:dyDescent="0.25">
      <c r="A219" t="s">
        <v>15</v>
      </c>
    </row>
    <row r="220" spans="1:8" s="9" customFormat="1" x14ac:dyDescent="0.25">
      <c r="A220" s="8"/>
      <c r="B220" s="8"/>
    </row>
    <row r="221" spans="1:8" x14ac:dyDescent="0.25">
      <c r="A221" s="1" t="s">
        <v>0</v>
      </c>
      <c r="B221" s="1">
        <f>B201+1</f>
        <v>12</v>
      </c>
      <c r="D221" t="s">
        <v>30</v>
      </c>
      <c r="E221" s="4"/>
    </row>
    <row r="223" spans="1:8" x14ac:dyDescent="0.25">
      <c r="A223" t="s">
        <v>1</v>
      </c>
      <c r="B223" s="4"/>
      <c r="D223" t="s">
        <v>31</v>
      </c>
      <c r="E223" s="4"/>
    </row>
    <row r="225" spans="1:8" x14ac:dyDescent="0.25">
      <c r="A225" t="s">
        <v>11</v>
      </c>
      <c r="B225" s="4"/>
      <c r="D225" t="s">
        <v>14</v>
      </c>
      <c r="E225" s="4"/>
    </row>
    <row r="227" spans="1:8" x14ac:dyDescent="0.25">
      <c r="A227" t="s">
        <v>12</v>
      </c>
      <c r="B227" s="4"/>
      <c r="D227" t="s">
        <v>16</v>
      </c>
      <c r="E227" s="4"/>
      <c r="F227" s="6"/>
      <c r="G227" s="6"/>
      <c r="H227" s="6"/>
    </row>
    <row r="228" spans="1:8" x14ac:dyDescent="0.25">
      <c r="F228" s="6"/>
      <c r="G228" s="6"/>
      <c r="H228" s="6"/>
    </row>
    <row r="229" spans="1:8" x14ac:dyDescent="0.25">
      <c r="A229" t="s">
        <v>3</v>
      </c>
      <c r="B229" s="4"/>
      <c r="D229" s="38" t="s">
        <v>17</v>
      </c>
      <c r="E229" s="38"/>
      <c r="F229" s="6"/>
      <c r="G229" s="6"/>
      <c r="H229" s="6"/>
    </row>
    <row r="230" spans="1:8" x14ac:dyDescent="0.25">
      <c r="B230" s="2"/>
      <c r="D230" s="39"/>
      <c r="E230" s="40"/>
      <c r="F230" s="6"/>
      <c r="G230" s="6"/>
      <c r="H230" s="6"/>
    </row>
    <row r="231" spans="1:8" x14ac:dyDescent="0.25">
      <c r="A231" t="s">
        <v>2</v>
      </c>
      <c r="B231" s="4"/>
    </row>
    <row r="232" spans="1:8" x14ac:dyDescent="0.25">
      <c r="D232" s="38" t="s">
        <v>29</v>
      </c>
      <c r="E232" s="38"/>
    </row>
    <row r="233" spans="1:8" x14ac:dyDescent="0.25">
      <c r="A233" t="s">
        <v>4</v>
      </c>
      <c r="B233" s="5"/>
      <c r="D233" s="4">
        <v>1</v>
      </c>
      <c r="E233" s="4"/>
    </row>
    <row r="234" spans="1:8" x14ac:dyDescent="0.25">
      <c r="D234" s="4">
        <v>2</v>
      </c>
      <c r="E234" s="4"/>
    </row>
    <row r="235" spans="1:8" x14ac:dyDescent="0.25">
      <c r="A235" t="s">
        <v>13</v>
      </c>
      <c r="B235" s="4"/>
      <c r="D235" s="4">
        <v>3</v>
      </c>
      <c r="E235" s="4"/>
    </row>
    <row r="236" spans="1:8" x14ac:dyDescent="0.25">
      <c r="D236" s="4">
        <v>4</v>
      </c>
      <c r="E236" s="4"/>
    </row>
    <row r="237" spans="1:8" x14ac:dyDescent="0.25">
      <c r="A237" t="s">
        <v>26</v>
      </c>
      <c r="B237" s="4"/>
      <c r="D237" s="13" t="e" cm="1">
        <f t="array" ref="D237">_xlfn.IFS(AND(E221="Flexible",E223="Yes"),"MacAdam",E221="Flexible",5,OR(E221="Composite",E221="Rigid"),"Concrete")</f>
        <v>#N/A</v>
      </c>
      <c r="E237" s="4"/>
    </row>
    <row r="239" spans="1:8" ht="15.75" customHeight="1" x14ac:dyDescent="0.25">
      <c r="A239" t="s">
        <v>15</v>
      </c>
    </row>
    <row r="240" spans="1:8" s="9" customFormat="1" x14ac:dyDescent="0.25">
      <c r="A240" s="8"/>
      <c r="B240" s="8"/>
    </row>
    <row r="241" spans="1:8" x14ac:dyDescent="0.25">
      <c r="A241" s="1" t="s">
        <v>0</v>
      </c>
      <c r="B241" s="1">
        <f>B221+1</f>
        <v>13</v>
      </c>
      <c r="D241" t="s">
        <v>30</v>
      </c>
      <c r="E241" s="4"/>
    </row>
    <row r="243" spans="1:8" x14ac:dyDescent="0.25">
      <c r="A243" t="s">
        <v>1</v>
      </c>
      <c r="B243" s="4"/>
      <c r="D243" t="s">
        <v>31</v>
      </c>
      <c r="E243" s="4"/>
    </row>
    <row r="245" spans="1:8" x14ac:dyDescent="0.25">
      <c r="A245" t="s">
        <v>11</v>
      </c>
      <c r="B245" s="4"/>
      <c r="D245" t="s">
        <v>14</v>
      </c>
      <c r="E245" s="4"/>
    </row>
    <row r="247" spans="1:8" x14ac:dyDescent="0.25">
      <c r="A247" t="s">
        <v>12</v>
      </c>
      <c r="B247" s="4"/>
      <c r="D247" t="s">
        <v>16</v>
      </c>
      <c r="E247" s="4"/>
      <c r="F247" s="6"/>
      <c r="G247" s="6"/>
      <c r="H247" s="6"/>
    </row>
    <row r="248" spans="1:8" x14ac:dyDescent="0.25">
      <c r="F248" s="6"/>
      <c r="G248" s="6"/>
      <c r="H248" s="6"/>
    </row>
    <row r="249" spans="1:8" x14ac:dyDescent="0.25">
      <c r="A249" t="s">
        <v>3</v>
      </c>
      <c r="B249" s="4"/>
      <c r="D249" s="38" t="s">
        <v>17</v>
      </c>
      <c r="E249" s="38"/>
      <c r="F249" s="6"/>
      <c r="G249" s="6"/>
      <c r="H249" s="6"/>
    </row>
    <row r="250" spans="1:8" x14ac:dyDescent="0.25">
      <c r="B250" s="2"/>
      <c r="D250" s="39"/>
      <c r="E250" s="40"/>
      <c r="F250" s="6"/>
      <c r="G250" s="6"/>
      <c r="H250" s="6"/>
    </row>
    <row r="251" spans="1:8" x14ac:dyDescent="0.25">
      <c r="A251" t="s">
        <v>2</v>
      </c>
      <c r="B251" s="4"/>
    </row>
    <row r="252" spans="1:8" x14ac:dyDescent="0.25">
      <c r="D252" s="38" t="s">
        <v>29</v>
      </c>
      <c r="E252" s="38"/>
    </row>
    <row r="253" spans="1:8" x14ac:dyDescent="0.25">
      <c r="A253" t="s">
        <v>4</v>
      </c>
      <c r="B253" s="5"/>
      <c r="D253" s="4">
        <v>1</v>
      </c>
      <c r="E253" s="4"/>
    </row>
    <row r="254" spans="1:8" x14ac:dyDescent="0.25">
      <c r="D254" s="4">
        <v>2</v>
      </c>
      <c r="E254" s="4"/>
    </row>
    <row r="255" spans="1:8" x14ac:dyDescent="0.25">
      <c r="A255" t="s">
        <v>13</v>
      </c>
      <c r="B255" s="4"/>
      <c r="D255" s="4">
        <v>3</v>
      </c>
      <c r="E255" s="4"/>
    </row>
    <row r="256" spans="1:8" x14ac:dyDescent="0.25">
      <c r="D256" s="4">
        <v>4</v>
      </c>
      <c r="E256" s="4"/>
    </row>
    <row r="257" spans="1:8" x14ac:dyDescent="0.25">
      <c r="A257" t="s">
        <v>26</v>
      </c>
      <c r="B257" s="4"/>
      <c r="D257" s="13" t="e" cm="1">
        <f t="array" ref="D257">_xlfn.IFS(AND(E241="Flexible",E243="Yes"),"MacAdam",E241="Flexible",5,OR(E241="Composite",E241="Rigid"),"Concrete")</f>
        <v>#N/A</v>
      </c>
      <c r="E257" s="4"/>
    </row>
    <row r="259" spans="1:8" ht="15.75" customHeight="1" x14ac:dyDescent="0.25">
      <c r="A259" t="s">
        <v>15</v>
      </c>
    </row>
    <row r="260" spans="1:8" s="9" customFormat="1" x14ac:dyDescent="0.25">
      <c r="A260" s="8"/>
      <c r="B260" s="8"/>
    </row>
    <row r="261" spans="1:8" x14ac:dyDescent="0.25">
      <c r="A261" s="1" t="s">
        <v>0</v>
      </c>
      <c r="B261" s="1">
        <f>B241+1</f>
        <v>14</v>
      </c>
      <c r="D261" t="s">
        <v>30</v>
      </c>
      <c r="E261" s="4"/>
    </row>
    <row r="263" spans="1:8" x14ac:dyDescent="0.25">
      <c r="A263" t="s">
        <v>1</v>
      </c>
      <c r="B263" s="4"/>
      <c r="D263" t="s">
        <v>31</v>
      </c>
      <c r="E263" s="4"/>
    </row>
    <row r="265" spans="1:8" x14ac:dyDescent="0.25">
      <c r="A265" t="s">
        <v>11</v>
      </c>
      <c r="B265" s="4"/>
      <c r="D265" t="s">
        <v>14</v>
      </c>
      <c r="E265" s="4"/>
    </row>
    <row r="267" spans="1:8" x14ac:dyDescent="0.25">
      <c r="A267" t="s">
        <v>12</v>
      </c>
      <c r="B267" s="4"/>
      <c r="D267" t="s">
        <v>16</v>
      </c>
      <c r="E267" s="4"/>
      <c r="F267" s="6"/>
      <c r="G267" s="6"/>
      <c r="H267" s="6"/>
    </row>
    <row r="268" spans="1:8" x14ac:dyDescent="0.25">
      <c r="F268" s="6"/>
      <c r="G268" s="6"/>
      <c r="H268" s="6"/>
    </row>
    <row r="269" spans="1:8" x14ac:dyDescent="0.25">
      <c r="A269" t="s">
        <v>3</v>
      </c>
      <c r="B269" s="4"/>
      <c r="D269" s="38" t="s">
        <v>17</v>
      </c>
      <c r="E269" s="38"/>
      <c r="F269" s="6"/>
      <c r="G269" s="6"/>
      <c r="H269" s="6"/>
    </row>
    <row r="270" spans="1:8" x14ac:dyDescent="0.25">
      <c r="B270" s="2"/>
      <c r="D270" s="39"/>
      <c r="E270" s="40"/>
      <c r="F270" s="6"/>
      <c r="G270" s="6"/>
      <c r="H270" s="6"/>
    </row>
    <row r="271" spans="1:8" x14ac:dyDescent="0.25">
      <c r="A271" t="s">
        <v>2</v>
      </c>
      <c r="B271" s="4"/>
    </row>
    <row r="272" spans="1:8" x14ac:dyDescent="0.25">
      <c r="D272" s="38" t="s">
        <v>29</v>
      </c>
      <c r="E272" s="38"/>
    </row>
    <row r="273" spans="1:8" x14ac:dyDescent="0.25">
      <c r="A273" t="s">
        <v>4</v>
      </c>
      <c r="B273" s="5"/>
      <c r="D273" s="4">
        <v>1</v>
      </c>
      <c r="E273" s="4"/>
    </row>
    <row r="274" spans="1:8" x14ac:dyDescent="0.25">
      <c r="D274" s="4">
        <v>2</v>
      </c>
      <c r="E274" s="4"/>
    </row>
    <row r="275" spans="1:8" x14ac:dyDescent="0.25">
      <c r="A275" t="s">
        <v>13</v>
      </c>
      <c r="B275" s="4"/>
      <c r="D275" s="4">
        <v>3</v>
      </c>
      <c r="E275" s="4"/>
    </row>
    <row r="276" spans="1:8" x14ac:dyDescent="0.25">
      <c r="D276" s="4">
        <v>4</v>
      </c>
      <c r="E276" s="4"/>
    </row>
    <row r="277" spans="1:8" x14ac:dyDescent="0.25">
      <c r="A277" t="s">
        <v>26</v>
      </c>
      <c r="B277" s="4"/>
      <c r="D277" s="13" t="e" cm="1">
        <f t="array" ref="D277">_xlfn.IFS(AND(E261="Flexible",E263="Yes"),"MacAdam",E261="Flexible",5,OR(E261="Composite",E261="Rigid"),"Concrete")</f>
        <v>#N/A</v>
      </c>
      <c r="E277" s="4"/>
    </row>
    <row r="279" spans="1:8" ht="15.75" customHeight="1" x14ac:dyDescent="0.25">
      <c r="A279" t="s">
        <v>15</v>
      </c>
    </row>
    <row r="280" spans="1:8" s="9" customFormat="1" x14ac:dyDescent="0.25">
      <c r="A280" s="8"/>
      <c r="B280" s="8"/>
    </row>
    <row r="281" spans="1:8" x14ac:dyDescent="0.25">
      <c r="A281" s="1" t="s">
        <v>0</v>
      </c>
      <c r="B281" s="1">
        <f>B261+1</f>
        <v>15</v>
      </c>
      <c r="D281" t="s">
        <v>30</v>
      </c>
      <c r="E281" s="4"/>
    </row>
    <row r="283" spans="1:8" x14ac:dyDescent="0.25">
      <c r="A283" t="s">
        <v>1</v>
      </c>
      <c r="B283" s="4"/>
      <c r="D283" t="s">
        <v>31</v>
      </c>
      <c r="E283" s="4"/>
    </row>
    <row r="285" spans="1:8" x14ac:dyDescent="0.25">
      <c r="A285" t="s">
        <v>11</v>
      </c>
      <c r="B285" s="4"/>
      <c r="D285" t="s">
        <v>14</v>
      </c>
      <c r="E285" s="4"/>
    </row>
    <row r="287" spans="1:8" x14ac:dyDescent="0.25">
      <c r="A287" t="s">
        <v>12</v>
      </c>
      <c r="B287" s="4"/>
      <c r="D287" t="s">
        <v>16</v>
      </c>
      <c r="E287" s="4"/>
      <c r="F287" s="6"/>
      <c r="G287" s="6"/>
      <c r="H287" s="6"/>
    </row>
    <row r="288" spans="1:8" x14ac:dyDescent="0.25">
      <c r="F288" s="6"/>
      <c r="G288" s="6"/>
      <c r="H288" s="6"/>
    </row>
    <row r="289" spans="1:8" x14ac:dyDescent="0.25">
      <c r="A289" t="s">
        <v>3</v>
      </c>
      <c r="B289" s="4"/>
      <c r="D289" s="38" t="s">
        <v>17</v>
      </c>
      <c r="E289" s="38"/>
      <c r="F289" s="6"/>
      <c r="G289" s="6"/>
      <c r="H289" s="6"/>
    </row>
    <row r="290" spans="1:8" x14ac:dyDescent="0.25">
      <c r="B290" s="2"/>
      <c r="D290" s="39"/>
      <c r="E290" s="40"/>
      <c r="F290" s="6"/>
      <c r="G290" s="6"/>
      <c r="H290" s="6"/>
    </row>
    <row r="291" spans="1:8" x14ac:dyDescent="0.25">
      <c r="A291" t="s">
        <v>2</v>
      </c>
      <c r="B291" s="4"/>
    </row>
    <row r="292" spans="1:8" x14ac:dyDescent="0.25">
      <c r="D292" s="38" t="s">
        <v>29</v>
      </c>
      <c r="E292" s="38"/>
    </row>
    <row r="293" spans="1:8" x14ac:dyDescent="0.25">
      <c r="A293" t="s">
        <v>4</v>
      </c>
      <c r="B293" s="5"/>
      <c r="D293" s="4">
        <v>1</v>
      </c>
      <c r="E293" s="4"/>
    </row>
    <row r="294" spans="1:8" x14ac:dyDescent="0.25">
      <c r="D294" s="4">
        <v>2</v>
      </c>
      <c r="E294" s="4"/>
    </row>
    <row r="295" spans="1:8" x14ac:dyDescent="0.25">
      <c r="A295" t="s">
        <v>13</v>
      </c>
      <c r="B295" s="4"/>
      <c r="D295" s="4">
        <v>3</v>
      </c>
      <c r="E295" s="4"/>
    </row>
    <row r="296" spans="1:8" x14ac:dyDescent="0.25">
      <c r="D296" s="4">
        <v>4</v>
      </c>
      <c r="E296" s="4"/>
    </row>
    <row r="297" spans="1:8" x14ac:dyDescent="0.25">
      <c r="A297" t="s">
        <v>26</v>
      </c>
      <c r="B297" s="4"/>
      <c r="D297" s="13" t="e" cm="1">
        <f t="array" ref="D297">_xlfn.IFS(AND(E281="Flexible",E283="Yes"),"MacAdam",E281="Flexible",5,OR(E281="Composite",E281="Rigid"),"Concrete")</f>
        <v>#N/A</v>
      </c>
      <c r="E297" s="4"/>
    </row>
    <row r="299" spans="1:8" ht="15.75" customHeight="1" x14ac:dyDescent="0.25">
      <c r="A299" t="s">
        <v>15</v>
      </c>
    </row>
    <row r="300" spans="1:8" s="9" customFormat="1" x14ac:dyDescent="0.25">
      <c r="A300" s="8"/>
      <c r="B300" s="8"/>
    </row>
    <row r="301" spans="1:8" x14ac:dyDescent="0.25">
      <c r="A301" s="1" t="s">
        <v>0</v>
      </c>
      <c r="B301" s="1">
        <f>B281+1</f>
        <v>16</v>
      </c>
      <c r="D301" t="s">
        <v>30</v>
      </c>
      <c r="E301" s="4"/>
    </row>
    <row r="303" spans="1:8" x14ac:dyDescent="0.25">
      <c r="A303" t="s">
        <v>1</v>
      </c>
      <c r="B303" s="4"/>
      <c r="D303" t="s">
        <v>31</v>
      </c>
      <c r="E303" s="4"/>
    </row>
    <row r="305" spans="1:8" x14ac:dyDescent="0.25">
      <c r="A305" t="s">
        <v>11</v>
      </c>
      <c r="B305" s="4"/>
      <c r="D305" t="s">
        <v>14</v>
      </c>
      <c r="E305" s="4"/>
    </row>
    <row r="307" spans="1:8" x14ac:dyDescent="0.25">
      <c r="A307" t="s">
        <v>12</v>
      </c>
      <c r="B307" s="4"/>
      <c r="D307" t="s">
        <v>16</v>
      </c>
      <c r="E307" s="4"/>
      <c r="F307" s="6"/>
      <c r="G307" s="6"/>
      <c r="H307" s="6"/>
    </row>
    <row r="308" spans="1:8" x14ac:dyDescent="0.25">
      <c r="F308" s="6"/>
      <c r="G308" s="6"/>
      <c r="H308" s="6"/>
    </row>
    <row r="309" spans="1:8" x14ac:dyDescent="0.25">
      <c r="A309" t="s">
        <v>3</v>
      </c>
      <c r="B309" s="4"/>
      <c r="D309" s="38" t="s">
        <v>17</v>
      </c>
      <c r="E309" s="38"/>
      <c r="F309" s="6"/>
      <c r="G309" s="6"/>
      <c r="H309" s="6"/>
    </row>
    <row r="310" spans="1:8" x14ac:dyDescent="0.25">
      <c r="B310" s="2"/>
      <c r="D310" s="39"/>
      <c r="E310" s="40"/>
      <c r="F310" s="6"/>
      <c r="G310" s="6"/>
      <c r="H310" s="6"/>
    </row>
    <row r="311" spans="1:8" x14ac:dyDescent="0.25">
      <c r="A311" t="s">
        <v>2</v>
      </c>
      <c r="B311" s="4"/>
    </row>
    <row r="312" spans="1:8" x14ac:dyDescent="0.25">
      <c r="D312" s="38" t="s">
        <v>29</v>
      </c>
      <c r="E312" s="38"/>
    </row>
    <row r="313" spans="1:8" x14ac:dyDescent="0.25">
      <c r="A313" t="s">
        <v>4</v>
      </c>
      <c r="B313" s="5"/>
      <c r="D313" s="4">
        <v>1</v>
      </c>
      <c r="E313" s="4"/>
    </row>
    <row r="314" spans="1:8" x14ac:dyDescent="0.25">
      <c r="D314" s="4">
        <v>2</v>
      </c>
      <c r="E314" s="4"/>
    </row>
    <row r="315" spans="1:8" x14ac:dyDescent="0.25">
      <c r="A315" t="s">
        <v>13</v>
      </c>
      <c r="B315" s="4"/>
      <c r="D315" s="4">
        <v>3</v>
      </c>
      <c r="E315" s="4"/>
    </row>
    <row r="316" spans="1:8" x14ac:dyDescent="0.25">
      <c r="D316" s="4">
        <v>4</v>
      </c>
      <c r="E316" s="4"/>
    </row>
    <row r="317" spans="1:8" x14ac:dyDescent="0.25">
      <c r="A317" t="s">
        <v>26</v>
      </c>
      <c r="B317" s="4"/>
      <c r="D317" s="13" t="e" cm="1">
        <f t="array" ref="D317">_xlfn.IFS(AND(E301="Flexible",E303="Yes"),"MacAdam",E301="Flexible",5,OR(E301="Composite",E301="Rigid"),"Concrete")</f>
        <v>#N/A</v>
      </c>
      <c r="E317" s="4"/>
    </row>
    <row r="319" spans="1:8" ht="15.75" customHeight="1" x14ac:dyDescent="0.25">
      <c r="A319" t="s">
        <v>15</v>
      </c>
    </row>
    <row r="320" spans="1:8" s="9" customFormat="1" x14ac:dyDescent="0.25">
      <c r="A320" s="8"/>
      <c r="B320" s="8"/>
    </row>
    <row r="321" spans="1:8" x14ac:dyDescent="0.25">
      <c r="A321" s="1" t="s">
        <v>0</v>
      </c>
      <c r="B321" s="1">
        <f>B301+1</f>
        <v>17</v>
      </c>
      <c r="D321" t="s">
        <v>30</v>
      </c>
      <c r="E321" s="4"/>
    </row>
    <row r="323" spans="1:8" x14ac:dyDescent="0.25">
      <c r="A323" t="s">
        <v>1</v>
      </c>
      <c r="B323" s="4"/>
      <c r="D323" t="s">
        <v>31</v>
      </c>
      <c r="E323" s="4"/>
    </row>
    <row r="325" spans="1:8" x14ac:dyDescent="0.25">
      <c r="A325" t="s">
        <v>11</v>
      </c>
      <c r="B325" s="4"/>
      <c r="D325" t="s">
        <v>14</v>
      </c>
      <c r="E325" s="4"/>
    </row>
    <row r="327" spans="1:8" x14ac:dyDescent="0.25">
      <c r="A327" t="s">
        <v>12</v>
      </c>
      <c r="B327" s="4"/>
      <c r="D327" t="s">
        <v>16</v>
      </c>
      <c r="E327" s="4"/>
      <c r="F327" s="6"/>
      <c r="G327" s="6"/>
      <c r="H327" s="6"/>
    </row>
    <row r="328" spans="1:8" x14ac:dyDescent="0.25">
      <c r="F328" s="6"/>
      <c r="G328" s="6"/>
      <c r="H328" s="6"/>
    </row>
    <row r="329" spans="1:8" x14ac:dyDescent="0.25">
      <c r="A329" t="s">
        <v>3</v>
      </c>
      <c r="B329" s="4"/>
      <c r="D329" s="38" t="s">
        <v>17</v>
      </c>
      <c r="E329" s="38"/>
      <c r="F329" s="6"/>
      <c r="G329" s="6"/>
      <c r="H329" s="6"/>
    </row>
    <row r="330" spans="1:8" x14ac:dyDescent="0.25">
      <c r="B330" s="2"/>
      <c r="D330" s="39"/>
      <c r="E330" s="40"/>
      <c r="F330" s="6"/>
      <c r="G330" s="6"/>
      <c r="H330" s="6"/>
    </row>
    <row r="331" spans="1:8" x14ac:dyDescent="0.25">
      <c r="A331" t="s">
        <v>2</v>
      </c>
      <c r="B331" s="4"/>
    </row>
    <row r="332" spans="1:8" x14ac:dyDescent="0.25">
      <c r="D332" s="38" t="s">
        <v>29</v>
      </c>
      <c r="E332" s="38"/>
    </row>
    <row r="333" spans="1:8" x14ac:dyDescent="0.25">
      <c r="A333" t="s">
        <v>4</v>
      </c>
      <c r="B333" s="5"/>
      <c r="D333" s="4">
        <v>1</v>
      </c>
      <c r="E333" s="4"/>
    </row>
    <row r="334" spans="1:8" x14ac:dyDescent="0.25">
      <c r="D334" s="4">
        <v>2</v>
      </c>
      <c r="E334" s="4"/>
    </row>
    <row r="335" spans="1:8" x14ac:dyDescent="0.25">
      <c r="A335" t="s">
        <v>13</v>
      </c>
      <c r="B335" s="4"/>
      <c r="D335" s="4">
        <v>3</v>
      </c>
      <c r="E335" s="4"/>
    </row>
    <row r="336" spans="1:8" x14ac:dyDescent="0.25">
      <c r="D336" s="4">
        <v>4</v>
      </c>
      <c r="E336" s="4"/>
    </row>
    <row r="337" spans="1:8" x14ac:dyDescent="0.25">
      <c r="A337" t="s">
        <v>26</v>
      </c>
      <c r="B337" s="4"/>
      <c r="D337" s="13" t="e" cm="1">
        <f t="array" ref="D337">_xlfn.IFS(AND(E321="Flexible",E323="Yes"),"MacAdam",E321="Flexible",5,OR(E321="Composite",E321="Rigid"),"Concrete")</f>
        <v>#N/A</v>
      </c>
      <c r="E337" s="4"/>
    </row>
    <row r="339" spans="1:8" ht="15.75" customHeight="1" x14ac:dyDescent="0.25">
      <c r="A339" t="s">
        <v>15</v>
      </c>
    </row>
    <row r="340" spans="1:8" s="9" customFormat="1" x14ac:dyDescent="0.25">
      <c r="A340" s="8"/>
      <c r="B340" s="8"/>
    </row>
    <row r="341" spans="1:8" x14ac:dyDescent="0.25">
      <c r="A341" s="1" t="s">
        <v>0</v>
      </c>
      <c r="B341" s="1">
        <f>B321+1</f>
        <v>18</v>
      </c>
      <c r="D341" t="s">
        <v>30</v>
      </c>
      <c r="E341" s="4"/>
    </row>
    <row r="343" spans="1:8" x14ac:dyDescent="0.25">
      <c r="A343" t="s">
        <v>1</v>
      </c>
      <c r="B343" s="4"/>
      <c r="D343" t="s">
        <v>31</v>
      </c>
      <c r="E343" s="4"/>
    </row>
    <row r="345" spans="1:8" x14ac:dyDescent="0.25">
      <c r="A345" t="s">
        <v>11</v>
      </c>
      <c r="B345" s="4"/>
      <c r="D345" t="s">
        <v>14</v>
      </c>
      <c r="E345" s="4"/>
    </row>
    <row r="347" spans="1:8" x14ac:dyDescent="0.25">
      <c r="A347" t="s">
        <v>12</v>
      </c>
      <c r="B347" s="4"/>
      <c r="D347" t="s">
        <v>16</v>
      </c>
      <c r="E347" s="4"/>
      <c r="F347" s="6"/>
      <c r="G347" s="6"/>
      <c r="H347" s="6"/>
    </row>
    <row r="348" spans="1:8" x14ac:dyDescent="0.25">
      <c r="F348" s="6"/>
      <c r="G348" s="6"/>
      <c r="H348" s="6"/>
    </row>
    <row r="349" spans="1:8" x14ac:dyDescent="0.25">
      <c r="A349" t="s">
        <v>3</v>
      </c>
      <c r="B349" s="4"/>
      <c r="D349" s="38" t="s">
        <v>17</v>
      </c>
      <c r="E349" s="38"/>
      <c r="F349" s="6"/>
      <c r="G349" s="6"/>
      <c r="H349" s="6"/>
    </row>
    <row r="350" spans="1:8" x14ac:dyDescent="0.25">
      <c r="B350" s="2"/>
      <c r="D350" s="39"/>
      <c r="E350" s="40"/>
      <c r="F350" s="6"/>
      <c r="G350" s="6"/>
      <c r="H350" s="6"/>
    </row>
    <row r="351" spans="1:8" x14ac:dyDescent="0.25">
      <c r="A351" t="s">
        <v>2</v>
      </c>
      <c r="B351" s="4"/>
    </row>
    <row r="352" spans="1:8" x14ac:dyDescent="0.25">
      <c r="D352" s="38" t="s">
        <v>29</v>
      </c>
      <c r="E352" s="38"/>
    </row>
    <row r="353" spans="1:8" x14ac:dyDescent="0.25">
      <c r="A353" t="s">
        <v>4</v>
      </c>
      <c r="B353" s="5"/>
      <c r="D353" s="4">
        <v>1</v>
      </c>
      <c r="E353" s="4"/>
    </row>
    <row r="354" spans="1:8" x14ac:dyDescent="0.25">
      <c r="D354" s="4">
        <v>2</v>
      </c>
      <c r="E354" s="4"/>
    </row>
    <row r="355" spans="1:8" x14ac:dyDescent="0.25">
      <c r="A355" t="s">
        <v>13</v>
      </c>
      <c r="B355" s="4"/>
      <c r="D355" s="4">
        <v>3</v>
      </c>
      <c r="E355" s="4"/>
    </row>
    <row r="356" spans="1:8" x14ac:dyDescent="0.25">
      <c r="D356" s="4">
        <v>4</v>
      </c>
      <c r="E356" s="4"/>
    </row>
    <row r="357" spans="1:8" x14ac:dyDescent="0.25">
      <c r="A357" t="s">
        <v>26</v>
      </c>
      <c r="B357" s="4"/>
      <c r="D357" s="13" t="e" cm="1">
        <f t="array" ref="D357">_xlfn.IFS(AND(E341="Flexible",E343="Yes"),"MacAdam",E341="Flexible",5,OR(E341="Composite",E341="Rigid"),"Concrete")</f>
        <v>#N/A</v>
      </c>
      <c r="E357" s="4"/>
    </row>
    <row r="359" spans="1:8" ht="15.75" customHeight="1" x14ac:dyDescent="0.25">
      <c r="A359" t="s">
        <v>15</v>
      </c>
    </row>
    <row r="360" spans="1:8" s="9" customFormat="1" x14ac:dyDescent="0.25">
      <c r="A360" s="8"/>
      <c r="B360" s="8"/>
    </row>
    <row r="361" spans="1:8" x14ac:dyDescent="0.25">
      <c r="A361" s="1" t="s">
        <v>0</v>
      </c>
      <c r="B361" s="1">
        <f>B341+1</f>
        <v>19</v>
      </c>
      <c r="D361" t="s">
        <v>30</v>
      </c>
      <c r="E361" s="4"/>
    </row>
    <row r="363" spans="1:8" x14ac:dyDescent="0.25">
      <c r="A363" t="s">
        <v>1</v>
      </c>
      <c r="B363" s="4"/>
      <c r="D363" t="s">
        <v>31</v>
      </c>
      <c r="E363" s="4"/>
    </row>
    <row r="365" spans="1:8" x14ac:dyDescent="0.25">
      <c r="A365" t="s">
        <v>11</v>
      </c>
      <c r="B365" s="4"/>
      <c r="D365" t="s">
        <v>14</v>
      </c>
      <c r="E365" s="4"/>
    </row>
    <row r="367" spans="1:8" x14ac:dyDescent="0.25">
      <c r="A367" t="s">
        <v>12</v>
      </c>
      <c r="B367" s="4"/>
      <c r="D367" t="s">
        <v>16</v>
      </c>
      <c r="E367" s="4"/>
      <c r="F367" s="6"/>
      <c r="G367" s="6"/>
      <c r="H367" s="6"/>
    </row>
    <row r="368" spans="1:8" x14ac:dyDescent="0.25">
      <c r="F368" s="6"/>
      <c r="G368" s="6"/>
      <c r="H368" s="6"/>
    </row>
    <row r="369" spans="1:8" x14ac:dyDescent="0.25">
      <c r="A369" t="s">
        <v>3</v>
      </c>
      <c r="B369" s="4"/>
      <c r="D369" s="38" t="s">
        <v>17</v>
      </c>
      <c r="E369" s="38"/>
      <c r="F369" s="6"/>
      <c r="G369" s="6"/>
      <c r="H369" s="6"/>
    </row>
    <row r="370" spans="1:8" x14ac:dyDescent="0.25">
      <c r="B370" s="2"/>
      <c r="D370" s="39"/>
      <c r="E370" s="40"/>
      <c r="F370" s="6"/>
      <c r="G370" s="6"/>
      <c r="H370" s="6"/>
    </row>
    <row r="371" spans="1:8" x14ac:dyDescent="0.25">
      <c r="A371" t="s">
        <v>2</v>
      </c>
      <c r="B371" s="4"/>
    </row>
    <row r="372" spans="1:8" x14ac:dyDescent="0.25">
      <c r="D372" s="38" t="s">
        <v>29</v>
      </c>
      <c r="E372" s="38"/>
    </row>
    <row r="373" spans="1:8" x14ac:dyDescent="0.25">
      <c r="A373" t="s">
        <v>4</v>
      </c>
      <c r="B373" s="5"/>
      <c r="D373" s="4">
        <v>1</v>
      </c>
      <c r="E373" s="4"/>
    </row>
    <row r="374" spans="1:8" x14ac:dyDescent="0.25">
      <c r="D374" s="4">
        <v>2</v>
      </c>
      <c r="E374" s="4"/>
    </row>
    <row r="375" spans="1:8" x14ac:dyDescent="0.25">
      <c r="A375" t="s">
        <v>13</v>
      </c>
      <c r="B375" s="4"/>
      <c r="D375" s="4">
        <v>3</v>
      </c>
      <c r="E375" s="4"/>
    </row>
    <row r="376" spans="1:8" x14ac:dyDescent="0.25">
      <c r="D376" s="4">
        <v>4</v>
      </c>
      <c r="E376" s="4"/>
    </row>
    <row r="377" spans="1:8" x14ac:dyDescent="0.25">
      <c r="A377" t="s">
        <v>26</v>
      </c>
      <c r="B377" s="4"/>
      <c r="D377" s="13" t="e" cm="1">
        <f t="array" ref="D377">_xlfn.IFS(AND(E361="Flexible",E363="Yes"),"MacAdam",E361="Flexible",5,OR(E361="Composite",E361="Rigid"),"Concrete")</f>
        <v>#N/A</v>
      </c>
      <c r="E377" s="4"/>
    </row>
    <row r="379" spans="1:8" ht="15.75" customHeight="1" x14ac:dyDescent="0.25">
      <c r="A379" t="s">
        <v>15</v>
      </c>
    </row>
    <row r="380" spans="1:8" s="9" customFormat="1" x14ac:dyDescent="0.25">
      <c r="A380" s="8"/>
      <c r="B380" s="8"/>
    </row>
    <row r="381" spans="1:8" x14ac:dyDescent="0.25">
      <c r="A381" s="1" t="s">
        <v>0</v>
      </c>
      <c r="B381" s="1">
        <f>B361+1</f>
        <v>20</v>
      </c>
      <c r="D381" t="s">
        <v>30</v>
      </c>
      <c r="E381" s="4"/>
    </row>
    <row r="383" spans="1:8" x14ac:dyDescent="0.25">
      <c r="A383" t="s">
        <v>1</v>
      </c>
      <c r="B383" s="4"/>
      <c r="D383" t="s">
        <v>31</v>
      </c>
      <c r="E383" s="4"/>
    </row>
    <row r="385" spans="1:8" x14ac:dyDescent="0.25">
      <c r="A385" t="s">
        <v>11</v>
      </c>
      <c r="B385" s="4"/>
      <c r="D385" t="s">
        <v>14</v>
      </c>
      <c r="E385" s="4"/>
    </row>
    <row r="387" spans="1:8" x14ac:dyDescent="0.25">
      <c r="A387" t="s">
        <v>12</v>
      </c>
      <c r="B387" s="4"/>
      <c r="D387" t="s">
        <v>16</v>
      </c>
      <c r="E387" s="4"/>
      <c r="F387" s="6"/>
      <c r="G387" s="6"/>
      <c r="H387" s="6"/>
    </row>
    <row r="388" spans="1:8" x14ac:dyDescent="0.25">
      <c r="F388" s="6"/>
      <c r="G388" s="6"/>
      <c r="H388" s="6"/>
    </row>
    <row r="389" spans="1:8" x14ac:dyDescent="0.25">
      <c r="A389" t="s">
        <v>3</v>
      </c>
      <c r="B389" s="4"/>
      <c r="D389" s="38" t="s">
        <v>17</v>
      </c>
      <c r="E389" s="38"/>
      <c r="F389" s="6"/>
      <c r="G389" s="6"/>
      <c r="H389" s="6"/>
    </row>
    <row r="390" spans="1:8" x14ac:dyDescent="0.25">
      <c r="B390" s="2"/>
      <c r="D390" s="39"/>
      <c r="E390" s="40"/>
      <c r="F390" s="6"/>
      <c r="G390" s="6"/>
      <c r="H390" s="6"/>
    </row>
    <row r="391" spans="1:8" x14ac:dyDescent="0.25">
      <c r="A391" t="s">
        <v>2</v>
      </c>
      <c r="B391" s="4"/>
    </row>
    <row r="392" spans="1:8" x14ac:dyDescent="0.25">
      <c r="D392" s="38" t="s">
        <v>29</v>
      </c>
      <c r="E392" s="38"/>
    </row>
    <row r="393" spans="1:8" x14ac:dyDescent="0.25">
      <c r="A393" t="s">
        <v>4</v>
      </c>
      <c r="B393" s="5"/>
      <c r="D393" s="4">
        <v>1</v>
      </c>
      <c r="E393" s="4"/>
    </row>
    <row r="394" spans="1:8" x14ac:dyDescent="0.25">
      <c r="D394" s="4">
        <v>2</v>
      </c>
      <c r="E394" s="4"/>
    </row>
    <row r="395" spans="1:8" x14ac:dyDescent="0.25">
      <c r="A395" t="s">
        <v>13</v>
      </c>
      <c r="B395" s="4"/>
      <c r="D395" s="4">
        <v>3</v>
      </c>
      <c r="E395" s="4"/>
    </row>
    <row r="396" spans="1:8" x14ac:dyDescent="0.25">
      <c r="D396" s="4">
        <v>4</v>
      </c>
      <c r="E396" s="4"/>
    </row>
    <row r="397" spans="1:8" x14ac:dyDescent="0.25">
      <c r="A397" t="s">
        <v>26</v>
      </c>
      <c r="B397" s="4"/>
      <c r="D397" s="13" t="e" cm="1">
        <f t="array" ref="D397">_xlfn.IFS(AND(E381="Flexible",E383="Yes"),"MacAdam",E381="Flexible",5,OR(E381="Composite",E381="Rigid"),"Concrete")</f>
        <v>#N/A</v>
      </c>
      <c r="E397" s="4"/>
    </row>
    <row r="399" spans="1:8" ht="15.75" customHeight="1" x14ac:dyDescent="0.25">
      <c r="A399" t="s">
        <v>15</v>
      </c>
    </row>
    <row r="400" spans="1:8" s="9" customFormat="1" x14ac:dyDescent="0.25">
      <c r="A400" s="8"/>
      <c r="B400" s="8"/>
    </row>
    <row r="401" spans="1:8" x14ac:dyDescent="0.25">
      <c r="A401" s="1" t="s">
        <v>0</v>
      </c>
      <c r="B401" s="1">
        <f>B381+1</f>
        <v>21</v>
      </c>
      <c r="D401" t="s">
        <v>30</v>
      </c>
      <c r="E401" s="4"/>
    </row>
    <row r="403" spans="1:8" x14ac:dyDescent="0.25">
      <c r="A403" t="s">
        <v>1</v>
      </c>
      <c r="B403" s="4"/>
      <c r="D403" t="s">
        <v>31</v>
      </c>
      <c r="E403" s="4"/>
    </row>
    <row r="405" spans="1:8" x14ac:dyDescent="0.25">
      <c r="A405" t="s">
        <v>11</v>
      </c>
      <c r="B405" s="4"/>
      <c r="D405" t="s">
        <v>14</v>
      </c>
      <c r="E405" s="4"/>
    </row>
    <row r="407" spans="1:8" x14ac:dyDescent="0.25">
      <c r="A407" t="s">
        <v>12</v>
      </c>
      <c r="B407" s="4"/>
      <c r="D407" t="s">
        <v>16</v>
      </c>
      <c r="E407" s="4"/>
      <c r="F407" s="6"/>
      <c r="G407" s="6"/>
      <c r="H407" s="6"/>
    </row>
    <row r="408" spans="1:8" x14ac:dyDescent="0.25">
      <c r="F408" s="6"/>
      <c r="G408" s="6"/>
      <c r="H408" s="6"/>
    </row>
    <row r="409" spans="1:8" x14ac:dyDescent="0.25">
      <c r="A409" t="s">
        <v>3</v>
      </c>
      <c r="B409" s="4"/>
      <c r="D409" s="38" t="s">
        <v>17</v>
      </c>
      <c r="E409" s="38"/>
      <c r="F409" s="6"/>
      <c r="G409" s="6"/>
      <c r="H409" s="6"/>
    </row>
    <row r="410" spans="1:8" x14ac:dyDescent="0.25">
      <c r="B410" s="2"/>
      <c r="D410" s="39"/>
      <c r="E410" s="40"/>
      <c r="F410" s="6"/>
      <c r="G410" s="6"/>
      <c r="H410" s="6"/>
    </row>
    <row r="411" spans="1:8" x14ac:dyDescent="0.25">
      <c r="A411" t="s">
        <v>2</v>
      </c>
      <c r="B411" s="4"/>
    </row>
    <row r="412" spans="1:8" x14ac:dyDescent="0.25">
      <c r="D412" s="38" t="s">
        <v>29</v>
      </c>
      <c r="E412" s="38"/>
    </row>
    <row r="413" spans="1:8" x14ac:dyDescent="0.25">
      <c r="A413" t="s">
        <v>4</v>
      </c>
      <c r="B413" s="5"/>
      <c r="D413" s="4">
        <v>1</v>
      </c>
      <c r="E413" s="4"/>
    </row>
    <row r="414" spans="1:8" x14ac:dyDescent="0.25">
      <c r="D414" s="4">
        <v>2</v>
      </c>
      <c r="E414" s="4"/>
    </row>
    <row r="415" spans="1:8" x14ac:dyDescent="0.25">
      <c r="A415" t="s">
        <v>13</v>
      </c>
      <c r="B415" s="4"/>
      <c r="D415" s="4">
        <v>3</v>
      </c>
      <c r="E415" s="4"/>
    </row>
    <row r="416" spans="1:8" x14ac:dyDescent="0.25">
      <c r="D416" s="4">
        <v>4</v>
      </c>
      <c r="E416" s="4"/>
    </row>
    <row r="417" spans="1:8" x14ac:dyDescent="0.25">
      <c r="A417" t="s">
        <v>26</v>
      </c>
      <c r="B417" s="4"/>
      <c r="D417" s="13" t="e" cm="1">
        <f t="array" ref="D417">_xlfn.IFS(AND(E401="Flexible",E403="Yes"),"MacAdam",E401="Flexible",5,OR(E401="Composite",E401="Rigid"),"Concrete")</f>
        <v>#N/A</v>
      </c>
      <c r="E417" s="4"/>
    </row>
    <row r="419" spans="1:8" ht="15.75" customHeight="1" x14ac:dyDescent="0.25">
      <c r="A419" t="s">
        <v>15</v>
      </c>
    </row>
    <row r="420" spans="1:8" s="9" customFormat="1" x14ac:dyDescent="0.25">
      <c r="A420" s="8"/>
      <c r="B420" s="8"/>
    </row>
    <row r="421" spans="1:8" x14ac:dyDescent="0.25">
      <c r="A421" s="1" t="s">
        <v>0</v>
      </c>
      <c r="B421" s="1">
        <f>B401+1</f>
        <v>22</v>
      </c>
      <c r="D421" t="s">
        <v>30</v>
      </c>
      <c r="E421" s="4"/>
    </row>
    <row r="423" spans="1:8" x14ac:dyDescent="0.25">
      <c r="A423" t="s">
        <v>1</v>
      </c>
      <c r="B423" s="4"/>
      <c r="D423" t="s">
        <v>31</v>
      </c>
      <c r="E423" s="4"/>
    </row>
    <row r="425" spans="1:8" x14ac:dyDescent="0.25">
      <c r="A425" t="s">
        <v>11</v>
      </c>
      <c r="B425" s="4"/>
      <c r="D425" t="s">
        <v>14</v>
      </c>
      <c r="E425" s="4"/>
    </row>
    <row r="427" spans="1:8" x14ac:dyDescent="0.25">
      <c r="A427" t="s">
        <v>12</v>
      </c>
      <c r="B427" s="4"/>
      <c r="D427" t="s">
        <v>16</v>
      </c>
      <c r="E427" s="4"/>
      <c r="F427" s="6"/>
      <c r="G427" s="6"/>
      <c r="H427" s="6"/>
    </row>
    <row r="428" spans="1:8" x14ac:dyDescent="0.25">
      <c r="F428" s="6"/>
      <c r="G428" s="6"/>
      <c r="H428" s="6"/>
    </row>
    <row r="429" spans="1:8" x14ac:dyDescent="0.25">
      <c r="A429" t="s">
        <v>3</v>
      </c>
      <c r="B429" s="4"/>
      <c r="D429" s="38" t="s">
        <v>17</v>
      </c>
      <c r="E429" s="38"/>
      <c r="F429" s="6"/>
      <c r="G429" s="6"/>
      <c r="H429" s="6"/>
    </row>
    <row r="430" spans="1:8" x14ac:dyDescent="0.25">
      <c r="B430" s="2"/>
      <c r="D430" s="39"/>
      <c r="E430" s="40"/>
      <c r="F430" s="6"/>
      <c r="G430" s="6"/>
      <c r="H430" s="6"/>
    </row>
    <row r="431" spans="1:8" x14ac:dyDescent="0.25">
      <c r="A431" t="s">
        <v>2</v>
      </c>
      <c r="B431" s="4"/>
    </row>
    <row r="432" spans="1:8" x14ac:dyDescent="0.25">
      <c r="D432" s="38" t="s">
        <v>29</v>
      </c>
      <c r="E432" s="38"/>
    </row>
    <row r="433" spans="1:8" x14ac:dyDescent="0.25">
      <c r="A433" t="s">
        <v>4</v>
      </c>
      <c r="B433" s="5"/>
      <c r="D433" s="4">
        <v>1</v>
      </c>
      <c r="E433" s="4"/>
    </row>
    <row r="434" spans="1:8" x14ac:dyDescent="0.25">
      <c r="D434" s="4">
        <v>2</v>
      </c>
      <c r="E434" s="4"/>
    </row>
    <row r="435" spans="1:8" x14ac:dyDescent="0.25">
      <c r="A435" t="s">
        <v>13</v>
      </c>
      <c r="B435" s="4"/>
      <c r="D435" s="4">
        <v>3</v>
      </c>
      <c r="E435" s="4"/>
    </row>
    <row r="436" spans="1:8" x14ac:dyDescent="0.25">
      <c r="D436" s="4">
        <v>4</v>
      </c>
      <c r="E436" s="4"/>
    </row>
    <row r="437" spans="1:8" x14ac:dyDescent="0.25">
      <c r="A437" t="s">
        <v>26</v>
      </c>
      <c r="B437" s="4"/>
      <c r="D437" s="13" t="e" cm="1">
        <f t="array" ref="D437">_xlfn.IFS(AND(E421="Flexible",E423="Yes"),"MacAdam",E421="Flexible",5,OR(E421="Composite",E421="Rigid"),"Concrete")</f>
        <v>#N/A</v>
      </c>
      <c r="E437" s="4"/>
    </row>
    <row r="439" spans="1:8" ht="15.75" customHeight="1" x14ac:dyDescent="0.25">
      <c r="A439" t="s">
        <v>15</v>
      </c>
    </row>
    <row r="440" spans="1:8" s="9" customFormat="1" x14ac:dyDescent="0.25">
      <c r="A440" s="8"/>
      <c r="B440" s="8"/>
    </row>
    <row r="441" spans="1:8" x14ac:dyDescent="0.25">
      <c r="A441" s="1" t="s">
        <v>0</v>
      </c>
      <c r="B441" s="1">
        <v>23</v>
      </c>
      <c r="D441" t="s">
        <v>30</v>
      </c>
      <c r="E441" s="4"/>
    </row>
    <row r="443" spans="1:8" x14ac:dyDescent="0.25">
      <c r="A443" t="s">
        <v>1</v>
      </c>
      <c r="B443" s="4"/>
      <c r="D443" t="s">
        <v>31</v>
      </c>
      <c r="E443" s="4"/>
    </row>
    <row r="445" spans="1:8" x14ac:dyDescent="0.25">
      <c r="A445" t="s">
        <v>11</v>
      </c>
      <c r="B445" s="4"/>
      <c r="D445" t="s">
        <v>14</v>
      </c>
      <c r="E445" s="4"/>
    </row>
    <row r="447" spans="1:8" x14ac:dyDescent="0.25">
      <c r="A447" t="s">
        <v>12</v>
      </c>
      <c r="B447" s="4"/>
      <c r="D447" t="s">
        <v>16</v>
      </c>
      <c r="E447" s="4"/>
      <c r="F447" s="6"/>
      <c r="G447" s="6"/>
      <c r="H447" s="6"/>
    </row>
    <row r="448" spans="1:8" x14ac:dyDescent="0.25">
      <c r="F448" s="6"/>
      <c r="G448" s="6"/>
      <c r="H448" s="6"/>
    </row>
    <row r="449" spans="1:8" x14ac:dyDescent="0.25">
      <c r="A449" t="s">
        <v>3</v>
      </c>
      <c r="B449" s="4"/>
      <c r="D449" s="38" t="s">
        <v>17</v>
      </c>
      <c r="E449" s="38"/>
      <c r="F449" s="6"/>
      <c r="G449" s="6"/>
      <c r="H449" s="6"/>
    </row>
    <row r="450" spans="1:8" x14ac:dyDescent="0.25">
      <c r="B450" s="2"/>
      <c r="D450" s="39"/>
      <c r="E450" s="40"/>
      <c r="F450" s="6"/>
      <c r="G450" s="6"/>
      <c r="H450" s="6"/>
    </row>
    <row r="451" spans="1:8" x14ac:dyDescent="0.25">
      <c r="A451" t="s">
        <v>2</v>
      </c>
      <c r="B451" s="4"/>
    </row>
    <row r="452" spans="1:8" x14ac:dyDescent="0.25">
      <c r="D452" s="38" t="s">
        <v>29</v>
      </c>
      <c r="E452" s="38"/>
    </row>
    <row r="453" spans="1:8" x14ac:dyDescent="0.25">
      <c r="A453" t="s">
        <v>4</v>
      </c>
      <c r="B453" s="5"/>
      <c r="D453" s="4">
        <v>1</v>
      </c>
      <c r="E453" s="4"/>
    </row>
    <row r="454" spans="1:8" x14ac:dyDescent="0.25">
      <c r="D454" s="4">
        <v>2</v>
      </c>
      <c r="E454" s="4"/>
    </row>
    <row r="455" spans="1:8" x14ac:dyDescent="0.25">
      <c r="A455" t="s">
        <v>13</v>
      </c>
      <c r="B455" s="4"/>
      <c r="D455" s="4">
        <v>3</v>
      </c>
      <c r="E455" s="4"/>
    </row>
    <row r="456" spans="1:8" x14ac:dyDescent="0.25">
      <c r="D456" s="4">
        <v>4</v>
      </c>
      <c r="E456" s="4"/>
    </row>
    <row r="457" spans="1:8" x14ac:dyDescent="0.25">
      <c r="A457" t="s">
        <v>26</v>
      </c>
      <c r="B457" s="4"/>
      <c r="D457" s="13" t="e" cm="1">
        <f t="array" ref="D457">_xlfn.IFS(AND(E441="Flexible",E443="Yes"),"MacAdam",E441="Flexible",5,OR(E441="Composite",E441="Rigid"),"Concrete")</f>
        <v>#N/A</v>
      </c>
      <c r="E457" s="4"/>
    </row>
    <row r="459" spans="1:8" ht="15.75" customHeight="1" x14ac:dyDescent="0.25">
      <c r="A459" t="s">
        <v>15</v>
      </c>
    </row>
    <row r="460" spans="1:8" s="9" customFormat="1" x14ac:dyDescent="0.25">
      <c r="A460" s="8"/>
      <c r="B460" s="8"/>
    </row>
    <row r="461" spans="1:8" x14ac:dyDescent="0.25">
      <c r="A461" s="1" t="s">
        <v>0</v>
      </c>
      <c r="B461" s="1">
        <f>B441+1</f>
        <v>24</v>
      </c>
      <c r="D461" t="s">
        <v>30</v>
      </c>
      <c r="E461" s="4"/>
    </row>
    <row r="463" spans="1:8" x14ac:dyDescent="0.25">
      <c r="A463" t="s">
        <v>1</v>
      </c>
      <c r="B463" s="4"/>
      <c r="D463" t="s">
        <v>31</v>
      </c>
      <c r="E463" s="4"/>
    </row>
    <row r="465" spans="1:8" x14ac:dyDescent="0.25">
      <c r="A465" t="s">
        <v>11</v>
      </c>
      <c r="B465" s="4"/>
      <c r="D465" t="s">
        <v>14</v>
      </c>
      <c r="E465" s="4"/>
    </row>
    <row r="467" spans="1:8" x14ac:dyDescent="0.25">
      <c r="A467" t="s">
        <v>12</v>
      </c>
      <c r="B467" s="4"/>
      <c r="D467" t="s">
        <v>16</v>
      </c>
      <c r="E467" s="4"/>
      <c r="F467" s="6"/>
      <c r="G467" s="6"/>
      <c r="H467" s="6"/>
    </row>
    <row r="468" spans="1:8" x14ac:dyDescent="0.25">
      <c r="F468" s="6"/>
      <c r="G468" s="6"/>
      <c r="H468" s="6"/>
    </row>
    <row r="469" spans="1:8" x14ac:dyDescent="0.25">
      <c r="A469" t="s">
        <v>3</v>
      </c>
      <c r="B469" s="4"/>
      <c r="D469" s="38" t="s">
        <v>17</v>
      </c>
      <c r="E469" s="38"/>
      <c r="F469" s="6"/>
      <c r="G469" s="6"/>
      <c r="H469" s="6"/>
    </row>
    <row r="470" spans="1:8" x14ac:dyDescent="0.25">
      <c r="B470" s="2"/>
      <c r="D470" s="39"/>
      <c r="E470" s="40"/>
      <c r="F470" s="6"/>
      <c r="G470" s="6"/>
      <c r="H470" s="6"/>
    </row>
    <row r="471" spans="1:8" x14ac:dyDescent="0.25">
      <c r="A471" t="s">
        <v>2</v>
      </c>
      <c r="B471" s="4"/>
    </row>
    <row r="472" spans="1:8" x14ac:dyDescent="0.25">
      <c r="D472" s="38" t="s">
        <v>29</v>
      </c>
      <c r="E472" s="38"/>
    </row>
    <row r="473" spans="1:8" x14ac:dyDescent="0.25">
      <c r="A473" t="s">
        <v>4</v>
      </c>
      <c r="B473" s="5"/>
      <c r="D473" s="4">
        <v>1</v>
      </c>
      <c r="E473" s="4"/>
    </row>
    <row r="474" spans="1:8" x14ac:dyDescent="0.25">
      <c r="D474" s="4">
        <v>2</v>
      </c>
      <c r="E474" s="4"/>
    </row>
    <row r="475" spans="1:8" x14ac:dyDescent="0.25">
      <c r="A475" t="s">
        <v>13</v>
      </c>
      <c r="B475" s="4"/>
      <c r="D475" s="4">
        <v>3</v>
      </c>
      <c r="E475" s="4"/>
    </row>
    <row r="476" spans="1:8" x14ac:dyDescent="0.25">
      <c r="D476" s="4">
        <v>4</v>
      </c>
      <c r="E476" s="4"/>
    </row>
    <row r="477" spans="1:8" x14ac:dyDescent="0.25">
      <c r="A477" t="s">
        <v>26</v>
      </c>
      <c r="B477" s="4"/>
      <c r="D477" s="13" t="e" cm="1">
        <f t="array" ref="D477">_xlfn.IFS(AND(E461="Flexible",E463="Yes"),"MacAdam",E461="Flexible",5,OR(E461="Composite",E461="Rigid"),"Concrete")</f>
        <v>#N/A</v>
      </c>
      <c r="E477" s="4"/>
    </row>
    <row r="479" spans="1:8" ht="15.75" customHeight="1" x14ac:dyDescent="0.25">
      <c r="A479" t="s">
        <v>15</v>
      </c>
    </row>
    <row r="480" spans="1:8" s="9" customFormat="1" x14ac:dyDescent="0.25">
      <c r="A480" s="8"/>
      <c r="B480" s="8"/>
    </row>
    <row r="481" spans="1:8" x14ac:dyDescent="0.25">
      <c r="A481" s="1" t="s">
        <v>0</v>
      </c>
      <c r="B481" s="1">
        <f>B461+1</f>
        <v>25</v>
      </c>
      <c r="D481" t="s">
        <v>30</v>
      </c>
      <c r="E481" s="4"/>
    </row>
    <row r="483" spans="1:8" x14ac:dyDescent="0.25">
      <c r="A483" t="s">
        <v>1</v>
      </c>
      <c r="B483" s="4"/>
      <c r="D483" t="s">
        <v>31</v>
      </c>
      <c r="E483" s="4"/>
    </row>
    <row r="485" spans="1:8" x14ac:dyDescent="0.25">
      <c r="A485" t="s">
        <v>11</v>
      </c>
      <c r="B485" s="4"/>
      <c r="D485" t="s">
        <v>14</v>
      </c>
      <c r="E485" s="4"/>
    </row>
    <row r="487" spans="1:8" x14ac:dyDescent="0.25">
      <c r="A487" t="s">
        <v>12</v>
      </c>
      <c r="B487" s="4"/>
      <c r="D487" t="s">
        <v>16</v>
      </c>
      <c r="E487" s="4"/>
      <c r="F487" s="6"/>
      <c r="G487" s="6"/>
      <c r="H487" s="6"/>
    </row>
    <row r="488" spans="1:8" x14ac:dyDescent="0.25">
      <c r="F488" s="6"/>
      <c r="G488" s="6"/>
      <c r="H488" s="6"/>
    </row>
    <row r="489" spans="1:8" x14ac:dyDescent="0.25">
      <c r="A489" t="s">
        <v>3</v>
      </c>
      <c r="B489" s="4"/>
      <c r="D489" s="38" t="s">
        <v>17</v>
      </c>
      <c r="E489" s="38"/>
      <c r="F489" s="6"/>
      <c r="G489" s="6"/>
      <c r="H489" s="6"/>
    </row>
    <row r="490" spans="1:8" x14ac:dyDescent="0.25">
      <c r="B490" s="2"/>
      <c r="D490" s="39"/>
      <c r="E490" s="40"/>
      <c r="F490" s="6"/>
      <c r="G490" s="6"/>
      <c r="H490" s="6"/>
    </row>
    <row r="491" spans="1:8" x14ac:dyDescent="0.25">
      <c r="A491" t="s">
        <v>2</v>
      </c>
      <c r="B491" s="4"/>
    </row>
    <row r="492" spans="1:8" x14ac:dyDescent="0.25">
      <c r="D492" s="38" t="s">
        <v>29</v>
      </c>
      <c r="E492" s="38"/>
    </row>
    <row r="493" spans="1:8" x14ac:dyDescent="0.25">
      <c r="A493" t="s">
        <v>4</v>
      </c>
      <c r="B493" s="5"/>
      <c r="D493" s="4">
        <v>1</v>
      </c>
      <c r="E493" s="4"/>
    </row>
    <row r="494" spans="1:8" x14ac:dyDescent="0.25">
      <c r="D494" s="4">
        <v>2</v>
      </c>
      <c r="E494" s="4"/>
    </row>
    <row r="495" spans="1:8" x14ac:dyDescent="0.25">
      <c r="A495" t="s">
        <v>13</v>
      </c>
      <c r="B495" s="4"/>
      <c r="D495" s="4">
        <v>3</v>
      </c>
      <c r="E495" s="4"/>
    </row>
    <row r="496" spans="1:8" x14ac:dyDescent="0.25">
      <c r="D496" s="4">
        <v>4</v>
      </c>
      <c r="E496" s="4"/>
    </row>
    <row r="497" spans="1:8" x14ac:dyDescent="0.25">
      <c r="A497" t="s">
        <v>26</v>
      </c>
      <c r="B497" s="4"/>
      <c r="D497" s="13" t="e" cm="1">
        <f t="array" ref="D497">_xlfn.IFS(AND(E481="Flexible",E483="Yes"),"MacAdam",E481="Flexible",5,OR(E481="Composite",E481="Rigid"),"Concrete")</f>
        <v>#N/A</v>
      </c>
      <c r="E497" s="4"/>
    </row>
    <row r="499" spans="1:8" ht="15.75" customHeight="1" x14ac:dyDescent="0.25">
      <c r="A499" t="s">
        <v>15</v>
      </c>
    </row>
    <row r="500" spans="1:8" s="9" customFormat="1" x14ac:dyDescent="0.25">
      <c r="A500" s="8"/>
      <c r="B500" s="8"/>
    </row>
    <row r="501" spans="1:8" x14ac:dyDescent="0.25">
      <c r="A501" s="1" t="s">
        <v>0</v>
      </c>
      <c r="B501" s="1">
        <f>B481+1</f>
        <v>26</v>
      </c>
      <c r="D501" t="s">
        <v>30</v>
      </c>
      <c r="E501" s="4"/>
    </row>
    <row r="503" spans="1:8" x14ac:dyDescent="0.25">
      <c r="A503" t="s">
        <v>1</v>
      </c>
      <c r="B503" s="4"/>
      <c r="D503" t="s">
        <v>31</v>
      </c>
      <c r="E503" s="4"/>
    </row>
    <row r="505" spans="1:8" x14ac:dyDescent="0.25">
      <c r="A505" t="s">
        <v>11</v>
      </c>
      <c r="B505" s="4"/>
      <c r="D505" t="s">
        <v>14</v>
      </c>
      <c r="E505" s="4"/>
    </row>
    <row r="507" spans="1:8" x14ac:dyDescent="0.25">
      <c r="A507" t="s">
        <v>12</v>
      </c>
      <c r="B507" s="4"/>
      <c r="D507" t="s">
        <v>16</v>
      </c>
      <c r="E507" s="4"/>
      <c r="F507" s="6"/>
      <c r="G507" s="6"/>
      <c r="H507" s="6"/>
    </row>
    <row r="508" spans="1:8" x14ac:dyDescent="0.25">
      <c r="F508" s="6"/>
      <c r="G508" s="6"/>
      <c r="H508" s="6"/>
    </row>
    <row r="509" spans="1:8" x14ac:dyDescent="0.25">
      <c r="A509" t="s">
        <v>3</v>
      </c>
      <c r="B509" s="4"/>
      <c r="D509" s="38" t="s">
        <v>17</v>
      </c>
      <c r="E509" s="38"/>
      <c r="F509" s="6"/>
      <c r="G509" s="6"/>
      <c r="H509" s="6"/>
    </row>
    <row r="510" spans="1:8" x14ac:dyDescent="0.25">
      <c r="B510" s="2"/>
      <c r="D510" s="39"/>
      <c r="E510" s="40"/>
      <c r="F510" s="6"/>
      <c r="G510" s="6"/>
      <c r="H510" s="6"/>
    </row>
    <row r="511" spans="1:8" x14ac:dyDescent="0.25">
      <c r="A511" t="s">
        <v>2</v>
      </c>
      <c r="B511" s="4"/>
    </row>
    <row r="512" spans="1:8" x14ac:dyDescent="0.25">
      <c r="D512" s="38" t="s">
        <v>29</v>
      </c>
      <c r="E512" s="38"/>
    </row>
    <row r="513" spans="1:8" x14ac:dyDescent="0.25">
      <c r="A513" t="s">
        <v>4</v>
      </c>
      <c r="B513" s="5"/>
      <c r="D513" s="4">
        <v>1</v>
      </c>
      <c r="E513" s="4"/>
    </row>
    <row r="514" spans="1:8" x14ac:dyDescent="0.25">
      <c r="D514" s="4">
        <v>2</v>
      </c>
      <c r="E514" s="4"/>
    </row>
    <row r="515" spans="1:8" x14ac:dyDescent="0.25">
      <c r="A515" t="s">
        <v>13</v>
      </c>
      <c r="B515" s="4"/>
      <c r="D515" s="4">
        <v>3</v>
      </c>
      <c r="E515" s="4"/>
    </row>
    <row r="516" spans="1:8" x14ac:dyDescent="0.25">
      <c r="D516" s="4">
        <v>4</v>
      </c>
      <c r="E516" s="4"/>
    </row>
    <row r="517" spans="1:8" x14ac:dyDescent="0.25">
      <c r="A517" t="s">
        <v>26</v>
      </c>
      <c r="B517" s="4"/>
      <c r="D517" s="13" t="e" cm="1">
        <f t="array" ref="D517">_xlfn.IFS(AND(E501="Flexible",E503="Yes"),"MacAdam",E501="Flexible",5,OR(E501="Composite",E501="Rigid"),"Concrete")</f>
        <v>#N/A</v>
      </c>
      <c r="E517" s="4"/>
    </row>
    <row r="519" spans="1:8" ht="15.75" customHeight="1" x14ac:dyDescent="0.25">
      <c r="A519" t="s">
        <v>15</v>
      </c>
    </row>
    <row r="520" spans="1:8" s="9" customFormat="1" x14ac:dyDescent="0.25">
      <c r="A520" s="8"/>
      <c r="B520" s="8"/>
    </row>
    <row r="521" spans="1:8" x14ac:dyDescent="0.25">
      <c r="A521" s="1" t="s">
        <v>0</v>
      </c>
      <c r="B521" s="1">
        <f>B501+1</f>
        <v>27</v>
      </c>
      <c r="D521" t="s">
        <v>30</v>
      </c>
      <c r="E521" s="4"/>
    </row>
    <row r="523" spans="1:8" x14ac:dyDescent="0.25">
      <c r="A523" t="s">
        <v>1</v>
      </c>
      <c r="B523" s="4"/>
      <c r="D523" t="s">
        <v>31</v>
      </c>
      <c r="E523" s="4"/>
    </row>
    <row r="525" spans="1:8" x14ac:dyDescent="0.25">
      <c r="A525" t="s">
        <v>11</v>
      </c>
      <c r="B525" s="4"/>
      <c r="D525" t="s">
        <v>14</v>
      </c>
      <c r="E525" s="4"/>
    </row>
    <row r="527" spans="1:8" x14ac:dyDescent="0.25">
      <c r="A527" t="s">
        <v>12</v>
      </c>
      <c r="B527" s="4"/>
      <c r="D527" t="s">
        <v>16</v>
      </c>
      <c r="E527" s="4"/>
      <c r="F527" s="6"/>
      <c r="G527" s="6"/>
      <c r="H527" s="6"/>
    </row>
    <row r="528" spans="1:8" x14ac:dyDescent="0.25">
      <c r="F528" s="6"/>
      <c r="G528" s="6"/>
      <c r="H528" s="6"/>
    </row>
    <row r="529" spans="1:8" x14ac:dyDescent="0.25">
      <c r="A529" t="s">
        <v>3</v>
      </c>
      <c r="B529" s="4"/>
      <c r="D529" s="38" t="s">
        <v>17</v>
      </c>
      <c r="E529" s="38"/>
      <c r="F529" s="6"/>
      <c r="G529" s="6"/>
      <c r="H529" s="6"/>
    </row>
    <row r="530" spans="1:8" x14ac:dyDescent="0.25">
      <c r="B530" s="2"/>
      <c r="D530" s="39"/>
      <c r="E530" s="40"/>
      <c r="F530" s="6"/>
      <c r="G530" s="6"/>
      <c r="H530" s="6"/>
    </row>
    <row r="531" spans="1:8" x14ac:dyDescent="0.25">
      <c r="A531" t="s">
        <v>2</v>
      </c>
      <c r="B531" s="4"/>
    </row>
    <row r="532" spans="1:8" x14ac:dyDescent="0.25">
      <c r="D532" s="38" t="s">
        <v>29</v>
      </c>
      <c r="E532" s="38"/>
    </row>
    <row r="533" spans="1:8" x14ac:dyDescent="0.25">
      <c r="A533" t="s">
        <v>4</v>
      </c>
      <c r="B533" s="5"/>
      <c r="D533" s="4">
        <v>1</v>
      </c>
      <c r="E533" s="4"/>
    </row>
    <row r="534" spans="1:8" x14ac:dyDescent="0.25">
      <c r="D534" s="4">
        <v>2</v>
      </c>
      <c r="E534" s="4"/>
    </row>
    <row r="535" spans="1:8" x14ac:dyDescent="0.25">
      <c r="A535" t="s">
        <v>13</v>
      </c>
      <c r="B535" s="4"/>
      <c r="D535" s="4">
        <v>3</v>
      </c>
      <c r="E535" s="4"/>
    </row>
    <row r="536" spans="1:8" x14ac:dyDescent="0.25">
      <c r="D536" s="4">
        <v>4</v>
      </c>
      <c r="E536" s="4"/>
    </row>
    <row r="537" spans="1:8" x14ac:dyDescent="0.25">
      <c r="A537" t="s">
        <v>26</v>
      </c>
      <c r="B537" s="4"/>
      <c r="D537" s="13" t="e" cm="1">
        <f t="array" ref="D537">_xlfn.IFS(AND(E521="Flexible",E523="Yes"),"MacAdam",E521="Flexible",5,OR(E521="Composite",E521="Rigid"),"Concrete")</f>
        <v>#N/A</v>
      </c>
      <c r="E537" s="4"/>
    </row>
    <row r="539" spans="1:8" ht="15.75" customHeight="1" x14ac:dyDescent="0.25">
      <c r="A539" t="s">
        <v>15</v>
      </c>
    </row>
    <row r="540" spans="1:8" s="9" customFormat="1" x14ac:dyDescent="0.25">
      <c r="A540" s="8"/>
      <c r="B540" s="8"/>
    </row>
    <row r="541" spans="1:8" x14ac:dyDescent="0.25">
      <c r="A541" s="1" t="s">
        <v>0</v>
      </c>
      <c r="B541" s="1">
        <f>B521+1</f>
        <v>28</v>
      </c>
      <c r="D541" t="s">
        <v>30</v>
      </c>
      <c r="E541" s="4"/>
    </row>
    <row r="543" spans="1:8" x14ac:dyDescent="0.25">
      <c r="A543" t="s">
        <v>1</v>
      </c>
      <c r="B543" s="4"/>
      <c r="D543" t="s">
        <v>31</v>
      </c>
      <c r="E543" s="4"/>
    </row>
    <row r="545" spans="1:8" x14ac:dyDescent="0.25">
      <c r="A545" t="s">
        <v>11</v>
      </c>
      <c r="B545" s="4"/>
      <c r="D545" t="s">
        <v>14</v>
      </c>
      <c r="E545" s="4"/>
    </row>
    <row r="547" spans="1:8" x14ac:dyDescent="0.25">
      <c r="A547" t="s">
        <v>12</v>
      </c>
      <c r="B547" s="4"/>
      <c r="D547" t="s">
        <v>16</v>
      </c>
      <c r="E547" s="4"/>
      <c r="F547" s="6"/>
      <c r="G547" s="6"/>
      <c r="H547" s="6"/>
    </row>
    <row r="548" spans="1:8" x14ac:dyDescent="0.25">
      <c r="F548" s="6"/>
      <c r="G548" s="6"/>
      <c r="H548" s="6"/>
    </row>
    <row r="549" spans="1:8" x14ac:dyDescent="0.25">
      <c r="A549" t="s">
        <v>3</v>
      </c>
      <c r="B549" s="4"/>
      <c r="D549" s="38" t="s">
        <v>17</v>
      </c>
      <c r="E549" s="38"/>
      <c r="F549" s="6"/>
      <c r="G549" s="6"/>
      <c r="H549" s="6"/>
    </row>
    <row r="550" spans="1:8" x14ac:dyDescent="0.25">
      <c r="B550" s="2"/>
      <c r="D550" s="39"/>
      <c r="E550" s="40"/>
      <c r="F550" s="6"/>
      <c r="G550" s="6"/>
      <c r="H550" s="6"/>
    </row>
    <row r="551" spans="1:8" x14ac:dyDescent="0.25">
      <c r="A551" t="s">
        <v>2</v>
      </c>
      <c r="B551" s="4"/>
    </row>
    <row r="552" spans="1:8" x14ac:dyDescent="0.25">
      <c r="D552" s="38" t="s">
        <v>29</v>
      </c>
      <c r="E552" s="38"/>
    </row>
    <row r="553" spans="1:8" x14ac:dyDescent="0.25">
      <c r="A553" t="s">
        <v>4</v>
      </c>
      <c r="B553" s="5"/>
      <c r="D553" s="4">
        <v>1</v>
      </c>
      <c r="E553" s="4"/>
    </row>
    <row r="554" spans="1:8" x14ac:dyDescent="0.25">
      <c r="D554" s="4">
        <v>2</v>
      </c>
      <c r="E554" s="4"/>
    </row>
    <row r="555" spans="1:8" x14ac:dyDescent="0.25">
      <c r="A555" t="s">
        <v>13</v>
      </c>
      <c r="B555" s="4"/>
      <c r="D555" s="4">
        <v>3</v>
      </c>
      <c r="E555" s="4"/>
    </row>
    <row r="556" spans="1:8" x14ac:dyDescent="0.25">
      <c r="D556" s="4">
        <v>4</v>
      </c>
      <c r="E556" s="4"/>
    </row>
    <row r="557" spans="1:8" x14ac:dyDescent="0.25">
      <c r="A557" t="s">
        <v>26</v>
      </c>
      <c r="B557" s="4"/>
      <c r="D557" s="13" t="e" cm="1">
        <f t="array" ref="D557">_xlfn.IFS(AND(E541="Flexible",E543="Yes"),"MacAdam",E541="Flexible",5,OR(E541="Composite",E541="Rigid"),"Concrete")</f>
        <v>#N/A</v>
      </c>
      <c r="E557" s="4"/>
    </row>
    <row r="559" spans="1:8" ht="15.75" customHeight="1" x14ac:dyDescent="0.25">
      <c r="A559" t="s">
        <v>15</v>
      </c>
    </row>
    <row r="560" spans="1:8" s="9" customFormat="1" x14ac:dyDescent="0.25">
      <c r="A560" s="8"/>
      <c r="B560" s="8"/>
    </row>
    <row r="561" spans="1:8" x14ac:dyDescent="0.25">
      <c r="A561" s="1" t="s">
        <v>0</v>
      </c>
      <c r="B561" s="1">
        <f>B541+1</f>
        <v>29</v>
      </c>
      <c r="D561" t="s">
        <v>30</v>
      </c>
      <c r="E561" s="4"/>
    </row>
    <row r="563" spans="1:8" x14ac:dyDescent="0.25">
      <c r="A563" t="s">
        <v>1</v>
      </c>
      <c r="B563" s="4"/>
      <c r="D563" t="s">
        <v>31</v>
      </c>
      <c r="E563" s="4"/>
    </row>
    <row r="565" spans="1:8" x14ac:dyDescent="0.25">
      <c r="A565" t="s">
        <v>11</v>
      </c>
      <c r="B565" s="4"/>
      <c r="D565" t="s">
        <v>14</v>
      </c>
      <c r="E565" s="4"/>
    </row>
    <row r="567" spans="1:8" x14ac:dyDescent="0.25">
      <c r="A567" t="s">
        <v>12</v>
      </c>
      <c r="B567" s="4"/>
      <c r="D567" t="s">
        <v>16</v>
      </c>
      <c r="E567" s="4"/>
      <c r="F567" s="6"/>
      <c r="G567" s="6"/>
      <c r="H567" s="6"/>
    </row>
    <row r="568" spans="1:8" x14ac:dyDescent="0.25">
      <c r="F568" s="6"/>
      <c r="G568" s="6"/>
      <c r="H568" s="6"/>
    </row>
    <row r="569" spans="1:8" x14ac:dyDescent="0.25">
      <c r="A569" t="s">
        <v>3</v>
      </c>
      <c r="B569" s="4"/>
      <c r="D569" s="38" t="s">
        <v>17</v>
      </c>
      <c r="E569" s="38"/>
      <c r="F569" s="6"/>
      <c r="G569" s="6"/>
      <c r="H569" s="6"/>
    </row>
    <row r="570" spans="1:8" x14ac:dyDescent="0.25">
      <c r="B570" s="2"/>
      <c r="D570" s="39"/>
      <c r="E570" s="40"/>
      <c r="F570" s="6"/>
      <c r="G570" s="6"/>
      <c r="H570" s="6"/>
    </row>
    <row r="571" spans="1:8" x14ac:dyDescent="0.25">
      <c r="A571" t="s">
        <v>2</v>
      </c>
      <c r="B571" s="4"/>
    </row>
    <row r="572" spans="1:8" x14ac:dyDescent="0.25">
      <c r="D572" s="38" t="s">
        <v>29</v>
      </c>
      <c r="E572" s="38"/>
    </row>
    <row r="573" spans="1:8" x14ac:dyDescent="0.25">
      <c r="A573" t="s">
        <v>4</v>
      </c>
      <c r="B573" s="5"/>
      <c r="D573" s="4">
        <v>1</v>
      </c>
      <c r="E573" s="4"/>
    </row>
    <row r="574" spans="1:8" x14ac:dyDescent="0.25">
      <c r="D574" s="4">
        <v>2</v>
      </c>
      <c r="E574" s="4"/>
    </row>
    <row r="575" spans="1:8" x14ac:dyDescent="0.25">
      <c r="A575" t="s">
        <v>13</v>
      </c>
      <c r="B575" s="4"/>
      <c r="D575" s="4">
        <v>3</v>
      </c>
      <c r="E575" s="4"/>
    </row>
    <row r="576" spans="1:8" x14ac:dyDescent="0.25">
      <c r="D576" s="4">
        <v>4</v>
      </c>
      <c r="E576" s="4"/>
    </row>
    <row r="577" spans="1:8" x14ac:dyDescent="0.25">
      <c r="A577" t="s">
        <v>26</v>
      </c>
      <c r="B577" s="4"/>
      <c r="D577" s="13" t="e" cm="1">
        <f t="array" ref="D577">_xlfn.IFS(AND(E561="Flexible",E563="Yes"),"MacAdam",E561="Flexible",5,OR(E561="Composite",E561="Rigid"),"Concrete")</f>
        <v>#N/A</v>
      </c>
      <c r="E577" s="4"/>
    </row>
    <row r="579" spans="1:8" ht="15.75" customHeight="1" x14ac:dyDescent="0.25">
      <c r="A579" t="s">
        <v>15</v>
      </c>
    </row>
    <row r="580" spans="1:8" s="9" customFormat="1" x14ac:dyDescent="0.25">
      <c r="A580" s="8"/>
      <c r="B580" s="8"/>
    </row>
    <row r="581" spans="1:8" x14ac:dyDescent="0.25">
      <c r="A581" s="1" t="s">
        <v>0</v>
      </c>
      <c r="B581" s="1">
        <f>B561+1</f>
        <v>30</v>
      </c>
      <c r="D581" t="s">
        <v>30</v>
      </c>
      <c r="E581" s="4"/>
    </row>
    <row r="583" spans="1:8" x14ac:dyDescent="0.25">
      <c r="A583" t="s">
        <v>1</v>
      </c>
      <c r="B583" s="4"/>
      <c r="D583" t="s">
        <v>31</v>
      </c>
      <c r="E583" s="4"/>
    </row>
    <row r="585" spans="1:8" x14ac:dyDescent="0.25">
      <c r="A585" t="s">
        <v>11</v>
      </c>
      <c r="B585" s="4"/>
      <c r="D585" t="s">
        <v>14</v>
      </c>
      <c r="E585" s="4"/>
    </row>
    <row r="587" spans="1:8" x14ac:dyDescent="0.25">
      <c r="A587" t="s">
        <v>12</v>
      </c>
      <c r="B587" s="4"/>
      <c r="D587" t="s">
        <v>16</v>
      </c>
      <c r="E587" s="4"/>
      <c r="F587" s="6"/>
      <c r="G587" s="6"/>
      <c r="H587" s="6"/>
    </row>
    <row r="588" spans="1:8" x14ac:dyDescent="0.25">
      <c r="F588" s="6"/>
      <c r="G588" s="6"/>
      <c r="H588" s="6"/>
    </row>
    <row r="589" spans="1:8" x14ac:dyDescent="0.25">
      <c r="A589" t="s">
        <v>3</v>
      </c>
      <c r="B589" s="4"/>
      <c r="D589" s="38" t="s">
        <v>17</v>
      </c>
      <c r="E589" s="38"/>
      <c r="F589" s="6"/>
      <c r="G589" s="6"/>
      <c r="H589" s="6"/>
    </row>
    <row r="590" spans="1:8" x14ac:dyDescent="0.25">
      <c r="B590" s="2"/>
      <c r="D590" s="39"/>
      <c r="E590" s="40"/>
      <c r="F590" s="6"/>
      <c r="G590" s="6"/>
      <c r="H590" s="6"/>
    </row>
    <row r="591" spans="1:8" x14ac:dyDescent="0.25">
      <c r="A591" t="s">
        <v>2</v>
      </c>
      <c r="B591" s="4"/>
    </row>
    <row r="592" spans="1:8" x14ac:dyDescent="0.25">
      <c r="D592" s="38" t="s">
        <v>29</v>
      </c>
      <c r="E592" s="38"/>
    </row>
    <row r="593" spans="1:8" x14ac:dyDescent="0.25">
      <c r="A593" t="s">
        <v>4</v>
      </c>
      <c r="B593" s="5"/>
      <c r="D593" s="4">
        <v>1</v>
      </c>
      <c r="E593" s="4"/>
    </row>
    <row r="594" spans="1:8" x14ac:dyDescent="0.25">
      <c r="D594" s="4">
        <v>2</v>
      </c>
      <c r="E594" s="4"/>
    </row>
    <row r="595" spans="1:8" x14ac:dyDescent="0.25">
      <c r="A595" t="s">
        <v>13</v>
      </c>
      <c r="B595" s="4"/>
      <c r="D595" s="4">
        <v>3</v>
      </c>
      <c r="E595" s="4"/>
    </row>
    <row r="596" spans="1:8" x14ac:dyDescent="0.25">
      <c r="D596" s="4">
        <v>4</v>
      </c>
      <c r="E596" s="4"/>
    </row>
    <row r="597" spans="1:8" x14ac:dyDescent="0.25">
      <c r="A597" t="s">
        <v>26</v>
      </c>
      <c r="B597" s="4"/>
      <c r="D597" s="13" t="e" cm="1">
        <f t="array" ref="D597">_xlfn.IFS(AND(E581="Flexible",E583="Yes"),"MacAdam",E581="Flexible",5,OR(E581="Composite",E581="Rigid"),"Concrete")</f>
        <v>#N/A</v>
      </c>
      <c r="E597" s="4"/>
    </row>
    <row r="599" spans="1:8" ht="15.75" customHeight="1" x14ac:dyDescent="0.25">
      <c r="A599" t="s">
        <v>15</v>
      </c>
    </row>
    <row r="600" spans="1:8" s="9" customFormat="1" x14ac:dyDescent="0.25">
      <c r="A600" s="8"/>
      <c r="B600" s="8"/>
    </row>
    <row r="601" spans="1:8" x14ac:dyDescent="0.25">
      <c r="A601" s="1" t="s">
        <v>0</v>
      </c>
      <c r="B601" s="1">
        <f>B581+1</f>
        <v>31</v>
      </c>
      <c r="D601" t="s">
        <v>30</v>
      </c>
      <c r="E601" s="4"/>
    </row>
    <row r="603" spans="1:8" x14ac:dyDescent="0.25">
      <c r="A603" t="s">
        <v>1</v>
      </c>
      <c r="B603" s="4"/>
      <c r="D603" t="s">
        <v>31</v>
      </c>
      <c r="E603" s="4"/>
    </row>
    <row r="605" spans="1:8" x14ac:dyDescent="0.25">
      <c r="A605" t="s">
        <v>11</v>
      </c>
      <c r="B605" s="4"/>
      <c r="D605" t="s">
        <v>14</v>
      </c>
      <c r="E605" s="4"/>
    </row>
    <row r="607" spans="1:8" x14ac:dyDescent="0.25">
      <c r="A607" t="s">
        <v>12</v>
      </c>
      <c r="B607" s="4"/>
      <c r="D607" t="s">
        <v>16</v>
      </c>
      <c r="E607" s="4"/>
      <c r="F607" s="6"/>
      <c r="G607" s="6"/>
      <c r="H607" s="6"/>
    </row>
    <row r="608" spans="1:8" x14ac:dyDescent="0.25">
      <c r="F608" s="6"/>
      <c r="G608" s="6"/>
      <c r="H608" s="6"/>
    </row>
    <row r="609" spans="1:8" x14ac:dyDescent="0.25">
      <c r="A609" t="s">
        <v>3</v>
      </c>
      <c r="B609" s="4"/>
      <c r="D609" s="38" t="s">
        <v>17</v>
      </c>
      <c r="E609" s="38"/>
      <c r="F609" s="6"/>
      <c r="G609" s="6"/>
      <c r="H609" s="6"/>
    </row>
    <row r="610" spans="1:8" x14ac:dyDescent="0.25">
      <c r="B610" s="2"/>
      <c r="D610" s="39"/>
      <c r="E610" s="40"/>
      <c r="F610" s="6"/>
      <c r="G610" s="6"/>
      <c r="H610" s="6"/>
    </row>
    <row r="611" spans="1:8" x14ac:dyDescent="0.25">
      <c r="A611" t="s">
        <v>2</v>
      </c>
      <c r="B611" s="4"/>
    </row>
    <row r="612" spans="1:8" x14ac:dyDescent="0.25">
      <c r="D612" s="38" t="s">
        <v>29</v>
      </c>
      <c r="E612" s="38"/>
    </row>
    <row r="613" spans="1:8" x14ac:dyDescent="0.25">
      <c r="A613" t="s">
        <v>4</v>
      </c>
      <c r="B613" s="5"/>
      <c r="D613" s="4">
        <v>1</v>
      </c>
      <c r="E613" s="4"/>
    </row>
    <row r="614" spans="1:8" x14ac:dyDescent="0.25">
      <c r="D614" s="4">
        <v>2</v>
      </c>
      <c r="E614" s="4"/>
    </row>
    <row r="615" spans="1:8" x14ac:dyDescent="0.25">
      <c r="A615" t="s">
        <v>13</v>
      </c>
      <c r="B615" s="4"/>
      <c r="D615" s="4">
        <v>3</v>
      </c>
      <c r="E615" s="4"/>
    </row>
    <row r="616" spans="1:8" x14ac:dyDescent="0.25">
      <c r="D616" s="4">
        <v>4</v>
      </c>
      <c r="E616" s="4"/>
    </row>
    <row r="617" spans="1:8" x14ac:dyDescent="0.25">
      <c r="A617" t="s">
        <v>26</v>
      </c>
      <c r="B617" s="4"/>
      <c r="D617" s="13" t="e" cm="1">
        <f t="array" ref="D617">_xlfn.IFS(AND(E601="Flexible",E603="Yes"),"MacAdam",E601="Flexible",5,OR(E601="Composite",E601="Rigid"),"Concrete")</f>
        <v>#N/A</v>
      </c>
      <c r="E617" s="4"/>
    </row>
    <row r="619" spans="1:8" ht="15.75" customHeight="1" x14ac:dyDescent="0.25">
      <c r="A619" t="s">
        <v>15</v>
      </c>
    </row>
    <row r="620" spans="1:8" s="9" customFormat="1" x14ac:dyDescent="0.25">
      <c r="A620" s="8"/>
      <c r="B620" s="8"/>
    </row>
    <row r="621" spans="1:8" x14ac:dyDescent="0.25">
      <c r="A621" s="1" t="s">
        <v>0</v>
      </c>
      <c r="B621" s="1">
        <f>B601+1</f>
        <v>32</v>
      </c>
      <c r="D621" t="s">
        <v>30</v>
      </c>
      <c r="E621" s="4"/>
    </row>
    <row r="623" spans="1:8" x14ac:dyDescent="0.25">
      <c r="A623" t="s">
        <v>1</v>
      </c>
      <c r="B623" s="4"/>
      <c r="D623" t="s">
        <v>31</v>
      </c>
      <c r="E623" s="4"/>
    </row>
    <row r="625" spans="1:8" x14ac:dyDescent="0.25">
      <c r="A625" t="s">
        <v>11</v>
      </c>
      <c r="B625" s="4"/>
      <c r="D625" t="s">
        <v>14</v>
      </c>
      <c r="E625" s="4"/>
    </row>
    <row r="627" spans="1:8" x14ac:dyDescent="0.25">
      <c r="A627" t="s">
        <v>12</v>
      </c>
      <c r="B627" s="4"/>
      <c r="D627" t="s">
        <v>16</v>
      </c>
      <c r="E627" s="4"/>
      <c r="F627" s="6"/>
      <c r="G627" s="6"/>
      <c r="H627" s="6"/>
    </row>
    <row r="628" spans="1:8" x14ac:dyDescent="0.25">
      <c r="F628" s="6"/>
      <c r="G628" s="6"/>
      <c r="H628" s="6"/>
    </row>
    <row r="629" spans="1:8" x14ac:dyDescent="0.25">
      <c r="A629" t="s">
        <v>3</v>
      </c>
      <c r="B629" s="4"/>
      <c r="D629" s="38" t="s">
        <v>17</v>
      </c>
      <c r="E629" s="38"/>
      <c r="F629" s="6"/>
      <c r="G629" s="6"/>
      <c r="H629" s="6"/>
    </row>
    <row r="630" spans="1:8" x14ac:dyDescent="0.25">
      <c r="B630" s="2"/>
      <c r="D630" s="39"/>
      <c r="E630" s="40"/>
      <c r="F630" s="6"/>
      <c r="G630" s="6"/>
      <c r="H630" s="6"/>
    </row>
    <row r="631" spans="1:8" x14ac:dyDescent="0.25">
      <c r="A631" t="s">
        <v>2</v>
      </c>
      <c r="B631" s="4"/>
    </row>
    <row r="632" spans="1:8" x14ac:dyDescent="0.25">
      <c r="D632" s="38" t="s">
        <v>29</v>
      </c>
      <c r="E632" s="38"/>
    </row>
    <row r="633" spans="1:8" x14ac:dyDescent="0.25">
      <c r="A633" t="s">
        <v>4</v>
      </c>
      <c r="B633" s="5"/>
      <c r="D633" s="4">
        <v>1</v>
      </c>
      <c r="E633" s="4"/>
    </row>
    <row r="634" spans="1:8" x14ac:dyDescent="0.25">
      <c r="D634" s="4">
        <v>2</v>
      </c>
      <c r="E634" s="4"/>
    </row>
    <row r="635" spans="1:8" x14ac:dyDescent="0.25">
      <c r="A635" t="s">
        <v>13</v>
      </c>
      <c r="B635" s="4"/>
      <c r="D635" s="4">
        <v>3</v>
      </c>
      <c r="E635" s="4"/>
    </row>
    <row r="636" spans="1:8" x14ac:dyDescent="0.25">
      <c r="D636" s="4">
        <v>4</v>
      </c>
      <c r="E636" s="4"/>
    </row>
    <row r="637" spans="1:8" x14ac:dyDescent="0.25">
      <c r="A637" t="s">
        <v>26</v>
      </c>
      <c r="B637" s="4"/>
      <c r="D637" s="13" t="e" cm="1">
        <f t="array" ref="D637">_xlfn.IFS(AND(E621="Flexible",E623="Yes"),"MacAdam",E621="Flexible",5,OR(E621="Composite",E621="Rigid"),"Concrete")</f>
        <v>#N/A</v>
      </c>
      <c r="E637" s="4"/>
    </row>
    <row r="639" spans="1:8" ht="15.75" customHeight="1" x14ac:dyDescent="0.25">
      <c r="A639" t="s">
        <v>15</v>
      </c>
    </row>
    <row r="640" spans="1:8" s="9" customFormat="1" x14ac:dyDescent="0.25">
      <c r="A640" s="8"/>
      <c r="B640" s="8"/>
    </row>
    <row r="641" spans="1:8" x14ac:dyDescent="0.25">
      <c r="A641" s="1" t="s">
        <v>0</v>
      </c>
      <c r="B641" s="1">
        <f>B621+1</f>
        <v>33</v>
      </c>
      <c r="D641" t="s">
        <v>30</v>
      </c>
      <c r="E641" s="4"/>
    </row>
    <row r="643" spans="1:8" x14ac:dyDescent="0.25">
      <c r="A643" t="s">
        <v>1</v>
      </c>
      <c r="B643" s="4"/>
      <c r="D643" t="s">
        <v>31</v>
      </c>
      <c r="E643" s="4"/>
    </row>
    <row r="645" spans="1:8" x14ac:dyDescent="0.25">
      <c r="A645" t="s">
        <v>11</v>
      </c>
      <c r="B645" s="4"/>
      <c r="D645" t="s">
        <v>14</v>
      </c>
      <c r="E645" s="4"/>
    </row>
    <row r="647" spans="1:8" x14ac:dyDescent="0.25">
      <c r="A647" t="s">
        <v>12</v>
      </c>
      <c r="B647" s="4"/>
      <c r="D647" t="s">
        <v>16</v>
      </c>
      <c r="E647" s="4"/>
      <c r="F647" s="6"/>
      <c r="G647" s="6"/>
      <c r="H647" s="6"/>
    </row>
    <row r="648" spans="1:8" x14ac:dyDescent="0.25">
      <c r="F648" s="6"/>
      <c r="G648" s="6"/>
      <c r="H648" s="6"/>
    </row>
    <row r="649" spans="1:8" x14ac:dyDescent="0.25">
      <c r="A649" t="s">
        <v>3</v>
      </c>
      <c r="B649" s="4"/>
      <c r="D649" s="38" t="s">
        <v>17</v>
      </c>
      <c r="E649" s="38"/>
      <c r="F649" s="6"/>
      <c r="G649" s="6"/>
      <c r="H649" s="6"/>
    </row>
    <row r="650" spans="1:8" x14ac:dyDescent="0.25">
      <c r="B650" s="2"/>
      <c r="D650" s="39"/>
      <c r="E650" s="40"/>
      <c r="F650" s="6"/>
      <c r="G650" s="6"/>
      <c r="H650" s="6"/>
    </row>
    <row r="651" spans="1:8" x14ac:dyDescent="0.25">
      <c r="A651" t="s">
        <v>2</v>
      </c>
      <c r="B651" s="4"/>
    </row>
    <row r="652" spans="1:8" x14ac:dyDescent="0.25">
      <c r="D652" s="38" t="s">
        <v>29</v>
      </c>
      <c r="E652" s="38"/>
    </row>
    <row r="653" spans="1:8" x14ac:dyDescent="0.25">
      <c r="A653" t="s">
        <v>4</v>
      </c>
      <c r="B653" s="5"/>
      <c r="D653" s="4">
        <v>1</v>
      </c>
      <c r="E653" s="4"/>
    </row>
    <row r="654" spans="1:8" x14ac:dyDescent="0.25">
      <c r="D654" s="4">
        <v>2</v>
      </c>
      <c r="E654" s="4"/>
    </row>
    <row r="655" spans="1:8" x14ac:dyDescent="0.25">
      <c r="A655" t="s">
        <v>13</v>
      </c>
      <c r="B655" s="4"/>
      <c r="D655" s="4">
        <v>3</v>
      </c>
      <c r="E655" s="4"/>
    </row>
    <row r="656" spans="1:8" x14ac:dyDescent="0.25">
      <c r="D656" s="4">
        <v>4</v>
      </c>
      <c r="E656" s="4"/>
    </row>
    <row r="657" spans="1:8" x14ac:dyDescent="0.25">
      <c r="A657" t="s">
        <v>26</v>
      </c>
      <c r="B657" s="4"/>
      <c r="D657" s="13" t="e" cm="1">
        <f t="array" ref="D657">_xlfn.IFS(AND(E641="Flexible",E643="Yes"),"MacAdam",E641="Flexible",5,OR(E641="Composite",E641="Rigid"),"Concrete")</f>
        <v>#N/A</v>
      </c>
      <c r="E657" s="4"/>
    </row>
    <row r="659" spans="1:8" ht="15.75" customHeight="1" x14ac:dyDescent="0.25">
      <c r="A659" t="s">
        <v>15</v>
      </c>
    </row>
    <row r="660" spans="1:8" s="9" customFormat="1" x14ac:dyDescent="0.25">
      <c r="A660" s="8"/>
      <c r="B660" s="8"/>
    </row>
    <row r="661" spans="1:8" x14ac:dyDescent="0.25">
      <c r="A661" s="1" t="s">
        <v>0</v>
      </c>
      <c r="B661" s="1">
        <f>B641+1</f>
        <v>34</v>
      </c>
      <c r="D661" t="s">
        <v>30</v>
      </c>
      <c r="E661" s="4"/>
    </row>
    <row r="663" spans="1:8" x14ac:dyDescent="0.25">
      <c r="A663" t="s">
        <v>1</v>
      </c>
      <c r="B663" s="4"/>
      <c r="D663" t="s">
        <v>31</v>
      </c>
      <c r="E663" s="4"/>
    </row>
    <row r="665" spans="1:8" x14ac:dyDescent="0.25">
      <c r="A665" t="s">
        <v>11</v>
      </c>
      <c r="B665" s="4"/>
      <c r="D665" t="s">
        <v>14</v>
      </c>
      <c r="E665" s="4"/>
    </row>
    <row r="667" spans="1:8" x14ac:dyDescent="0.25">
      <c r="A667" t="s">
        <v>12</v>
      </c>
      <c r="B667" s="4"/>
      <c r="D667" t="s">
        <v>16</v>
      </c>
      <c r="E667" s="4"/>
      <c r="F667" s="6"/>
      <c r="G667" s="6"/>
      <c r="H667" s="6"/>
    </row>
    <row r="668" spans="1:8" x14ac:dyDescent="0.25">
      <c r="F668" s="6"/>
      <c r="G668" s="6"/>
      <c r="H668" s="6"/>
    </row>
    <row r="669" spans="1:8" x14ac:dyDescent="0.25">
      <c r="A669" t="s">
        <v>3</v>
      </c>
      <c r="B669" s="4"/>
      <c r="D669" s="38" t="s">
        <v>17</v>
      </c>
      <c r="E669" s="38"/>
      <c r="F669" s="6"/>
      <c r="G669" s="6"/>
      <c r="H669" s="6"/>
    </row>
    <row r="670" spans="1:8" x14ac:dyDescent="0.25">
      <c r="B670" s="2"/>
      <c r="D670" s="39"/>
      <c r="E670" s="40"/>
      <c r="F670" s="6"/>
      <c r="G670" s="6"/>
      <c r="H670" s="6"/>
    </row>
    <row r="671" spans="1:8" x14ac:dyDescent="0.25">
      <c r="A671" t="s">
        <v>2</v>
      </c>
      <c r="B671" s="4"/>
    </row>
    <row r="672" spans="1:8" x14ac:dyDescent="0.25">
      <c r="D672" s="38" t="s">
        <v>29</v>
      </c>
      <c r="E672" s="38"/>
    </row>
    <row r="673" spans="1:8" x14ac:dyDescent="0.25">
      <c r="A673" t="s">
        <v>4</v>
      </c>
      <c r="B673" s="5"/>
      <c r="D673" s="4">
        <v>1</v>
      </c>
      <c r="E673" s="4"/>
    </row>
    <row r="674" spans="1:8" x14ac:dyDescent="0.25">
      <c r="D674" s="4">
        <v>2</v>
      </c>
      <c r="E674" s="4"/>
    </row>
    <row r="675" spans="1:8" x14ac:dyDescent="0.25">
      <c r="A675" t="s">
        <v>13</v>
      </c>
      <c r="B675" s="4"/>
      <c r="D675" s="4">
        <v>3</v>
      </c>
      <c r="E675" s="4"/>
    </row>
    <row r="676" spans="1:8" x14ac:dyDescent="0.25">
      <c r="D676" s="4">
        <v>4</v>
      </c>
      <c r="E676" s="4"/>
    </row>
    <row r="677" spans="1:8" x14ac:dyDescent="0.25">
      <c r="A677" t="s">
        <v>26</v>
      </c>
      <c r="B677" s="4"/>
      <c r="D677" s="13" t="e" cm="1">
        <f t="array" ref="D677">_xlfn.IFS(AND(E661="Flexible",E663="Yes"),"MacAdam",E661="Flexible",5,OR(E661="Composite",E661="Rigid"),"Concrete")</f>
        <v>#N/A</v>
      </c>
      <c r="E677" s="4"/>
    </row>
    <row r="679" spans="1:8" ht="15.75" customHeight="1" x14ac:dyDescent="0.25">
      <c r="A679" t="s">
        <v>15</v>
      </c>
    </row>
    <row r="680" spans="1:8" s="9" customFormat="1" x14ac:dyDescent="0.25">
      <c r="A680" s="8"/>
      <c r="B680" s="8"/>
    </row>
    <row r="681" spans="1:8" x14ac:dyDescent="0.25">
      <c r="A681" s="1" t="s">
        <v>0</v>
      </c>
      <c r="B681" s="1">
        <f>B661+1</f>
        <v>35</v>
      </c>
      <c r="D681" t="s">
        <v>30</v>
      </c>
      <c r="E681" s="4"/>
    </row>
    <row r="683" spans="1:8" x14ac:dyDescent="0.25">
      <c r="A683" t="s">
        <v>1</v>
      </c>
      <c r="B683" s="4"/>
      <c r="D683" t="s">
        <v>31</v>
      </c>
      <c r="E683" s="4"/>
    </row>
    <row r="685" spans="1:8" x14ac:dyDescent="0.25">
      <c r="A685" t="s">
        <v>11</v>
      </c>
      <c r="B685" s="4"/>
      <c r="D685" t="s">
        <v>14</v>
      </c>
      <c r="E685" s="4"/>
    </row>
    <row r="687" spans="1:8" x14ac:dyDescent="0.25">
      <c r="A687" t="s">
        <v>12</v>
      </c>
      <c r="B687" s="4"/>
      <c r="D687" t="s">
        <v>16</v>
      </c>
      <c r="E687" s="4"/>
      <c r="F687" s="6"/>
      <c r="G687" s="6"/>
      <c r="H687" s="6"/>
    </row>
    <row r="688" spans="1:8" x14ac:dyDescent="0.25">
      <c r="F688" s="6"/>
      <c r="G688" s="6"/>
      <c r="H688" s="6"/>
    </row>
    <row r="689" spans="1:8" x14ac:dyDescent="0.25">
      <c r="A689" t="s">
        <v>3</v>
      </c>
      <c r="B689" s="4"/>
      <c r="D689" s="38" t="s">
        <v>17</v>
      </c>
      <c r="E689" s="38"/>
      <c r="F689" s="6"/>
      <c r="G689" s="6"/>
      <c r="H689" s="6"/>
    </row>
    <row r="690" spans="1:8" x14ac:dyDescent="0.25">
      <c r="B690" s="2"/>
      <c r="D690" s="39"/>
      <c r="E690" s="40"/>
      <c r="F690" s="6"/>
      <c r="G690" s="6"/>
      <c r="H690" s="6"/>
    </row>
    <row r="691" spans="1:8" x14ac:dyDescent="0.25">
      <c r="A691" t="s">
        <v>2</v>
      </c>
      <c r="B691" s="4"/>
    </row>
    <row r="692" spans="1:8" x14ac:dyDescent="0.25">
      <c r="D692" s="38" t="s">
        <v>29</v>
      </c>
      <c r="E692" s="38"/>
    </row>
    <row r="693" spans="1:8" x14ac:dyDescent="0.25">
      <c r="A693" t="s">
        <v>4</v>
      </c>
      <c r="B693" s="5"/>
      <c r="D693" s="4">
        <v>1</v>
      </c>
      <c r="E693" s="4"/>
    </row>
    <row r="694" spans="1:8" x14ac:dyDescent="0.25">
      <c r="D694" s="4">
        <v>2</v>
      </c>
      <c r="E694" s="4"/>
    </row>
    <row r="695" spans="1:8" x14ac:dyDescent="0.25">
      <c r="A695" t="s">
        <v>13</v>
      </c>
      <c r="B695" s="4"/>
      <c r="D695" s="4">
        <v>3</v>
      </c>
      <c r="E695" s="4"/>
    </row>
    <row r="696" spans="1:8" x14ac:dyDescent="0.25">
      <c r="D696" s="4">
        <v>4</v>
      </c>
      <c r="E696" s="4"/>
    </row>
    <row r="697" spans="1:8" x14ac:dyDescent="0.25">
      <c r="A697" t="s">
        <v>26</v>
      </c>
      <c r="B697" s="4"/>
      <c r="D697" s="13" t="e" cm="1">
        <f t="array" ref="D697">_xlfn.IFS(AND(E681="Flexible",E683="Yes"),"MacAdam",E681="Flexible",5,OR(E681="Composite",E681="Rigid"),"Concrete")</f>
        <v>#N/A</v>
      </c>
      <c r="E697" s="4"/>
    </row>
    <row r="699" spans="1:8" ht="15.75" customHeight="1" x14ac:dyDescent="0.25">
      <c r="A699" t="s">
        <v>15</v>
      </c>
    </row>
    <row r="700" spans="1:8" s="9" customFormat="1" x14ac:dyDescent="0.25">
      <c r="A700" s="8"/>
      <c r="B700" s="8"/>
    </row>
    <row r="701" spans="1:8" x14ac:dyDescent="0.25">
      <c r="A701" s="1" t="s">
        <v>0</v>
      </c>
      <c r="B701" s="1">
        <f>B681+1</f>
        <v>36</v>
      </c>
      <c r="D701" t="s">
        <v>30</v>
      </c>
      <c r="E701" s="4"/>
    </row>
    <row r="703" spans="1:8" x14ac:dyDescent="0.25">
      <c r="A703" t="s">
        <v>1</v>
      </c>
      <c r="B703" s="4"/>
      <c r="D703" t="s">
        <v>31</v>
      </c>
      <c r="E703" s="4"/>
    </row>
    <row r="705" spans="1:8" x14ac:dyDescent="0.25">
      <c r="A705" t="s">
        <v>11</v>
      </c>
      <c r="B705" s="4"/>
      <c r="D705" t="s">
        <v>14</v>
      </c>
      <c r="E705" s="4"/>
    </row>
    <row r="707" spans="1:8" x14ac:dyDescent="0.25">
      <c r="A707" t="s">
        <v>12</v>
      </c>
      <c r="B707" s="4"/>
      <c r="D707" t="s">
        <v>16</v>
      </c>
      <c r="E707" s="4"/>
      <c r="F707" s="6"/>
      <c r="G707" s="6"/>
      <c r="H707" s="6"/>
    </row>
    <row r="708" spans="1:8" x14ac:dyDescent="0.25">
      <c r="F708" s="6"/>
      <c r="G708" s="6"/>
      <c r="H708" s="6"/>
    </row>
    <row r="709" spans="1:8" x14ac:dyDescent="0.25">
      <c r="A709" t="s">
        <v>3</v>
      </c>
      <c r="B709" s="4"/>
      <c r="D709" s="38" t="s">
        <v>17</v>
      </c>
      <c r="E709" s="38"/>
      <c r="F709" s="6"/>
      <c r="G709" s="6"/>
      <c r="H709" s="6"/>
    </row>
    <row r="710" spans="1:8" x14ac:dyDescent="0.25">
      <c r="B710" s="2"/>
      <c r="D710" s="39"/>
      <c r="E710" s="40"/>
      <c r="F710" s="6"/>
      <c r="G710" s="6"/>
      <c r="H710" s="6"/>
    </row>
    <row r="711" spans="1:8" x14ac:dyDescent="0.25">
      <c r="A711" t="s">
        <v>2</v>
      </c>
      <c r="B711" s="4"/>
    </row>
    <row r="712" spans="1:8" x14ac:dyDescent="0.25">
      <c r="D712" s="38" t="s">
        <v>29</v>
      </c>
      <c r="E712" s="38"/>
    </row>
    <row r="713" spans="1:8" x14ac:dyDescent="0.25">
      <c r="A713" t="s">
        <v>4</v>
      </c>
      <c r="B713" s="5"/>
      <c r="D713" s="4">
        <v>1</v>
      </c>
      <c r="E713" s="4"/>
    </row>
    <row r="714" spans="1:8" x14ac:dyDescent="0.25">
      <c r="D714" s="4">
        <v>2</v>
      </c>
      <c r="E714" s="4"/>
    </row>
    <row r="715" spans="1:8" x14ac:dyDescent="0.25">
      <c r="A715" t="s">
        <v>13</v>
      </c>
      <c r="B715" s="4"/>
      <c r="D715" s="4">
        <v>3</v>
      </c>
      <c r="E715" s="4"/>
    </row>
    <row r="716" spans="1:8" x14ac:dyDescent="0.25">
      <c r="D716" s="4">
        <v>4</v>
      </c>
      <c r="E716" s="4"/>
    </row>
    <row r="717" spans="1:8" x14ac:dyDescent="0.25">
      <c r="A717" t="s">
        <v>26</v>
      </c>
      <c r="B717" s="4"/>
      <c r="D717" s="13" t="e" cm="1">
        <f t="array" ref="D717">_xlfn.IFS(AND(E701="Flexible",E703="Yes"),"MacAdam",E701="Flexible",5,OR(E701="Composite",E701="Rigid"),"Concrete")</f>
        <v>#N/A</v>
      </c>
      <c r="E717" s="4"/>
    </row>
    <row r="719" spans="1:8" ht="15.75" customHeight="1" x14ac:dyDescent="0.25">
      <c r="A719" t="s">
        <v>15</v>
      </c>
    </row>
    <row r="720" spans="1:8" s="9" customFormat="1" x14ac:dyDescent="0.25">
      <c r="A720" s="8"/>
      <c r="B720" s="8"/>
    </row>
    <row r="721" spans="1:8" x14ac:dyDescent="0.25">
      <c r="A721" s="1" t="s">
        <v>0</v>
      </c>
      <c r="B721" s="1">
        <f>B701+1</f>
        <v>37</v>
      </c>
      <c r="D721" t="s">
        <v>30</v>
      </c>
      <c r="E721" s="4"/>
    </row>
    <row r="723" spans="1:8" x14ac:dyDescent="0.25">
      <c r="A723" t="s">
        <v>1</v>
      </c>
      <c r="B723" s="4"/>
      <c r="D723" t="s">
        <v>31</v>
      </c>
      <c r="E723" s="4"/>
    </row>
    <row r="725" spans="1:8" x14ac:dyDescent="0.25">
      <c r="A725" t="s">
        <v>11</v>
      </c>
      <c r="B725" s="4"/>
      <c r="D725" t="s">
        <v>14</v>
      </c>
      <c r="E725" s="4"/>
    </row>
    <row r="727" spans="1:8" x14ac:dyDescent="0.25">
      <c r="A727" t="s">
        <v>12</v>
      </c>
      <c r="B727" s="4"/>
      <c r="D727" t="s">
        <v>16</v>
      </c>
      <c r="E727" s="4"/>
      <c r="F727" s="6"/>
      <c r="G727" s="6"/>
      <c r="H727" s="6"/>
    </row>
    <row r="728" spans="1:8" x14ac:dyDescent="0.25">
      <c r="F728" s="6"/>
      <c r="G728" s="6"/>
      <c r="H728" s="6"/>
    </row>
    <row r="729" spans="1:8" x14ac:dyDescent="0.25">
      <c r="A729" t="s">
        <v>3</v>
      </c>
      <c r="B729" s="4"/>
      <c r="D729" s="38" t="s">
        <v>17</v>
      </c>
      <c r="E729" s="38"/>
      <c r="F729" s="6"/>
      <c r="G729" s="6"/>
      <c r="H729" s="6"/>
    </row>
    <row r="730" spans="1:8" x14ac:dyDescent="0.25">
      <c r="B730" s="2"/>
      <c r="D730" s="39"/>
      <c r="E730" s="40"/>
      <c r="F730" s="6"/>
      <c r="G730" s="6"/>
      <c r="H730" s="6"/>
    </row>
    <row r="731" spans="1:8" x14ac:dyDescent="0.25">
      <c r="A731" t="s">
        <v>2</v>
      </c>
      <c r="B731" s="4"/>
    </row>
    <row r="732" spans="1:8" x14ac:dyDescent="0.25">
      <c r="D732" s="38" t="s">
        <v>29</v>
      </c>
      <c r="E732" s="38"/>
    </row>
    <row r="733" spans="1:8" x14ac:dyDescent="0.25">
      <c r="A733" t="s">
        <v>4</v>
      </c>
      <c r="B733" s="5"/>
      <c r="D733" s="4">
        <v>1</v>
      </c>
      <c r="E733" s="4"/>
    </row>
    <row r="734" spans="1:8" x14ac:dyDescent="0.25">
      <c r="D734" s="4">
        <v>2</v>
      </c>
      <c r="E734" s="4"/>
    </row>
    <row r="735" spans="1:8" x14ac:dyDescent="0.25">
      <c r="A735" t="s">
        <v>13</v>
      </c>
      <c r="B735" s="4"/>
      <c r="D735" s="4">
        <v>3</v>
      </c>
      <c r="E735" s="4"/>
    </row>
    <row r="736" spans="1:8" x14ac:dyDescent="0.25">
      <c r="D736" s="4">
        <v>4</v>
      </c>
      <c r="E736" s="4"/>
    </row>
    <row r="737" spans="1:8" x14ac:dyDescent="0.25">
      <c r="A737" t="s">
        <v>26</v>
      </c>
      <c r="B737" s="4"/>
      <c r="D737" s="13" t="e" cm="1">
        <f t="array" ref="D737">_xlfn.IFS(AND(E721="Flexible",E723="Yes"),"MacAdam",E721="Flexible",5,OR(E721="Composite",E721="Rigid"),"Concrete")</f>
        <v>#N/A</v>
      </c>
      <c r="E737" s="4"/>
    </row>
    <row r="739" spans="1:8" ht="15.75" customHeight="1" x14ac:dyDescent="0.25">
      <c r="A739" t="s">
        <v>15</v>
      </c>
    </row>
    <row r="740" spans="1:8" s="9" customFormat="1" x14ac:dyDescent="0.25">
      <c r="A740" s="8"/>
      <c r="B740" s="8"/>
    </row>
    <row r="741" spans="1:8" x14ac:dyDescent="0.25">
      <c r="A741" s="1" t="s">
        <v>0</v>
      </c>
      <c r="B741" s="1">
        <f>B721+1</f>
        <v>38</v>
      </c>
      <c r="D741" t="s">
        <v>30</v>
      </c>
      <c r="E741" s="4"/>
    </row>
    <row r="743" spans="1:8" x14ac:dyDescent="0.25">
      <c r="A743" t="s">
        <v>1</v>
      </c>
      <c r="B743" s="4"/>
      <c r="D743" t="s">
        <v>31</v>
      </c>
      <c r="E743" s="4"/>
    </row>
    <row r="745" spans="1:8" x14ac:dyDescent="0.25">
      <c r="A745" t="s">
        <v>11</v>
      </c>
      <c r="B745" s="4"/>
      <c r="D745" t="s">
        <v>14</v>
      </c>
      <c r="E745" s="4"/>
    </row>
    <row r="747" spans="1:8" x14ac:dyDescent="0.25">
      <c r="A747" t="s">
        <v>12</v>
      </c>
      <c r="B747" s="4"/>
      <c r="D747" t="s">
        <v>16</v>
      </c>
      <c r="E747" s="4"/>
      <c r="F747" s="6"/>
      <c r="G747" s="6"/>
      <c r="H747" s="6"/>
    </row>
    <row r="748" spans="1:8" x14ac:dyDescent="0.25">
      <c r="F748" s="6"/>
      <c r="G748" s="6"/>
      <c r="H748" s="6"/>
    </row>
    <row r="749" spans="1:8" x14ac:dyDescent="0.25">
      <c r="A749" t="s">
        <v>3</v>
      </c>
      <c r="B749" s="4"/>
      <c r="D749" s="38" t="s">
        <v>17</v>
      </c>
      <c r="E749" s="38"/>
      <c r="F749" s="6"/>
      <c r="G749" s="6"/>
      <c r="H749" s="6"/>
    </row>
    <row r="750" spans="1:8" x14ac:dyDescent="0.25">
      <c r="B750" s="2"/>
      <c r="D750" s="39"/>
      <c r="E750" s="40"/>
      <c r="F750" s="6"/>
      <c r="G750" s="6"/>
      <c r="H750" s="6"/>
    </row>
    <row r="751" spans="1:8" x14ac:dyDescent="0.25">
      <c r="A751" t="s">
        <v>2</v>
      </c>
      <c r="B751" s="4"/>
    </row>
    <row r="752" spans="1:8" x14ac:dyDescent="0.25">
      <c r="D752" s="38" t="s">
        <v>29</v>
      </c>
      <c r="E752" s="38"/>
    </row>
    <row r="753" spans="1:8" x14ac:dyDescent="0.25">
      <c r="A753" t="s">
        <v>4</v>
      </c>
      <c r="B753" s="5"/>
      <c r="D753" s="4">
        <v>1</v>
      </c>
      <c r="E753" s="4"/>
    </row>
    <row r="754" spans="1:8" x14ac:dyDescent="0.25">
      <c r="D754" s="4">
        <v>2</v>
      </c>
      <c r="E754" s="4"/>
    </row>
    <row r="755" spans="1:8" x14ac:dyDescent="0.25">
      <c r="A755" t="s">
        <v>13</v>
      </c>
      <c r="B755" s="4"/>
      <c r="D755" s="4">
        <v>3</v>
      </c>
      <c r="E755" s="4"/>
    </row>
    <row r="756" spans="1:8" x14ac:dyDescent="0.25">
      <c r="D756" s="4">
        <v>4</v>
      </c>
      <c r="E756" s="4"/>
    </row>
    <row r="757" spans="1:8" x14ac:dyDescent="0.25">
      <c r="A757" t="s">
        <v>26</v>
      </c>
      <c r="B757" s="4"/>
      <c r="D757" s="13" t="e" cm="1">
        <f t="array" ref="D757">_xlfn.IFS(AND(E741="Flexible",E743="Yes"),"MacAdam",E741="Flexible",5,OR(E741="Composite",E741="Rigid"),"Concrete")</f>
        <v>#N/A</v>
      </c>
      <c r="E757" s="4"/>
    </row>
    <row r="759" spans="1:8" ht="15.75" customHeight="1" x14ac:dyDescent="0.25">
      <c r="A759" t="s">
        <v>15</v>
      </c>
    </row>
    <row r="760" spans="1:8" s="9" customFormat="1" x14ac:dyDescent="0.25">
      <c r="A760" s="8"/>
      <c r="B760" s="8"/>
    </row>
    <row r="761" spans="1:8" x14ac:dyDescent="0.25">
      <c r="A761" s="1" t="s">
        <v>0</v>
      </c>
      <c r="B761" s="1">
        <f>B741+1</f>
        <v>39</v>
      </c>
      <c r="D761" t="s">
        <v>30</v>
      </c>
      <c r="E761" s="4"/>
    </row>
    <row r="763" spans="1:8" x14ac:dyDescent="0.25">
      <c r="A763" t="s">
        <v>1</v>
      </c>
      <c r="B763" s="4"/>
      <c r="D763" t="s">
        <v>31</v>
      </c>
      <c r="E763" s="4"/>
    </row>
    <row r="765" spans="1:8" x14ac:dyDescent="0.25">
      <c r="A765" t="s">
        <v>11</v>
      </c>
      <c r="B765" s="4"/>
      <c r="D765" t="s">
        <v>14</v>
      </c>
      <c r="E765" s="4"/>
    </row>
    <row r="767" spans="1:8" x14ac:dyDescent="0.25">
      <c r="A767" t="s">
        <v>12</v>
      </c>
      <c r="B767" s="4"/>
      <c r="D767" t="s">
        <v>16</v>
      </c>
      <c r="E767" s="4"/>
      <c r="F767" s="6"/>
      <c r="G767" s="6"/>
      <c r="H767" s="6"/>
    </row>
    <row r="768" spans="1:8" x14ac:dyDescent="0.25">
      <c r="F768" s="6"/>
      <c r="G768" s="6"/>
      <c r="H768" s="6"/>
    </row>
    <row r="769" spans="1:8" x14ac:dyDescent="0.25">
      <c r="A769" t="s">
        <v>3</v>
      </c>
      <c r="B769" s="4"/>
      <c r="D769" s="38" t="s">
        <v>17</v>
      </c>
      <c r="E769" s="38"/>
      <c r="F769" s="6"/>
      <c r="G769" s="6"/>
      <c r="H769" s="6"/>
    </row>
    <row r="770" spans="1:8" x14ac:dyDescent="0.25">
      <c r="B770" s="2"/>
      <c r="D770" s="39"/>
      <c r="E770" s="40"/>
      <c r="F770" s="6"/>
      <c r="G770" s="6"/>
      <c r="H770" s="6"/>
    </row>
    <row r="771" spans="1:8" x14ac:dyDescent="0.25">
      <c r="A771" t="s">
        <v>2</v>
      </c>
      <c r="B771" s="4"/>
    </row>
    <row r="772" spans="1:8" x14ac:dyDescent="0.25">
      <c r="D772" s="38" t="s">
        <v>29</v>
      </c>
      <c r="E772" s="38"/>
    </row>
    <row r="773" spans="1:8" x14ac:dyDescent="0.25">
      <c r="A773" t="s">
        <v>4</v>
      </c>
      <c r="B773" s="5"/>
      <c r="D773" s="4">
        <v>1</v>
      </c>
      <c r="E773" s="4"/>
    </row>
    <row r="774" spans="1:8" x14ac:dyDescent="0.25">
      <c r="D774" s="4">
        <v>2</v>
      </c>
      <c r="E774" s="4"/>
    </row>
    <row r="775" spans="1:8" x14ac:dyDescent="0.25">
      <c r="A775" t="s">
        <v>13</v>
      </c>
      <c r="B775" s="4"/>
      <c r="D775" s="4">
        <v>3</v>
      </c>
      <c r="E775" s="4"/>
    </row>
    <row r="776" spans="1:8" x14ac:dyDescent="0.25">
      <c r="D776" s="4">
        <v>4</v>
      </c>
      <c r="E776" s="4"/>
    </row>
    <row r="777" spans="1:8" x14ac:dyDescent="0.25">
      <c r="A777" t="s">
        <v>26</v>
      </c>
      <c r="B777" s="4"/>
      <c r="D777" s="13" t="e" cm="1">
        <f t="array" ref="D777">_xlfn.IFS(AND(E761="Flexible",E763="Yes"),"MacAdam",E761="Flexible",5,OR(E761="Composite",E761="Rigid"),"Concrete")</f>
        <v>#N/A</v>
      </c>
      <c r="E777" s="4"/>
    </row>
    <row r="779" spans="1:8" ht="15.75" customHeight="1" x14ac:dyDescent="0.25">
      <c r="A779" t="s">
        <v>15</v>
      </c>
    </row>
    <row r="780" spans="1:8" s="9" customFormat="1" x14ac:dyDescent="0.25">
      <c r="A780" s="8"/>
      <c r="B780" s="8"/>
    </row>
    <row r="781" spans="1:8" x14ac:dyDescent="0.25">
      <c r="A781" s="1" t="s">
        <v>0</v>
      </c>
      <c r="B781" s="1">
        <f>B761+1</f>
        <v>40</v>
      </c>
      <c r="D781" t="s">
        <v>30</v>
      </c>
      <c r="E781" s="4"/>
    </row>
    <row r="783" spans="1:8" x14ac:dyDescent="0.25">
      <c r="A783" t="s">
        <v>1</v>
      </c>
      <c r="B783" s="4"/>
      <c r="D783" t="s">
        <v>31</v>
      </c>
      <c r="E783" s="4"/>
    </row>
    <row r="785" spans="1:8" x14ac:dyDescent="0.25">
      <c r="A785" t="s">
        <v>11</v>
      </c>
      <c r="B785" s="4"/>
      <c r="D785" t="s">
        <v>14</v>
      </c>
      <c r="E785" s="4"/>
    </row>
    <row r="787" spans="1:8" x14ac:dyDescent="0.25">
      <c r="A787" t="s">
        <v>12</v>
      </c>
      <c r="B787" s="4"/>
      <c r="D787" t="s">
        <v>16</v>
      </c>
      <c r="E787" s="4"/>
      <c r="F787" s="6"/>
      <c r="G787" s="6"/>
      <c r="H787" s="6"/>
    </row>
    <row r="788" spans="1:8" x14ac:dyDescent="0.25">
      <c r="F788" s="6"/>
      <c r="G788" s="6"/>
      <c r="H788" s="6"/>
    </row>
    <row r="789" spans="1:8" x14ac:dyDescent="0.25">
      <c r="A789" t="s">
        <v>3</v>
      </c>
      <c r="B789" s="4"/>
      <c r="D789" s="38" t="s">
        <v>17</v>
      </c>
      <c r="E789" s="38"/>
      <c r="F789" s="6"/>
      <c r="G789" s="6"/>
      <c r="H789" s="6"/>
    </row>
    <row r="790" spans="1:8" x14ac:dyDescent="0.25">
      <c r="B790" s="2"/>
      <c r="D790" s="39"/>
      <c r="E790" s="40"/>
      <c r="F790" s="6"/>
      <c r="G790" s="6"/>
      <c r="H790" s="6"/>
    </row>
    <row r="791" spans="1:8" x14ac:dyDescent="0.25">
      <c r="A791" t="s">
        <v>2</v>
      </c>
      <c r="B791" s="4"/>
    </row>
    <row r="792" spans="1:8" x14ac:dyDescent="0.25">
      <c r="D792" s="38" t="s">
        <v>29</v>
      </c>
      <c r="E792" s="38"/>
    </row>
    <row r="793" spans="1:8" x14ac:dyDescent="0.25">
      <c r="A793" t="s">
        <v>4</v>
      </c>
      <c r="B793" s="5"/>
      <c r="D793" s="4">
        <v>1</v>
      </c>
      <c r="E793" s="4"/>
    </row>
    <row r="794" spans="1:8" x14ac:dyDescent="0.25">
      <c r="D794" s="4">
        <v>2</v>
      </c>
      <c r="E794" s="4"/>
    </row>
    <row r="795" spans="1:8" x14ac:dyDescent="0.25">
      <c r="A795" t="s">
        <v>13</v>
      </c>
      <c r="B795" s="4"/>
      <c r="D795" s="4">
        <v>3</v>
      </c>
      <c r="E795" s="4"/>
    </row>
    <row r="796" spans="1:8" x14ac:dyDescent="0.25">
      <c r="D796" s="4">
        <v>4</v>
      </c>
      <c r="E796" s="4"/>
    </row>
    <row r="797" spans="1:8" x14ac:dyDescent="0.25">
      <c r="A797" t="s">
        <v>26</v>
      </c>
      <c r="B797" s="4"/>
      <c r="D797" s="13" t="e" cm="1">
        <f t="array" ref="D797">_xlfn.IFS(AND(E781="Flexible",E783="Yes"),"MacAdam",E781="Flexible",5,OR(E781="Composite",E781="Rigid"),"Concrete")</f>
        <v>#N/A</v>
      </c>
      <c r="E797" s="4"/>
    </row>
    <row r="799" spans="1:8" ht="15.75" customHeight="1" x14ac:dyDescent="0.25">
      <c r="A799" t="s">
        <v>15</v>
      </c>
    </row>
    <row r="800" spans="1:8" s="9" customFormat="1" x14ac:dyDescent="0.25">
      <c r="A800" s="8"/>
      <c r="B800" s="8"/>
    </row>
    <row r="801" spans="1:8" x14ac:dyDescent="0.25">
      <c r="A801" s="1" t="s">
        <v>0</v>
      </c>
      <c r="B801" s="1">
        <f>B781+1</f>
        <v>41</v>
      </c>
      <c r="D801" t="s">
        <v>30</v>
      </c>
      <c r="E801" s="4"/>
    </row>
    <row r="803" spans="1:8" x14ac:dyDescent="0.25">
      <c r="A803" t="s">
        <v>1</v>
      </c>
      <c r="B803" s="4"/>
      <c r="D803" t="s">
        <v>31</v>
      </c>
      <c r="E803" s="4"/>
    </row>
    <row r="805" spans="1:8" x14ac:dyDescent="0.25">
      <c r="A805" t="s">
        <v>11</v>
      </c>
      <c r="B805" s="4"/>
      <c r="D805" t="s">
        <v>14</v>
      </c>
      <c r="E805" s="4"/>
    </row>
    <row r="807" spans="1:8" x14ac:dyDescent="0.25">
      <c r="A807" t="s">
        <v>12</v>
      </c>
      <c r="B807" s="4"/>
      <c r="D807" t="s">
        <v>16</v>
      </c>
      <c r="E807" s="4"/>
      <c r="F807" s="6"/>
      <c r="G807" s="6"/>
      <c r="H807" s="6"/>
    </row>
    <row r="808" spans="1:8" x14ac:dyDescent="0.25">
      <c r="F808" s="6"/>
      <c r="G808" s="6"/>
      <c r="H808" s="6"/>
    </row>
    <row r="809" spans="1:8" x14ac:dyDescent="0.25">
      <c r="A809" t="s">
        <v>3</v>
      </c>
      <c r="B809" s="4"/>
      <c r="D809" s="38" t="s">
        <v>17</v>
      </c>
      <c r="E809" s="38"/>
      <c r="F809" s="6"/>
      <c r="G809" s="6"/>
      <c r="H809" s="6"/>
    </row>
    <row r="810" spans="1:8" x14ac:dyDescent="0.25">
      <c r="B810" s="2"/>
      <c r="D810" s="39"/>
      <c r="E810" s="40"/>
      <c r="F810" s="6"/>
      <c r="G810" s="6"/>
      <c r="H810" s="6"/>
    </row>
    <row r="811" spans="1:8" x14ac:dyDescent="0.25">
      <c r="A811" t="s">
        <v>2</v>
      </c>
      <c r="B811" s="4"/>
    </row>
    <row r="812" spans="1:8" x14ac:dyDescent="0.25">
      <c r="D812" s="38" t="s">
        <v>29</v>
      </c>
      <c r="E812" s="38"/>
    </row>
    <row r="813" spans="1:8" x14ac:dyDescent="0.25">
      <c r="A813" t="s">
        <v>4</v>
      </c>
      <c r="B813" s="5"/>
      <c r="D813" s="4">
        <v>1</v>
      </c>
      <c r="E813" s="4"/>
    </row>
    <row r="814" spans="1:8" x14ac:dyDescent="0.25">
      <c r="D814" s="4">
        <v>2</v>
      </c>
      <c r="E814" s="4"/>
    </row>
    <row r="815" spans="1:8" x14ac:dyDescent="0.25">
      <c r="A815" t="s">
        <v>13</v>
      </c>
      <c r="B815" s="4"/>
      <c r="D815" s="4">
        <v>3</v>
      </c>
      <c r="E815" s="4"/>
    </row>
    <row r="816" spans="1:8" x14ac:dyDescent="0.25">
      <c r="D816" s="4">
        <v>4</v>
      </c>
      <c r="E816" s="4"/>
    </row>
    <row r="817" spans="1:8" x14ac:dyDescent="0.25">
      <c r="A817" t="s">
        <v>26</v>
      </c>
      <c r="B817" s="4"/>
      <c r="D817" s="13" t="e" cm="1">
        <f t="array" ref="D817">_xlfn.IFS(AND(E801="Flexible",E803="Yes"),"MacAdam",E801="Flexible",5,OR(E801="Composite",E801="Rigid"),"Concrete")</f>
        <v>#N/A</v>
      </c>
      <c r="E817" s="4"/>
    </row>
    <row r="819" spans="1:8" ht="15.75" customHeight="1" x14ac:dyDescent="0.25">
      <c r="A819" t="s">
        <v>15</v>
      </c>
    </row>
    <row r="820" spans="1:8" s="9" customFormat="1" x14ac:dyDescent="0.25">
      <c r="A820" s="8"/>
      <c r="B820" s="8"/>
    </row>
    <row r="821" spans="1:8" x14ac:dyDescent="0.25">
      <c r="A821" s="1" t="s">
        <v>0</v>
      </c>
      <c r="B821" s="1">
        <f>B801+1</f>
        <v>42</v>
      </c>
      <c r="D821" t="s">
        <v>30</v>
      </c>
      <c r="E821" s="4"/>
    </row>
    <row r="823" spans="1:8" x14ac:dyDescent="0.25">
      <c r="A823" t="s">
        <v>1</v>
      </c>
      <c r="B823" s="4"/>
      <c r="D823" t="s">
        <v>31</v>
      </c>
      <c r="E823" s="4"/>
    </row>
    <row r="825" spans="1:8" x14ac:dyDescent="0.25">
      <c r="A825" t="s">
        <v>11</v>
      </c>
      <c r="B825" s="4"/>
      <c r="D825" t="s">
        <v>14</v>
      </c>
      <c r="E825" s="4"/>
    </row>
    <row r="827" spans="1:8" x14ac:dyDescent="0.25">
      <c r="A827" t="s">
        <v>12</v>
      </c>
      <c r="B827" s="4"/>
      <c r="D827" t="s">
        <v>16</v>
      </c>
      <c r="E827" s="4"/>
      <c r="F827" s="6"/>
      <c r="G827" s="6"/>
      <c r="H827" s="6"/>
    </row>
    <row r="828" spans="1:8" x14ac:dyDescent="0.25">
      <c r="F828" s="6"/>
      <c r="G828" s="6"/>
      <c r="H828" s="6"/>
    </row>
    <row r="829" spans="1:8" x14ac:dyDescent="0.25">
      <c r="A829" t="s">
        <v>3</v>
      </c>
      <c r="B829" s="4"/>
      <c r="D829" s="38" t="s">
        <v>17</v>
      </c>
      <c r="E829" s="38"/>
      <c r="F829" s="6"/>
      <c r="G829" s="6"/>
      <c r="H829" s="6"/>
    </row>
    <row r="830" spans="1:8" x14ac:dyDescent="0.25">
      <c r="B830" s="2"/>
      <c r="D830" s="39"/>
      <c r="E830" s="40"/>
      <c r="F830" s="6"/>
      <c r="G830" s="6"/>
      <c r="H830" s="6"/>
    </row>
    <row r="831" spans="1:8" x14ac:dyDescent="0.25">
      <c r="A831" t="s">
        <v>2</v>
      </c>
      <c r="B831" s="4"/>
    </row>
    <row r="832" spans="1:8" x14ac:dyDescent="0.25">
      <c r="D832" s="38" t="s">
        <v>29</v>
      </c>
      <c r="E832" s="38"/>
    </row>
    <row r="833" spans="1:8" x14ac:dyDescent="0.25">
      <c r="A833" t="s">
        <v>4</v>
      </c>
      <c r="B833" s="5"/>
      <c r="D833" s="4">
        <v>1</v>
      </c>
      <c r="E833" s="4"/>
    </row>
    <row r="834" spans="1:8" x14ac:dyDescent="0.25">
      <c r="D834" s="4">
        <v>2</v>
      </c>
      <c r="E834" s="4"/>
    </row>
    <row r="835" spans="1:8" x14ac:dyDescent="0.25">
      <c r="A835" t="s">
        <v>13</v>
      </c>
      <c r="B835" s="4"/>
      <c r="D835" s="4">
        <v>3</v>
      </c>
      <c r="E835" s="4"/>
    </row>
    <row r="836" spans="1:8" x14ac:dyDescent="0.25">
      <c r="D836" s="4">
        <v>4</v>
      </c>
      <c r="E836" s="4"/>
    </row>
    <row r="837" spans="1:8" x14ac:dyDescent="0.25">
      <c r="A837" t="s">
        <v>26</v>
      </c>
      <c r="B837" s="4"/>
      <c r="D837" s="13" t="e" cm="1">
        <f t="array" ref="D837">_xlfn.IFS(AND(E821="Flexible",E823="Yes"),"MacAdam",E821="Flexible",5,OR(E821="Composite",E821="Rigid"),"Concrete")</f>
        <v>#N/A</v>
      </c>
      <c r="E837" s="4"/>
    </row>
    <row r="839" spans="1:8" ht="15.75" customHeight="1" x14ac:dyDescent="0.25">
      <c r="A839" t="s">
        <v>15</v>
      </c>
    </row>
    <row r="840" spans="1:8" s="9" customFormat="1" x14ac:dyDescent="0.25">
      <c r="A840" s="8"/>
      <c r="B840" s="8"/>
    </row>
    <row r="841" spans="1:8" x14ac:dyDescent="0.25">
      <c r="A841" s="1" t="s">
        <v>0</v>
      </c>
      <c r="B841" s="1">
        <f>B821+1</f>
        <v>43</v>
      </c>
      <c r="D841" t="s">
        <v>30</v>
      </c>
      <c r="E841" s="4"/>
    </row>
    <row r="843" spans="1:8" x14ac:dyDescent="0.25">
      <c r="A843" t="s">
        <v>1</v>
      </c>
      <c r="B843" s="4"/>
      <c r="D843" t="s">
        <v>31</v>
      </c>
      <c r="E843" s="4"/>
    </row>
    <row r="845" spans="1:8" x14ac:dyDescent="0.25">
      <c r="A845" t="s">
        <v>11</v>
      </c>
      <c r="B845" s="4"/>
      <c r="D845" t="s">
        <v>14</v>
      </c>
      <c r="E845" s="4"/>
    </row>
    <row r="847" spans="1:8" x14ac:dyDescent="0.25">
      <c r="A847" t="s">
        <v>12</v>
      </c>
      <c r="B847" s="4"/>
      <c r="D847" t="s">
        <v>16</v>
      </c>
      <c r="E847" s="4"/>
      <c r="F847" s="6"/>
      <c r="G847" s="6"/>
      <c r="H847" s="6"/>
    </row>
    <row r="848" spans="1:8" x14ac:dyDescent="0.25">
      <c r="F848" s="6"/>
      <c r="G848" s="6"/>
      <c r="H848" s="6"/>
    </row>
    <row r="849" spans="1:8" x14ac:dyDescent="0.25">
      <c r="A849" t="s">
        <v>3</v>
      </c>
      <c r="B849" s="4"/>
      <c r="D849" s="38" t="s">
        <v>17</v>
      </c>
      <c r="E849" s="38"/>
      <c r="F849" s="6"/>
      <c r="G849" s="6"/>
      <c r="H849" s="6"/>
    </row>
    <row r="850" spans="1:8" x14ac:dyDescent="0.25">
      <c r="B850" s="2"/>
      <c r="D850" s="39"/>
      <c r="E850" s="40"/>
      <c r="F850" s="6"/>
      <c r="G850" s="6"/>
      <c r="H850" s="6"/>
    </row>
    <row r="851" spans="1:8" x14ac:dyDescent="0.25">
      <c r="A851" t="s">
        <v>2</v>
      </c>
      <c r="B851" s="4"/>
    </row>
    <row r="852" spans="1:8" x14ac:dyDescent="0.25">
      <c r="D852" s="38" t="s">
        <v>29</v>
      </c>
      <c r="E852" s="38"/>
    </row>
    <row r="853" spans="1:8" x14ac:dyDescent="0.25">
      <c r="A853" t="s">
        <v>4</v>
      </c>
      <c r="B853" s="5"/>
      <c r="D853" s="4">
        <v>1</v>
      </c>
      <c r="E853" s="4"/>
    </row>
    <row r="854" spans="1:8" x14ac:dyDescent="0.25">
      <c r="D854" s="4">
        <v>2</v>
      </c>
      <c r="E854" s="4"/>
    </row>
    <row r="855" spans="1:8" x14ac:dyDescent="0.25">
      <c r="A855" t="s">
        <v>13</v>
      </c>
      <c r="B855" s="4"/>
      <c r="D855" s="4">
        <v>3</v>
      </c>
      <c r="E855" s="4"/>
    </row>
    <row r="856" spans="1:8" x14ac:dyDescent="0.25">
      <c r="D856" s="4">
        <v>4</v>
      </c>
      <c r="E856" s="4"/>
    </row>
    <row r="857" spans="1:8" x14ac:dyDescent="0.25">
      <c r="A857" t="s">
        <v>26</v>
      </c>
      <c r="B857" s="4"/>
      <c r="D857" s="13" t="e" cm="1">
        <f t="array" ref="D857">_xlfn.IFS(AND(E841="Flexible",E843="Yes"),"MacAdam",E841="Flexible",5,OR(E841="Composite",E841="Rigid"),"Concrete")</f>
        <v>#N/A</v>
      </c>
      <c r="E857" s="4"/>
    </row>
    <row r="859" spans="1:8" ht="15.75" customHeight="1" x14ac:dyDescent="0.25">
      <c r="A859" t="s">
        <v>15</v>
      </c>
    </row>
    <row r="860" spans="1:8" s="9" customFormat="1" x14ac:dyDescent="0.25">
      <c r="A860" s="8"/>
      <c r="B860" s="8"/>
    </row>
    <row r="861" spans="1:8" x14ac:dyDescent="0.25">
      <c r="A861" s="1" t="s">
        <v>0</v>
      </c>
      <c r="B861" s="1">
        <f>B841+1</f>
        <v>44</v>
      </c>
      <c r="D861" t="s">
        <v>30</v>
      </c>
      <c r="E861" s="4"/>
    </row>
    <row r="863" spans="1:8" x14ac:dyDescent="0.25">
      <c r="A863" t="s">
        <v>1</v>
      </c>
      <c r="B863" s="4"/>
      <c r="D863" t="s">
        <v>31</v>
      </c>
      <c r="E863" s="4"/>
    </row>
    <row r="865" spans="1:8" x14ac:dyDescent="0.25">
      <c r="A865" t="s">
        <v>11</v>
      </c>
      <c r="B865" s="4"/>
      <c r="D865" t="s">
        <v>14</v>
      </c>
      <c r="E865" s="4"/>
    </row>
    <row r="867" spans="1:8" x14ac:dyDescent="0.25">
      <c r="A867" t="s">
        <v>12</v>
      </c>
      <c r="B867" s="4"/>
      <c r="D867" t="s">
        <v>16</v>
      </c>
      <c r="E867" s="4"/>
      <c r="F867" s="6"/>
      <c r="G867" s="6"/>
      <c r="H867" s="6"/>
    </row>
    <row r="868" spans="1:8" x14ac:dyDescent="0.25">
      <c r="F868" s="6"/>
      <c r="G868" s="6"/>
      <c r="H868" s="6"/>
    </row>
    <row r="869" spans="1:8" x14ac:dyDescent="0.25">
      <c r="A869" t="s">
        <v>3</v>
      </c>
      <c r="B869" s="4"/>
      <c r="D869" s="38" t="s">
        <v>17</v>
      </c>
      <c r="E869" s="38"/>
      <c r="F869" s="6"/>
      <c r="G869" s="6"/>
      <c r="H869" s="6"/>
    </row>
    <row r="870" spans="1:8" x14ac:dyDescent="0.25">
      <c r="B870" s="2"/>
      <c r="D870" s="39"/>
      <c r="E870" s="40"/>
      <c r="F870" s="6"/>
      <c r="G870" s="6"/>
      <c r="H870" s="6"/>
    </row>
    <row r="871" spans="1:8" x14ac:dyDescent="0.25">
      <c r="A871" t="s">
        <v>2</v>
      </c>
      <c r="B871" s="4"/>
    </row>
    <row r="872" spans="1:8" x14ac:dyDescent="0.25">
      <c r="D872" s="38" t="s">
        <v>29</v>
      </c>
      <c r="E872" s="38"/>
    </row>
    <row r="873" spans="1:8" x14ac:dyDescent="0.25">
      <c r="A873" t="s">
        <v>4</v>
      </c>
      <c r="B873" s="5"/>
      <c r="D873" s="4">
        <v>1</v>
      </c>
      <c r="E873" s="4"/>
    </row>
    <row r="874" spans="1:8" x14ac:dyDescent="0.25">
      <c r="D874" s="4">
        <v>2</v>
      </c>
      <c r="E874" s="4"/>
    </row>
    <row r="875" spans="1:8" x14ac:dyDescent="0.25">
      <c r="A875" t="s">
        <v>13</v>
      </c>
      <c r="B875" s="4"/>
      <c r="D875" s="4">
        <v>3</v>
      </c>
      <c r="E875" s="4"/>
    </row>
    <row r="876" spans="1:8" x14ac:dyDescent="0.25">
      <c r="D876" s="4">
        <v>4</v>
      </c>
      <c r="E876" s="4"/>
    </row>
    <row r="877" spans="1:8" x14ac:dyDescent="0.25">
      <c r="A877" t="s">
        <v>26</v>
      </c>
      <c r="B877" s="4"/>
      <c r="D877" s="13" t="e" cm="1">
        <f t="array" ref="D877">_xlfn.IFS(AND(E861="Flexible",E863="Yes"),"MacAdam",E861="Flexible",5,OR(E861="Composite",E861="Rigid"),"Concrete")</f>
        <v>#N/A</v>
      </c>
      <c r="E877" s="4"/>
    </row>
    <row r="879" spans="1:8" ht="15.75" customHeight="1" x14ac:dyDescent="0.25">
      <c r="A879" t="s">
        <v>15</v>
      </c>
    </row>
    <row r="880" spans="1:8" s="9" customFormat="1" x14ac:dyDescent="0.25">
      <c r="A880" s="8"/>
      <c r="B880" s="8"/>
    </row>
    <row r="881" spans="1:8" x14ac:dyDescent="0.25">
      <c r="A881" s="1" t="s">
        <v>0</v>
      </c>
      <c r="B881" s="1">
        <f>B861+1</f>
        <v>45</v>
      </c>
      <c r="D881" t="s">
        <v>30</v>
      </c>
      <c r="E881" s="4"/>
    </row>
    <row r="883" spans="1:8" x14ac:dyDescent="0.25">
      <c r="A883" t="s">
        <v>1</v>
      </c>
      <c r="B883" s="4"/>
      <c r="D883" t="s">
        <v>31</v>
      </c>
      <c r="E883" s="4"/>
    </row>
    <row r="885" spans="1:8" x14ac:dyDescent="0.25">
      <c r="A885" t="s">
        <v>11</v>
      </c>
      <c r="B885" s="4"/>
      <c r="D885" t="s">
        <v>14</v>
      </c>
      <c r="E885" s="4"/>
    </row>
    <row r="887" spans="1:8" x14ac:dyDescent="0.25">
      <c r="A887" t="s">
        <v>12</v>
      </c>
      <c r="B887" s="4"/>
      <c r="D887" t="s">
        <v>16</v>
      </c>
      <c r="E887" s="4"/>
      <c r="F887" s="6"/>
      <c r="G887" s="6"/>
      <c r="H887" s="6"/>
    </row>
    <row r="888" spans="1:8" x14ac:dyDescent="0.25">
      <c r="F888" s="6"/>
      <c r="G888" s="6"/>
      <c r="H888" s="6"/>
    </row>
    <row r="889" spans="1:8" x14ac:dyDescent="0.25">
      <c r="A889" t="s">
        <v>3</v>
      </c>
      <c r="B889" s="4"/>
      <c r="D889" s="38" t="s">
        <v>17</v>
      </c>
      <c r="E889" s="38"/>
      <c r="F889" s="6"/>
      <c r="G889" s="6"/>
      <c r="H889" s="6"/>
    </row>
    <row r="890" spans="1:8" x14ac:dyDescent="0.25">
      <c r="B890" s="2"/>
      <c r="D890" s="39"/>
      <c r="E890" s="40"/>
      <c r="F890" s="6"/>
      <c r="G890" s="6"/>
      <c r="H890" s="6"/>
    </row>
    <row r="891" spans="1:8" x14ac:dyDescent="0.25">
      <c r="A891" t="s">
        <v>2</v>
      </c>
      <c r="B891" s="4"/>
    </row>
    <row r="892" spans="1:8" x14ac:dyDescent="0.25">
      <c r="D892" s="38" t="s">
        <v>29</v>
      </c>
      <c r="E892" s="38"/>
    </row>
    <row r="893" spans="1:8" x14ac:dyDescent="0.25">
      <c r="A893" t="s">
        <v>4</v>
      </c>
      <c r="B893" s="5"/>
      <c r="D893" s="4">
        <v>1</v>
      </c>
      <c r="E893" s="4"/>
    </row>
    <row r="894" spans="1:8" x14ac:dyDescent="0.25">
      <c r="D894" s="4">
        <v>2</v>
      </c>
      <c r="E894" s="4"/>
    </row>
    <row r="895" spans="1:8" x14ac:dyDescent="0.25">
      <c r="A895" t="s">
        <v>13</v>
      </c>
      <c r="B895" s="4"/>
      <c r="D895" s="4">
        <v>3</v>
      </c>
      <c r="E895" s="4"/>
    </row>
    <row r="896" spans="1:8" x14ac:dyDescent="0.25">
      <c r="D896" s="4">
        <v>4</v>
      </c>
      <c r="E896" s="4"/>
    </row>
    <row r="897" spans="1:8" x14ac:dyDescent="0.25">
      <c r="A897" t="s">
        <v>26</v>
      </c>
      <c r="B897" s="4"/>
      <c r="D897" s="13" t="e" cm="1">
        <f t="array" ref="D897">_xlfn.IFS(AND(E881="Flexible",E883="Yes"),"MacAdam",E881="Flexible",5,OR(E881="Composite",E881="Rigid"),"Concrete")</f>
        <v>#N/A</v>
      </c>
      <c r="E897" s="4"/>
    </row>
    <row r="899" spans="1:8" ht="15.75" customHeight="1" x14ac:dyDescent="0.25">
      <c r="A899" t="s">
        <v>15</v>
      </c>
    </row>
    <row r="900" spans="1:8" s="9" customFormat="1" x14ac:dyDescent="0.25">
      <c r="A900" s="8"/>
      <c r="B900" s="8"/>
    </row>
    <row r="901" spans="1:8" x14ac:dyDescent="0.25">
      <c r="A901" s="1" t="s">
        <v>0</v>
      </c>
      <c r="B901" s="1">
        <f>B881+1</f>
        <v>46</v>
      </c>
      <c r="D901" t="s">
        <v>30</v>
      </c>
      <c r="E901" s="4"/>
    </row>
    <row r="903" spans="1:8" x14ac:dyDescent="0.25">
      <c r="A903" t="s">
        <v>1</v>
      </c>
      <c r="B903" s="4"/>
      <c r="D903" t="s">
        <v>31</v>
      </c>
      <c r="E903" s="4"/>
    </row>
    <row r="905" spans="1:8" x14ac:dyDescent="0.25">
      <c r="A905" t="s">
        <v>11</v>
      </c>
      <c r="B905" s="4"/>
      <c r="D905" t="s">
        <v>14</v>
      </c>
      <c r="E905" s="4"/>
    </row>
    <row r="907" spans="1:8" x14ac:dyDescent="0.25">
      <c r="A907" t="s">
        <v>12</v>
      </c>
      <c r="B907" s="4"/>
      <c r="D907" t="s">
        <v>16</v>
      </c>
      <c r="E907" s="4"/>
      <c r="F907" s="6"/>
      <c r="G907" s="6"/>
      <c r="H907" s="6"/>
    </row>
    <row r="908" spans="1:8" x14ac:dyDescent="0.25">
      <c r="F908" s="6"/>
      <c r="G908" s="6"/>
      <c r="H908" s="6"/>
    </row>
    <row r="909" spans="1:8" x14ac:dyDescent="0.25">
      <c r="A909" t="s">
        <v>3</v>
      </c>
      <c r="B909" s="4"/>
      <c r="D909" s="38" t="s">
        <v>17</v>
      </c>
      <c r="E909" s="38"/>
      <c r="F909" s="6"/>
      <c r="G909" s="6"/>
      <c r="H909" s="6"/>
    </row>
    <row r="910" spans="1:8" x14ac:dyDescent="0.25">
      <c r="B910" s="2"/>
      <c r="D910" s="39"/>
      <c r="E910" s="40"/>
      <c r="F910" s="6"/>
      <c r="G910" s="6"/>
      <c r="H910" s="6"/>
    </row>
    <row r="911" spans="1:8" x14ac:dyDescent="0.25">
      <c r="A911" t="s">
        <v>2</v>
      </c>
      <c r="B911" s="4"/>
    </row>
    <row r="912" spans="1:8" x14ac:dyDescent="0.25">
      <c r="D912" s="38" t="s">
        <v>29</v>
      </c>
      <c r="E912" s="38"/>
    </row>
    <row r="913" spans="1:8" x14ac:dyDescent="0.25">
      <c r="A913" t="s">
        <v>4</v>
      </c>
      <c r="B913" s="5"/>
      <c r="D913" s="4">
        <v>1</v>
      </c>
      <c r="E913" s="4"/>
    </row>
    <row r="914" spans="1:8" x14ac:dyDescent="0.25">
      <c r="D914" s="4">
        <v>2</v>
      </c>
      <c r="E914" s="4"/>
    </row>
    <row r="915" spans="1:8" x14ac:dyDescent="0.25">
      <c r="A915" t="s">
        <v>13</v>
      </c>
      <c r="B915" s="4"/>
      <c r="D915" s="4">
        <v>3</v>
      </c>
      <c r="E915" s="4"/>
    </row>
    <row r="916" spans="1:8" x14ac:dyDescent="0.25">
      <c r="D916" s="4">
        <v>4</v>
      </c>
      <c r="E916" s="4"/>
    </row>
    <row r="917" spans="1:8" x14ac:dyDescent="0.25">
      <c r="A917" t="s">
        <v>26</v>
      </c>
      <c r="B917" s="4"/>
      <c r="D917" s="13" t="e" cm="1">
        <f t="array" ref="D917">_xlfn.IFS(AND(E901="Flexible",E903="Yes"),"MacAdam",E901="Flexible",5,OR(E901="Composite",E901="Rigid"),"Concrete")</f>
        <v>#N/A</v>
      </c>
      <c r="E917" s="4"/>
    </row>
    <row r="919" spans="1:8" ht="15.75" customHeight="1" x14ac:dyDescent="0.25">
      <c r="A919" t="s">
        <v>15</v>
      </c>
    </row>
    <row r="920" spans="1:8" s="9" customFormat="1" x14ac:dyDescent="0.25">
      <c r="A920" s="8"/>
      <c r="B920" s="8"/>
    </row>
    <row r="921" spans="1:8" x14ac:dyDescent="0.25">
      <c r="A921" s="1" t="s">
        <v>0</v>
      </c>
      <c r="B921" s="1">
        <f>B901+1</f>
        <v>47</v>
      </c>
      <c r="D921" t="s">
        <v>30</v>
      </c>
      <c r="E921" s="4"/>
    </row>
    <row r="923" spans="1:8" x14ac:dyDescent="0.25">
      <c r="A923" t="s">
        <v>1</v>
      </c>
      <c r="B923" s="4"/>
      <c r="D923" t="s">
        <v>31</v>
      </c>
      <c r="E923" s="4"/>
    </row>
    <row r="925" spans="1:8" x14ac:dyDescent="0.25">
      <c r="A925" t="s">
        <v>11</v>
      </c>
      <c r="B925" s="4"/>
      <c r="D925" t="s">
        <v>14</v>
      </c>
      <c r="E925" s="4"/>
    </row>
    <row r="927" spans="1:8" x14ac:dyDescent="0.25">
      <c r="A927" t="s">
        <v>12</v>
      </c>
      <c r="B927" s="4"/>
      <c r="D927" t="s">
        <v>16</v>
      </c>
      <c r="E927" s="4"/>
      <c r="F927" s="6"/>
      <c r="G927" s="6"/>
      <c r="H927" s="6"/>
    </row>
    <row r="928" spans="1:8" x14ac:dyDescent="0.25">
      <c r="F928" s="6"/>
      <c r="G928" s="6"/>
      <c r="H928" s="6"/>
    </row>
    <row r="929" spans="1:8" x14ac:dyDescent="0.25">
      <c r="A929" t="s">
        <v>3</v>
      </c>
      <c r="B929" s="4"/>
      <c r="D929" s="38" t="s">
        <v>17</v>
      </c>
      <c r="E929" s="38"/>
      <c r="F929" s="6"/>
      <c r="G929" s="6"/>
      <c r="H929" s="6"/>
    </row>
    <row r="930" spans="1:8" x14ac:dyDescent="0.25">
      <c r="B930" s="2"/>
      <c r="D930" s="39"/>
      <c r="E930" s="40"/>
      <c r="F930" s="6"/>
      <c r="G930" s="6"/>
      <c r="H930" s="6"/>
    </row>
    <row r="931" spans="1:8" x14ac:dyDescent="0.25">
      <c r="A931" t="s">
        <v>2</v>
      </c>
      <c r="B931" s="4"/>
    </row>
    <row r="932" spans="1:8" x14ac:dyDescent="0.25">
      <c r="D932" s="38" t="s">
        <v>29</v>
      </c>
      <c r="E932" s="38"/>
    </row>
    <row r="933" spans="1:8" x14ac:dyDescent="0.25">
      <c r="A933" t="s">
        <v>4</v>
      </c>
      <c r="B933" s="5"/>
      <c r="D933" s="4">
        <v>1</v>
      </c>
      <c r="E933" s="4"/>
    </row>
    <row r="934" spans="1:8" x14ac:dyDescent="0.25">
      <c r="D934" s="4">
        <v>2</v>
      </c>
      <c r="E934" s="4"/>
    </row>
    <row r="935" spans="1:8" x14ac:dyDescent="0.25">
      <c r="A935" t="s">
        <v>13</v>
      </c>
      <c r="B935" s="4"/>
      <c r="D935" s="4">
        <v>3</v>
      </c>
      <c r="E935" s="4"/>
    </row>
    <row r="936" spans="1:8" x14ac:dyDescent="0.25">
      <c r="D936" s="4">
        <v>4</v>
      </c>
      <c r="E936" s="4"/>
    </row>
    <row r="937" spans="1:8" x14ac:dyDescent="0.25">
      <c r="A937" t="s">
        <v>26</v>
      </c>
      <c r="B937" s="4"/>
      <c r="D937" s="13" t="e" cm="1">
        <f t="array" ref="D937">_xlfn.IFS(AND(E921="Flexible",E923="Yes"),"MacAdam",E921="Flexible",5,OR(E921="Composite",E921="Rigid"),"Concrete")</f>
        <v>#N/A</v>
      </c>
      <c r="E937" s="4"/>
    </row>
    <row r="939" spans="1:8" ht="15.75" customHeight="1" x14ac:dyDescent="0.25">
      <c r="A939" t="s">
        <v>15</v>
      </c>
    </row>
    <row r="940" spans="1:8" s="9" customFormat="1" x14ac:dyDescent="0.25">
      <c r="A940" s="8"/>
      <c r="B940" s="8"/>
    </row>
    <row r="941" spans="1:8" x14ac:dyDescent="0.25">
      <c r="A941" s="1" t="s">
        <v>0</v>
      </c>
      <c r="B941" s="1">
        <f>B921+1</f>
        <v>48</v>
      </c>
      <c r="D941" t="s">
        <v>30</v>
      </c>
      <c r="E941" s="4"/>
    </row>
    <row r="943" spans="1:8" x14ac:dyDescent="0.25">
      <c r="A943" t="s">
        <v>1</v>
      </c>
      <c r="B943" s="4"/>
      <c r="D943" t="s">
        <v>31</v>
      </c>
      <c r="E943" s="4"/>
    </row>
    <row r="945" spans="1:8" x14ac:dyDescent="0.25">
      <c r="A945" t="s">
        <v>11</v>
      </c>
      <c r="B945" s="4"/>
      <c r="D945" t="s">
        <v>14</v>
      </c>
      <c r="E945" s="4"/>
    </row>
    <row r="947" spans="1:8" x14ac:dyDescent="0.25">
      <c r="A947" t="s">
        <v>12</v>
      </c>
      <c r="B947" s="4"/>
      <c r="D947" t="s">
        <v>16</v>
      </c>
      <c r="E947" s="4"/>
      <c r="F947" s="6"/>
      <c r="G947" s="6"/>
      <c r="H947" s="6"/>
    </row>
    <row r="948" spans="1:8" x14ac:dyDescent="0.25">
      <c r="F948" s="6"/>
      <c r="G948" s="6"/>
      <c r="H948" s="6"/>
    </row>
    <row r="949" spans="1:8" x14ac:dyDescent="0.25">
      <c r="A949" t="s">
        <v>3</v>
      </c>
      <c r="B949" s="4"/>
      <c r="D949" s="38" t="s">
        <v>17</v>
      </c>
      <c r="E949" s="38"/>
      <c r="F949" s="6"/>
      <c r="G949" s="6"/>
      <c r="H949" s="6"/>
    </row>
    <row r="950" spans="1:8" x14ac:dyDescent="0.25">
      <c r="B950" s="2"/>
      <c r="D950" s="39"/>
      <c r="E950" s="40"/>
      <c r="F950" s="6"/>
      <c r="G950" s="6"/>
      <c r="H950" s="6"/>
    </row>
    <row r="951" spans="1:8" x14ac:dyDescent="0.25">
      <c r="A951" t="s">
        <v>2</v>
      </c>
      <c r="B951" s="4"/>
    </row>
    <row r="952" spans="1:8" x14ac:dyDescent="0.25">
      <c r="D952" s="38" t="s">
        <v>29</v>
      </c>
      <c r="E952" s="38"/>
    </row>
    <row r="953" spans="1:8" x14ac:dyDescent="0.25">
      <c r="A953" t="s">
        <v>4</v>
      </c>
      <c r="B953" s="5"/>
      <c r="D953" s="4">
        <v>1</v>
      </c>
      <c r="E953" s="4"/>
    </row>
    <row r="954" spans="1:8" x14ac:dyDescent="0.25">
      <c r="D954" s="4">
        <v>2</v>
      </c>
      <c r="E954" s="4"/>
    </row>
    <row r="955" spans="1:8" x14ac:dyDescent="0.25">
      <c r="A955" t="s">
        <v>13</v>
      </c>
      <c r="B955" s="4"/>
      <c r="D955" s="4">
        <v>3</v>
      </c>
      <c r="E955" s="4"/>
    </row>
    <row r="956" spans="1:8" x14ac:dyDescent="0.25">
      <c r="D956" s="4">
        <v>4</v>
      </c>
      <c r="E956" s="4"/>
    </row>
    <row r="957" spans="1:8" x14ac:dyDescent="0.25">
      <c r="A957" t="s">
        <v>26</v>
      </c>
      <c r="B957" s="4"/>
      <c r="D957" s="13" t="e" cm="1">
        <f t="array" ref="D957">_xlfn.IFS(AND(E941="Flexible",E943="Yes"),"MacAdam",E941="Flexible",5,OR(E941="Composite",E941="Rigid"),"Concrete")</f>
        <v>#N/A</v>
      </c>
      <c r="E957" s="4"/>
    </row>
    <row r="959" spans="1:8" ht="15.75" customHeight="1" x14ac:dyDescent="0.25">
      <c r="A959" t="s">
        <v>15</v>
      </c>
    </row>
    <row r="960" spans="1:8" s="9" customFormat="1" x14ac:dyDescent="0.25">
      <c r="A960" s="8"/>
      <c r="B960" s="8"/>
    </row>
    <row r="961" spans="1:8" x14ac:dyDescent="0.25">
      <c r="A961" s="1" t="s">
        <v>0</v>
      </c>
      <c r="B961" s="1">
        <f>B941+1</f>
        <v>49</v>
      </c>
      <c r="D961" t="s">
        <v>30</v>
      </c>
      <c r="E961" s="4"/>
    </row>
    <row r="963" spans="1:8" x14ac:dyDescent="0.25">
      <c r="A963" t="s">
        <v>1</v>
      </c>
      <c r="B963" s="4"/>
      <c r="D963" t="s">
        <v>31</v>
      </c>
      <c r="E963" s="4"/>
    </row>
    <row r="965" spans="1:8" x14ac:dyDescent="0.25">
      <c r="A965" t="s">
        <v>11</v>
      </c>
      <c r="B965" s="4"/>
      <c r="D965" t="s">
        <v>14</v>
      </c>
      <c r="E965" s="4"/>
    </row>
    <row r="967" spans="1:8" x14ac:dyDescent="0.25">
      <c r="A967" t="s">
        <v>12</v>
      </c>
      <c r="B967" s="4"/>
      <c r="D967" t="s">
        <v>16</v>
      </c>
      <c r="E967" s="4"/>
      <c r="F967" s="6"/>
      <c r="G967" s="6"/>
      <c r="H967" s="6"/>
    </row>
    <row r="968" spans="1:8" x14ac:dyDescent="0.25">
      <c r="F968" s="6"/>
      <c r="G968" s="6"/>
      <c r="H968" s="6"/>
    </row>
    <row r="969" spans="1:8" x14ac:dyDescent="0.25">
      <c r="A969" t="s">
        <v>3</v>
      </c>
      <c r="B969" s="4"/>
      <c r="D969" s="38" t="s">
        <v>17</v>
      </c>
      <c r="E969" s="38"/>
      <c r="F969" s="6"/>
      <c r="G969" s="6"/>
      <c r="H969" s="6"/>
    </row>
    <row r="970" spans="1:8" x14ac:dyDescent="0.25">
      <c r="B970" s="2"/>
      <c r="D970" s="39"/>
      <c r="E970" s="40"/>
      <c r="F970" s="6"/>
      <c r="G970" s="6"/>
      <c r="H970" s="6"/>
    </row>
    <row r="971" spans="1:8" x14ac:dyDescent="0.25">
      <c r="A971" t="s">
        <v>2</v>
      </c>
      <c r="B971" s="4"/>
    </row>
    <row r="972" spans="1:8" x14ac:dyDescent="0.25">
      <c r="D972" s="38" t="s">
        <v>29</v>
      </c>
      <c r="E972" s="38"/>
    </row>
    <row r="973" spans="1:8" x14ac:dyDescent="0.25">
      <c r="A973" t="s">
        <v>4</v>
      </c>
      <c r="B973" s="5"/>
      <c r="D973" s="4">
        <v>1</v>
      </c>
      <c r="E973" s="4"/>
    </row>
    <row r="974" spans="1:8" x14ac:dyDescent="0.25">
      <c r="D974" s="4">
        <v>2</v>
      </c>
      <c r="E974" s="4"/>
    </row>
    <row r="975" spans="1:8" x14ac:dyDescent="0.25">
      <c r="A975" t="s">
        <v>13</v>
      </c>
      <c r="B975" s="4"/>
      <c r="D975" s="4">
        <v>3</v>
      </c>
      <c r="E975" s="4"/>
    </row>
    <row r="976" spans="1:8" x14ac:dyDescent="0.25">
      <c r="D976" s="4">
        <v>4</v>
      </c>
      <c r="E976" s="4"/>
    </row>
    <row r="977" spans="1:8" x14ac:dyDescent="0.25">
      <c r="A977" t="s">
        <v>26</v>
      </c>
      <c r="B977" s="4"/>
      <c r="D977" s="13" t="e" cm="1">
        <f t="array" ref="D977">_xlfn.IFS(AND(E961="Flexible",E963="Yes"),"MacAdam",E961="Flexible",5,OR(E961="Composite",E961="Rigid"),"Concrete")</f>
        <v>#N/A</v>
      </c>
      <c r="E977" s="4"/>
    </row>
    <row r="979" spans="1:8" ht="15.75" customHeight="1" x14ac:dyDescent="0.25">
      <c r="A979" t="s">
        <v>15</v>
      </c>
    </row>
    <row r="980" spans="1:8" s="9" customFormat="1" x14ac:dyDescent="0.25">
      <c r="A980" s="8"/>
      <c r="B980" s="8"/>
    </row>
    <row r="981" spans="1:8" x14ac:dyDescent="0.25">
      <c r="A981" s="1" t="s">
        <v>0</v>
      </c>
      <c r="B981" s="1">
        <f>B961+1</f>
        <v>50</v>
      </c>
      <c r="D981" t="s">
        <v>30</v>
      </c>
      <c r="E981" s="4"/>
    </row>
    <row r="983" spans="1:8" x14ac:dyDescent="0.25">
      <c r="A983" t="s">
        <v>1</v>
      </c>
      <c r="B983" s="4"/>
      <c r="D983" t="s">
        <v>31</v>
      </c>
      <c r="E983" s="4"/>
    </row>
    <row r="985" spans="1:8" x14ac:dyDescent="0.25">
      <c r="A985" t="s">
        <v>11</v>
      </c>
      <c r="B985" s="4"/>
      <c r="D985" t="s">
        <v>14</v>
      </c>
      <c r="E985" s="4"/>
    </row>
    <row r="987" spans="1:8" x14ac:dyDescent="0.25">
      <c r="A987" t="s">
        <v>12</v>
      </c>
      <c r="B987" s="4"/>
      <c r="D987" t="s">
        <v>16</v>
      </c>
      <c r="E987" s="4"/>
      <c r="F987" s="6"/>
      <c r="G987" s="6"/>
      <c r="H987" s="6"/>
    </row>
    <row r="988" spans="1:8" x14ac:dyDescent="0.25">
      <c r="F988" s="6"/>
      <c r="G988" s="6"/>
      <c r="H988" s="6"/>
    </row>
    <row r="989" spans="1:8" x14ac:dyDescent="0.25">
      <c r="A989" t="s">
        <v>3</v>
      </c>
      <c r="B989" s="4"/>
      <c r="D989" s="38" t="s">
        <v>17</v>
      </c>
      <c r="E989" s="38"/>
      <c r="F989" s="6"/>
      <c r="G989" s="6"/>
      <c r="H989" s="6"/>
    </row>
    <row r="990" spans="1:8" x14ac:dyDescent="0.25">
      <c r="B990" s="2"/>
      <c r="D990" s="39"/>
      <c r="E990" s="40"/>
      <c r="F990" s="6"/>
      <c r="G990" s="6"/>
      <c r="H990" s="6"/>
    </row>
    <row r="991" spans="1:8" x14ac:dyDescent="0.25">
      <c r="A991" t="s">
        <v>2</v>
      </c>
      <c r="B991" s="4"/>
    </row>
    <row r="992" spans="1:8" x14ac:dyDescent="0.25">
      <c r="D992" s="38" t="s">
        <v>29</v>
      </c>
      <c r="E992" s="38"/>
    </row>
    <row r="993" spans="1:5" x14ac:dyDescent="0.25">
      <c r="A993" t="s">
        <v>4</v>
      </c>
      <c r="B993" s="5"/>
      <c r="D993" s="4">
        <v>1</v>
      </c>
      <c r="E993" s="4"/>
    </row>
    <row r="994" spans="1:5" x14ac:dyDescent="0.25">
      <c r="D994" s="4">
        <v>2</v>
      </c>
      <c r="E994" s="4"/>
    </row>
    <row r="995" spans="1:5" x14ac:dyDescent="0.25">
      <c r="A995" t="s">
        <v>13</v>
      </c>
      <c r="B995" s="4"/>
      <c r="D995" s="4">
        <v>3</v>
      </c>
      <c r="E995" s="4"/>
    </row>
    <row r="996" spans="1:5" x14ac:dyDescent="0.25">
      <c r="D996" s="4">
        <v>4</v>
      </c>
      <c r="E996" s="4"/>
    </row>
    <row r="997" spans="1:5" x14ac:dyDescent="0.25">
      <c r="A997" t="s">
        <v>26</v>
      </c>
      <c r="B997" s="4"/>
      <c r="D997" s="13" t="e" cm="1">
        <f t="array" ref="D997">_xlfn.IFS(AND(E981="Flexible",E983="Yes"),"MacAdam",E981="Flexible",5,OR(E981="Composite",E981="Rigid"),"Concrete")</f>
        <v>#N/A</v>
      </c>
      <c r="E997" s="4"/>
    </row>
    <row r="999" spans="1:5" ht="15.75" customHeight="1" x14ac:dyDescent="0.25">
      <c r="A999" t="s">
        <v>15</v>
      </c>
    </row>
    <row r="1000" spans="1:5" s="9" customFormat="1" x14ac:dyDescent="0.25">
      <c r="A1000" s="8"/>
      <c r="B1000" s="8"/>
    </row>
  </sheetData>
  <mergeCells count="150">
    <mergeCell ref="D972:E972"/>
    <mergeCell ref="D992:E992"/>
    <mergeCell ref="D969:E969"/>
    <mergeCell ref="D970:E970"/>
    <mergeCell ref="D989:E989"/>
    <mergeCell ref="D990:E990"/>
    <mergeCell ref="D932:E932"/>
    <mergeCell ref="D952:E952"/>
    <mergeCell ref="D929:E929"/>
    <mergeCell ref="D930:E930"/>
    <mergeCell ref="D949:E949"/>
    <mergeCell ref="D950:E950"/>
    <mergeCell ref="D892:E892"/>
    <mergeCell ref="D912:E912"/>
    <mergeCell ref="D889:E889"/>
    <mergeCell ref="D890:E890"/>
    <mergeCell ref="D909:E909"/>
    <mergeCell ref="D910:E910"/>
    <mergeCell ref="D852:E852"/>
    <mergeCell ref="D872:E872"/>
    <mergeCell ref="D849:E849"/>
    <mergeCell ref="D850:E850"/>
    <mergeCell ref="D869:E869"/>
    <mergeCell ref="D870:E870"/>
    <mergeCell ref="D812:E812"/>
    <mergeCell ref="D832:E832"/>
    <mergeCell ref="D809:E809"/>
    <mergeCell ref="D810:E810"/>
    <mergeCell ref="D829:E829"/>
    <mergeCell ref="D830:E830"/>
    <mergeCell ref="D772:E772"/>
    <mergeCell ref="D792:E792"/>
    <mergeCell ref="D769:E769"/>
    <mergeCell ref="D770:E770"/>
    <mergeCell ref="D789:E789"/>
    <mergeCell ref="D790:E790"/>
    <mergeCell ref="D732:E732"/>
    <mergeCell ref="D752:E752"/>
    <mergeCell ref="D729:E729"/>
    <mergeCell ref="D730:E730"/>
    <mergeCell ref="D749:E749"/>
    <mergeCell ref="D750:E750"/>
    <mergeCell ref="D692:E692"/>
    <mergeCell ref="D712:E712"/>
    <mergeCell ref="D689:E689"/>
    <mergeCell ref="D690:E690"/>
    <mergeCell ref="D709:E709"/>
    <mergeCell ref="D710:E710"/>
    <mergeCell ref="D652:E652"/>
    <mergeCell ref="D672:E672"/>
    <mergeCell ref="D649:E649"/>
    <mergeCell ref="D650:E650"/>
    <mergeCell ref="D669:E669"/>
    <mergeCell ref="D670:E670"/>
    <mergeCell ref="D612:E612"/>
    <mergeCell ref="D632:E632"/>
    <mergeCell ref="D609:E609"/>
    <mergeCell ref="D610:E610"/>
    <mergeCell ref="D629:E629"/>
    <mergeCell ref="D630:E630"/>
    <mergeCell ref="D572:E572"/>
    <mergeCell ref="D592:E592"/>
    <mergeCell ref="D569:E569"/>
    <mergeCell ref="D570:E570"/>
    <mergeCell ref="D589:E589"/>
    <mergeCell ref="D590:E590"/>
    <mergeCell ref="D532:E532"/>
    <mergeCell ref="D552:E552"/>
    <mergeCell ref="D529:E529"/>
    <mergeCell ref="D530:E530"/>
    <mergeCell ref="D549:E549"/>
    <mergeCell ref="D550:E550"/>
    <mergeCell ref="D492:E492"/>
    <mergeCell ref="D512:E512"/>
    <mergeCell ref="D489:E489"/>
    <mergeCell ref="D490:E490"/>
    <mergeCell ref="D509:E509"/>
    <mergeCell ref="D510:E510"/>
    <mergeCell ref="D452:E452"/>
    <mergeCell ref="D472:E472"/>
    <mergeCell ref="D449:E449"/>
    <mergeCell ref="D450:E450"/>
    <mergeCell ref="D469:E469"/>
    <mergeCell ref="D470:E470"/>
    <mergeCell ref="D412:E412"/>
    <mergeCell ref="D432:E432"/>
    <mergeCell ref="D409:E409"/>
    <mergeCell ref="D410:E410"/>
    <mergeCell ref="D429:E429"/>
    <mergeCell ref="D430:E430"/>
    <mergeCell ref="D372:E372"/>
    <mergeCell ref="D392:E392"/>
    <mergeCell ref="D369:E369"/>
    <mergeCell ref="D370:E370"/>
    <mergeCell ref="D389:E389"/>
    <mergeCell ref="D390:E390"/>
    <mergeCell ref="D332:E332"/>
    <mergeCell ref="D352:E352"/>
    <mergeCell ref="D329:E329"/>
    <mergeCell ref="D330:E330"/>
    <mergeCell ref="D349:E349"/>
    <mergeCell ref="D350:E350"/>
    <mergeCell ref="D292:E292"/>
    <mergeCell ref="D312:E312"/>
    <mergeCell ref="D289:E289"/>
    <mergeCell ref="D290:E290"/>
    <mergeCell ref="D309:E309"/>
    <mergeCell ref="D310:E310"/>
    <mergeCell ref="D252:E252"/>
    <mergeCell ref="D272:E272"/>
    <mergeCell ref="D249:E249"/>
    <mergeCell ref="D250:E250"/>
    <mergeCell ref="D269:E269"/>
    <mergeCell ref="D270:E270"/>
    <mergeCell ref="D212:E212"/>
    <mergeCell ref="D232:E232"/>
    <mergeCell ref="D209:E209"/>
    <mergeCell ref="D210:E210"/>
    <mergeCell ref="D229:E229"/>
    <mergeCell ref="D230:E230"/>
    <mergeCell ref="D172:E172"/>
    <mergeCell ref="D192:E192"/>
    <mergeCell ref="D169:E169"/>
    <mergeCell ref="D170:E170"/>
    <mergeCell ref="D189:E189"/>
    <mergeCell ref="D190:E190"/>
    <mergeCell ref="D132:E132"/>
    <mergeCell ref="D152:E152"/>
    <mergeCell ref="D129:E129"/>
    <mergeCell ref="D130:E130"/>
    <mergeCell ref="D149:E149"/>
    <mergeCell ref="D150:E150"/>
    <mergeCell ref="D12:E12"/>
    <mergeCell ref="D32:E32"/>
    <mergeCell ref="D9:E9"/>
    <mergeCell ref="D10:E10"/>
    <mergeCell ref="D29:E29"/>
    <mergeCell ref="D30:E30"/>
    <mergeCell ref="D92:E92"/>
    <mergeCell ref="D112:E112"/>
    <mergeCell ref="D89:E89"/>
    <mergeCell ref="D90:E90"/>
    <mergeCell ref="D109:E109"/>
    <mergeCell ref="D110:E110"/>
    <mergeCell ref="D52:E52"/>
    <mergeCell ref="D72:E72"/>
    <mergeCell ref="D49:E49"/>
    <mergeCell ref="D50:E50"/>
    <mergeCell ref="D69:E69"/>
    <mergeCell ref="D70:E70"/>
  </mergeCells>
  <dataValidations count="4">
    <dataValidation type="list" allowBlank="1" showInputMessage="1" showErrorMessage="1" sqref="B17 B37 B57 B77 B97 B117 B137 B157 B177 B197 B217 B237 B257 B277 B297 B317 B337 B357 B377 B397 B417 B437 B457 B477 B497 B517 B537 B557 B577 B597 B617 B637 B657 B677 B697 B717 B737 B757 B777 B797 B817 B837 B857 B877 B897 B917 B937 B957 B977 B997" xr:uid="{7196C1E0-1758-4950-91D0-5C1B2D295EA3}">
      <formula1>"Middle,Edge"</formula1>
    </dataValidation>
    <dataValidation type="list" allowBlank="1" showInputMessage="1" showErrorMessage="1" sqref="B11 B31 B971 B51 B71 B91 B111 B131 B151 B171 B191 B211 B231 B251 B271 B291 B311 B331 B351 B371 B391 B411 B431 B451 B471 B491 B511 B531 B551 B571 B591 B611 B631 B651 B671 B691 B711 B731 B751 B771 B791 B811 B831 B851 B871 B891 B911 B931 B951 B991" xr:uid="{6756D21F-A1AD-4FF0-AC88-E3C8C656B0CB}">
      <formula1>"Excellent,Good,Fair,Poor"</formula1>
    </dataValidation>
    <dataValidation type="list" allowBlank="1" showInputMessage="1" showErrorMessage="1" sqref="E3 E23 E43 E63 E83 E103 E123 E143 E163 E183 E203 E223 E243 E263 E283 E303 E323 E343 E363 E383 E403 E423 E443 E463 E483 E503 E523 E543 E563 E583 E603 E623 E643 E663 E683 E703 E723 E743 E763 E783 E803 E823 E843 E863 E883 E903 E923 E943 E963 E983" xr:uid="{E99A7E0A-6035-46F0-9A7A-884BF4EF67C2}">
      <formula1>"Yes, No"</formula1>
    </dataValidation>
    <dataValidation type="list" allowBlank="1" showInputMessage="1" showErrorMessage="1" sqref="E1 E21 E41 E61 E81 E101 E121 E141 E161 E181 E201 E221 E241 E261 E281 E301 E321 E341 E361 E381 E401 E421 E441 E461 E481 E501 E521 E541 E561 E581 E601 E621 E641 E661 E681 E701 E721 E741 E761 E781 E801 E821 E841 E861 E881 E901 E921 E941 E961 E981" xr:uid="{95449354-8468-410B-8024-D5B7442BF081}">
      <formula1>"Flexible,Composite,Rigid"</formula1>
    </dataValidation>
  </dataValidations>
  <pageMargins left="0.25" right="0.25" top="0.75" bottom="0.75" header="0.3" footer="0.3"/>
  <pageSetup scale="125"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B9679F-D50F-417C-859E-C276A359EB17}">
  <dimension ref="A1:AF53"/>
  <sheetViews>
    <sheetView zoomScale="90" zoomScaleNormal="90" workbookViewId="0">
      <selection activeCell="F32" sqref="F32"/>
    </sheetView>
  </sheetViews>
  <sheetFormatPr defaultRowHeight="15" x14ac:dyDescent="0.25"/>
  <cols>
    <col min="3" max="3" width="10.28515625" customWidth="1"/>
    <col min="4" max="4" width="8.7109375" customWidth="1"/>
    <col min="9" max="9" width="5.28515625" customWidth="1"/>
    <col min="10" max="10" width="8.7109375" customWidth="1"/>
    <col min="12" max="12" width="10" customWidth="1"/>
    <col min="13" max="13" width="10" hidden="1" customWidth="1"/>
    <col min="19" max="19" width="9" bestFit="1" customWidth="1"/>
    <col min="20" max="20" width="13" customWidth="1"/>
    <col min="21" max="21" width="4.28515625" customWidth="1"/>
    <col min="24" max="24" width="9.7109375" customWidth="1"/>
    <col min="25" max="25" width="9.7109375" hidden="1" customWidth="1"/>
    <col min="32" max="32" width="13.28515625" customWidth="1"/>
  </cols>
  <sheetData>
    <row r="1" spans="1:32" ht="15.75" thickBot="1" x14ac:dyDescent="0.3">
      <c r="A1" s="59" t="s">
        <v>39</v>
      </c>
      <c r="B1" s="60"/>
      <c r="C1" s="60"/>
      <c r="D1" s="60"/>
      <c r="E1" s="60"/>
      <c r="F1" s="60"/>
      <c r="G1" s="60"/>
      <c r="H1" s="61"/>
      <c r="J1" s="67" t="s">
        <v>21</v>
      </c>
      <c r="K1" s="68"/>
      <c r="L1" s="68"/>
      <c r="M1" s="68"/>
      <c r="N1" s="68"/>
      <c r="O1" s="68"/>
      <c r="P1" s="68"/>
      <c r="Q1" s="68"/>
      <c r="R1" s="68"/>
      <c r="S1" s="68"/>
      <c r="T1" s="69"/>
      <c r="V1" s="57" t="s">
        <v>22</v>
      </c>
      <c r="W1" s="58"/>
      <c r="X1" s="58"/>
      <c r="Y1" s="58"/>
      <c r="Z1" s="58"/>
      <c r="AA1" s="58"/>
      <c r="AB1" s="58"/>
      <c r="AC1" s="58"/>
      <c r="AD1" s="58"/>
      <c r="AE1" s="58"/>
      <c r="AF1" s="58"/>
    </row>
    <row r="2" spans="1:32" ht="14.65" customHeight="1" x14ac:dyDescent="0.25">
      <c r="A2" s="41" t="s">
        <v>38</v>
      </c>
      <c r="B2" s="43" t="s">
        <v>33</v>
      </c>
      <c r="C2" s="44"/>
      <c r="D2" s="43" t="s">
        <v>34</v>
      </c>
      <c r="E2" s="44"/>
      <c r="F2" s="45" t="s">
        <v>2</v>
      </c>
      <c r="G2" s="47" t="s">
        <v>36</v>
      </c>
      <c r="H2" s="47" t="s">
        <v>37</v>
      </c>
      <c r="J2" s="55" t="s">
        <v>5</v>
      </c>
      <c r="K2" s="55" t="s">
        <v>6</v>
      </c>
      <c r="L2" s="51" t="s">
        <v>32</v>
      </c>
      <c r="M2" s="51" t="s">
        <v>40</v>
      </c>
      <c r="N2" s="54" t="s">
        <v>33</v>
      </c>
      <c r="O2" s="54"/>
      <c r="P2" s="54" t="s">
        <v>34</v>
      </c>
      <c r="Q2" s="54"/>
      <c r="R2" s="55" t="s">
        <v>2</v>
      </c>
      <c r="S2" s="55" t="s">
        <v>20</v>
      </c>
      <c r="T2" s="51" t="s">
        <v>35</v>
      </c>
      <c r="V2" s="53" t="s">
        <v>5</v>
      </c>
      <c r="W2" s="53" t="s">
        <v>6</v>
      </c>
      <c r="X2" s="51" t="s">
        <v>32</v>
      </c>
      <c r="Y2" s="51" t="s">
        <v>40</v>
      </c>
      <c r="Z2" s="54" t="s">
        <v>18</v>
      </c>
      <c r="AA2" s="54"/>
      <c r="AB2" s="54" t="s">
        <v>19</v>
      </c>
      <c r="AC2" s="54"/>
      <c r="AD2" s="53" t="s">
        <v>2</v>
      </c>
      <c r="AE2" s="53" t="s">
        <v>20</v>
      </c>
      <c r="AF2" s="51" t="s">
        <v>35</v>
      </c>
    </row>
    <row r="3" spans="1:32" ht="15.75" thickBot="1" x14ac:dyDescent="0.3">
      <c r="A3" s="42"/>
      <c r="B3" s="18" t="s">
        <v>8</v>
      </c>
      <c r="C3" s="19" t="s">
        <v>9</v>
      </c>
      <c r="D3" s="18" t="s">
        <v>8</v>
      </c>
      <c r="E3" s="19" t="s">
        <v>9</v>
      </c>
      <c r="F3" s="46"/>
      <c r="G3" s="48"/>
      <c r="H3" s="48"/>
      <c r="J3" s="56"/>
      <c r="K3" s="56"/>
      <c r="L3" s="52"/>
      <c r="M3" s="52"/>
      <c r="N3" s="14" t="s">
        <v>8</v>
      </c>
      <c r="O3" s="14" t="s">
        <v>9</v>
      </c>
      <c r="P3" s="14" t="s">
        <v>8</v>
      </c>
      <c r="Q3" s="14" t="s">
        <v>9</v>
      </c>
      <c r="R3" s="56"/>
      <c r="S3" s="56"/>
      <c r="T3" s="52"/>
      <c r="V3" s="53"/>
      <c r="W3" s="53"/>
      <c r="X3" s="52"/>
      <c r="Y3" s="52"/>
      <c r="Z3" s="14" t="s">
        <v>8</v>
      </c>
      <c r="AA3" s="14" t="s">
        <v>9</v>
      </c>
      <c r="AB3" s="14" t="s">
        <v>8</v>
      </c>
      <c r="AC3" s="14" t="s">
        <v>9</v>
      </c>
      <c r="AD3" s="53"/>
      <c r="AE3" s="53"/>
      <c r="AF3" s="52"/>
    </row>
    <row r="4" spans="1:32" x14ac:dyDescent="0.25">
      <c r="A4" s="15" t="s">
        <v>23</v>
      </c>
      <c r="B4" s="20" t="e">
        <f ca="1">AVERAGE(N4:N53)</f>
        <v>#DIV/0!</v>
      </c>
      <c r="C4" s="21">
        <f ca="1">AVERAGE(O4:O53)</f>
        <v>22</v>
      </c>
      <c r="D4" s="20" t="e">
        <f ca="1">AVERAGE(P4:P53)</f>
        <v>#DIV/0!</v>
      </c>
      <c r="E4" s="21">
        <f ca="1">AVERAGE(Q4:Q53)</f>
        <v>22</v>
      </c>
      <c r="F4" s="65"/>
      <c r="G4" s="30">
        <f ca="1">AVERAGEIF(S$4:S$53,"&lt;&gt;0")</f>
        <v>11.875</v>
      </c>
      <c r="H4" s="31">
        <f ca="1">AVERAGEIF(T$4:T$53,"&lt;&gt;0")</f>
        <v>8.875</v>
      </c>
      <c r="J4" s="10">
        <v>1</v>
      </c>
      <c r="K4" s="4">
        <f>UP!B3</f>
        <v>0.21</v>
      </c>
      <c r="L4" s="7" t="str">
        <f>UP!E1</f>
        <v>Composite</v>
      </c>
      <c r="M4" s="7" t="str">
        <f>UP!E3</f>
        <v>No</v>
      </c>
      <c r="N4" s="7" t="str">
        <f>IF(UP!$B17="Edge",UP!$B5," ")</f>
        <v xml:space="preserve"> </v>
      </c>
      <c r="O4" s="12">
        <f>IF(UP!$B17="Middle",UP!$B5," ")</f>
        <v>23</v>
      </c>
      <c r="P4" s="7" t="str">
        <f>IF(UP!$B17="Edge",UP!$B7," ")</f>
        <v xml:space="preserve"> </v>
      </c>
      <c r="Q4" s="12">
        <f>IF(UP!$B17="Middle",UP!$B7," ")</f>
        <v>23</v>
      </c>
      <c r="R4" s="4" t="str">
        <f>UP!B11</f>
        <v>Good</v>
      </c>
      <c r="S4" s="4">
        <f>UP!E13</f>
        <v>9</v>
      </c>
      <c r="T4" s="4">
        <f>IF(AND(L4="Flexible",M4&lt;&gt;"Yes")," ",UP!E17)</f>
        <v>9</v>
      </c>
      <c r="V4" s="10">
        <v>1</v>
      </c>
      <c r="W4" s="4">
        <f>DN!B3</f>
        <v>1.73</v>
      </c>
      <c r="X4" s="7" t="str">
        <f>DN!E1</f>
        <v>Composite</v>
      </c>
      <c r="Y4" s="7" t="str">
        <f>DN!E3</f>
        <v>No</v>
      </c>
      <c r="Z4" s="7" t="str">
        <f>IF(DN!$B17="Edge",DN!$B5," ")</f>
        <v xml:space="preserve"> </v>
      </c>
      <c r="AA4" s="12">
        <f>IF(DN!$B17="Middle",DN!$B5," ")</f>
        <v>13</v>
      </c>
      <c r="AB4" s="7" t="str">
        <f>IF(DN!$B17="Edge",DN!$B7," ")</f>
        <v xml:space="preserve"> </v>
      </c>
      <c r="AC4" s="12">
        <f>IF(DN!$B17="Middle",DN!$B7," ")</f>
        <v>13</v>
      </c>
      <c r="AD4" s="4" t="str">
        <f>DN!B11</f>
        <v>Fair</v>
      </c>
      <c r="AE4" s="4">
        <f>DN!E13</f>
        <v>13</v>
      </c>
      <c r="AF4" s="4">
        <f>IF(AND(X4="Flexible",Y4&lt;&gt;"Yes")," ",DN!E17)</f>
        <v>0</v>
      </c>
    </row>
    <row r="5" spans="1:32" x14ac:dyDescent="0.25">
      <c r="A5" s="16" t="s">
        <v>10</v>
      </c>
      <c r="B5" s="23">
        <f ca="1">MIN(N4:N53)</f>
        <v>0</v>
      </c>
      <c r="C5" s="24">
        <f ca="1">MIN(O4:O53)</f>
        <v>21</v>
      </c>
      <c r="D5" s="23">
        <f ca="1">MIN(P4:P53)</f>
        <v>0</v>
      </c>
      <c r="E5" s="24">
        <f ca="1">MIN(Q4:Q53)</f>
        <v>21</v>
      </c>
      <c r="F5" s="65"/>
      <c r="G5" s="32">
        <f ca="1">SMALL(S4:S53,COUNTIF(S4:S53,0)+1)</f>
        <v>9</v>
      </c>
      <c r="H5" s="33">
        <f ca="1">SMALL(T4:T53,COUNTIF(T4:T53,0)+1)</f>
        <v>8.5</v>
      </c>
      <c r="J5" s="10">
        <v>2</v>
      </c>
      <c r="K5" s="4" cm="1">
        <f t="array" aca="1" ref="K5" ca="1">OFFSET(UP!B$3,20*(ROWS($1:1)),,,)</f>
        <v>0.71</v>
      </c>
      <c r="L5" s="7" t="str" cm="1">
        <f t="array" aca="1" ref="L5" ca="1">OFFSET(UP!E$1,20*ROWS($1:1),,,)&amp;""</f>
        <v>Composite</v>
      </c>
      <c r="M5" s="7" t="str" cm="1">
        <f t="array" aca="1" ref="M5" ca="1">OFFSET(UP!E$3,20*ROWS($1:1),,,)&amp;""</f>
        <v>No</v>
      </c>
      <c r="N5" s="11" t="str" cm="1">
        <f t="array" aca="1" ref="N5" ca="1">IF((OFFSET(UP!B$17,20*(ROWS($1:1)),,,))="Edge",(OFFSET(UP!B$5,20*(ROWS($1:1)),,,))," ")</f>
        <v xml:space="preserve"> </v>
      </c>
      <c r="O5" s="11" cm="1">
        <f t="array" aca="1" ref="O5" ca="1">IF((OFFSET(UP!B$17,20*(ROWS($1:1)),,,))="Middle",(OFFSET(UP!B$5,20*(ROWS($1:1)),,,))," ")</f>
        <v>21.5</v>
      </c>
      <c r="P5" s="11" t="str" cm="1">
        <f t="array" aca="1" ref="P5" ca="1">IF((OFFSET(UP!B$17,20*(ROWS($1:1)),,,))="Edge",(OFFSET(UP!B$7,20*(ROWS($1:1)),,,))," ")</f>
        <v xml:space="preserve"> </v>
      </c>
      <c r="Q5" s="11" cm="1">
        <f t="array" aca="1" ref="Q5" ca="1">IF((OFFSET(UP!B$17,20*(ROWS($1:1)),,,))="Middle",(OFFSET(UP!B$7,20*(ROWS($1:1)),,,))," ")</f>
        <v>21.5</v>
      </c>
      <c r="R5" s="4" t="str" cm="1">
        <f t="array" aca="1" ref="R5" ca="1">OFFSET(UP!B$11,20*ROWS($1:1),,,)&amp;""</f>
        <v>Good</v>
      </c>
      <c r="S5" s="4" cm="1">
        <f t="array" aca="1" ref="S5" ca="1">OFFSET(UP!E$13,20*ROWS($1:1),,,)</f>
        <v>13</v>
      </c>
      <c r="T5" s="4" cm="1">
        <f t="array" aca="1" ref="T5" ca="1">IF(AND(L5="Flexible",M5&lt;&gt;"Yes")," ",OFFSET(UP!E$17,20*ROWS($1:1),,,))</f>
        <v>8.5</v>
      </c>
      <c r="V5" s="10">
        <v>2</v>
      </c>
      <c r="W5" s="4" cm="1">
        <f t="array" aca="1" ref="W5" ca="1">OFFSET(DN!B$3,20*(ROWS($1:1)),,,)</f>
        <v>1.31</v>
      </c>
      <c r="X5" s="7" t="str" cm="1">
        <f t="array" aca="1" ref="X5" ca="1">OFFSET(DN!E$1,20*ROWS($1:1),,,)&amp;""</f>
        <v>Composite</v>
      </c>
      <c r="Y5" s="7" t="str" cm="1">
        <f t="array" aca="1" ref="Y5" ca="1">OFFSET(DN!E$3,20*ROWS($1:1),,,)&amp;""</f>
        <v>No</v>
      </c>
      <c r="Z5" s="11" t="str" cm="1">
        <f t="array" aca="1" ref="Z5" ca="1">IF((OFFSET(DN!B$17,20*(ROWS($1:1)),,,))="Edge",(OFFSET(DN!B$5,20*(ROWS($1:1)),,,))," ")</f>
        <v xml:space="preserve"> </v>
      </c>
      <c r="AA5" s="11" cm="1">
        <f t="array" aca="1" ref="AA5" ca="1">IF((OFFSET(DN!B$17,20*(ROWS($1:1)),,,))="Middle",(OFFSET(DN!B$5,20*(ROWS($1:1)),,,))," ")</f>
        <v>15</v>
      </c>
      <c r="AB5" s="11" t="str" cm="1">
        <f t="array" aca="1" ref="AB5" ca="1">IF((OFFSET(DN!B$17,20*(ROWS($1:1)),,,))="Edge",(OFFSET(DN!B$7,20*(ROWS($1:1)),,,))," ")</f>
        <v xml:space="preserve"> </v>
      </c>
      <c r="AC5" s="11" cm="1">
        <f t="array" aca="1" ref="AC5" ca="1">IF((OFFSET(DN!B$17,20*(ROWS($1:1)),,,))="Middle",(OFFSET(DN!B$7,20*(ROWS($1:1)),,,))," ")</f>
        <v>15</v>
      </c>
      <c r="AD5" s="4" t="str" cm="1">
        <f t="array" aca="1" ref="AD5" ca="1">OFFSET(DN!B$11,20*ROWS($1:1),,,)&amp;""</f>
        <v>Excellent</v>
      </c>
      <c r="AE5" s="4" cm="1">
        <f t="array" aca="1" ref="AE5" ca="1">OFFSET(DN!E$13,20*ROWS($1:1),,,)</f>
        <v>9</v>
      </c>
      <c r="AF5" s="4" cm="1">
        <f t="array" aca="1" ref="AF5" ca="1">IF(AND(X5="Flexible",Y5&lt;&gt;"Yes")," ",OFFSET(DN!E$17,20*ROWS($1:1),,,))</f>
        <v>6</v>
      </c>
    </row>
    <row r="6" spans="1:32" x14ac:dyDescent="0.25">
      <c r="A6" s="16" t="s">
        <v>7</v>
      </c>
      <c r="B6" s="23">
        <f ca="1">MAX(N4:N53)</f>
        <v>0</v>
      </c>
      <c r="C6" s="24">
        <f ca="1">MAX(O4:O53)</f>
        <v>23</v>
      </c>
      <c r="D6" s="23">
        <f ca="1">MAX(P4:P53)</f>
        <v>0</v>
      </c>
      <c r="E6" s="24">
        <f ca="1">MAX(Q4:Q53)</f>
        <v>23</v>
      </c>
      <c r="F6" s="66"/>
      <c r="G6" s="32">
        <f ca="1">MAX(S4:S53)</f>
        <v>13.5</v>
      </c>
      <c r="H6" s="33">
        <f ca="1">MAX(T4:T53)</f>
        <v>9</v>
      </c>
      <c r="J6" s="10">
        <v>3</v>
      </c>
      <c r="K6" s="4" cm="1">
        <f t="array" aca="1" ref="K6" ca="1">OFFSET(UP!B$3,20*(ROWS($1:2)),,,)</f>
        <v>1.1599999999999999</v>
      </c>
      <c r="L6" s="7" t="str" cm="1">
        <f t="array" aca="1" ref="L6" ca="1">OFFSET(UP!E$1,20*ROWS($1:2),,,)&amp;""</f>
        <v>Composite</v>
      </c>
      <c r="M6" s="7" t="str" cm="1">
        <f t="array" aca="1" ref="M6" ca="1">OFFSET(UP!E$3,20*ROWS($1:2),,,)&amp;""</f>
        <v>No</v>
      </c>
      <c r="N6" s="11" t="str" cm="1">
        <f t="array" aca="1" ref="N6" ca="1">IF((OFFSET(UP!B$17,20*(ROWS($1:2)),,,))="Edge",(OFFSET(UP!B$5,20*(ROWS($1:2)),,,))," ")</f>
        <v xml:space="preserve"> </v>
      </c>
      <c r="O6" s="11" cm="1">
        <f t="array" aca="1" ref="O6" ca="1">IF((OFFSET(UP!B$17,20*(ROWS($1:2)),,,))="Middle",(OFFSET(UP!B$5,20*(ROWS($1:2)),,,))," ")</f>
        <v>22.5</v>
      </c>
      <c r="P6" s="11" t="str" cm="1">
        <f t="array" aca="1" ref="P6" ca="1">IF((OFFSET(UP!B$17,20*(ROWS($1:2)),,,))="Edge",(OFFSET(UP!B$7,20*(ROWS($1:2)),,,))," ")</f>
        <v xml:space="preserve"> </v>
      </c>
      <c r="Q6" s="11" cm="1">
        <f t="array" aca="1" ref="Q6" ca="1">IF((OFFSET(UP!B$17,20*(ROWS($1:2)),,,))="Middle",(OFFSET(UP!B$7,20*(ROWS($1:2)),,,))," ")</f>
        <v>22.5</v>
      </c>
      <c r="R6" s="4" t="str" cm="1">
        <f t="array" aca="1" ref="R6" ca="1">OFFSET(UP!B$11,20*ROWS($1:2),,,)&amp;""</f>
        <v>Good</v>
      </c>
      <c r="S6" s="4" cm="1">
        <f t="array" aca="1" ref="S6" ca="1">OFFSET(UP!E$13,20*ROWS($1:2),,,)</f>
        <v>13.5</v>
      </c>
      <c r="T6" s="4" cm="1">
        <f t="array" aca="1" ref="T6" ca="1">IF(AND(L6="Flexible",M6&lt;&gt;"Yes")," ",OFFSET(UP!E$17,20*ROWS($1:2),,,))</f>
        <v>9</v>
      </c>
      <c r="V6" s="10">
        <v>3</v>
      </c>
      <c r="W6" s="4" cm="1">
        <f t="array" aca="1" ref="W6" ca="1">OFFSET(DN!B$3,20*(ROWS($1:2)),,,)</f>
        <v>0.77</v>
      </c>
      <c r="X6" s="7" t="str" cm="1">
        <f t="array" aca="1" ref="X6" ca="1">OFFSET(DN!E$1,20*ROWS($1:2),,,)&amp;""</f>
        <v>Composite</v>
      </c>
      <c r="Y6" s="7" t="str" cm="1">
        <f t="array" aca="1" ref="Y6" ca="1">OFFSET(DN!E$3,20*ROWS($1:2),,,)&amp;""</f>
        <v>No</v>
      </c>
      <c r="Z6" s="11" t="str" cm="1">
        <f t="array" aca="1" ref="Z6" ca="1">IF((OFFSET(DN!B$17,20*(ROWS($1:2)),,,))="Edge",(OFFSET(DN!B$5,20*(ROWS($1:2)),,,))," ")</f>
        <v xml:space="preserve"> </v>
      </c>
      <c r="AA6" s="11" cm="1">
        <f t="array" aca="1" ref="AA6" ca="1">IF((OFFSET(DN!B$17,20*(ROWS($1:2)),,,))="Middle",(OFFSET(DN!B$5,20*(ROWS($1:2)),,,))," ")</f>
        <v>24.5</v>
      </c>
      <c r="AB6" s="11" t="str" cm="1">
        <f t="array" aca="1" ref="AB6" ca="1">IF((OFFSET(DN!B$17,20*(ROWS($1:2)),,,))="Edge",(OFFSET(DN!B$7,20*(ROWS($1:2)),,,))," ")</f>
        <v xml:space="preserve"> </v>
      </c>
      <c r="AC6" s="11" cm="1">
        <f t="array" aca="1" ref="AC6" ca="1">IF((OFFSET(DN!B$17,20*(ROWS($1:2)),,,))="Middle",(OFFSET(DN!B$7,20*(ROWS($1:2)),,,))," ")</f>
        <v>24.5</v>
      </c>
      <c r="AD6" s="4" t="str" cm="1">
        <f t="array" aca="1" ref="AD6" ca="1">OFFSET(DN!B$11,20*ROWS($1:2),,,)&amp;""</f>
        <v>Good</v>
      </c>
      <c r="AE6" s="4" cm="1">
        <f t="array" aca="1" ref="AE6" ca="1">OFFSET(DN!E$13,20*ROWS($1:2),,,)</f>
        <v>17.5</v>
      </c>
      <c r="AF6" s="4" cm="1">
        <f t="array" aca="1" ref="AF6" ca="1">IF(AND(X6="Flexible",Y6&lt;&gt;"Yes")," ",OFFSET(DN!E$17,20*ROWS($1:2),,,))</f>
        <v>7</v>
      </c>
    </row>
    <row r="7" spans="1:32" ht="15.75" thickBot="1" x14ac:dyDescent="0.3">
      <c r="A7" s="17" t="s">
        <v>24</v>
      </c>
      <c r="B7" s="26" t="e">
        <f ca="1">MODE(N4:N53)</f>
        <v>#N/A</v>
      </c>
      <c r="C7" s="27" t="e">
        <f ca="1">MODE(O4:O53)</f>
        <v>#N/A</v>
      </c>
      <c r="D7" s="26" t="e">
        <f ca="1">MODE(P4:P53)</f>
        <v>#N/A</v>
      </c>
      <c r="E7" s="27" t="e">
        <f ca="1">MODE(Q4:Q53)</f>
        <v>#N/A</v>
      </c>
      <c r="F7" s="34" t="str" cm="1">
        <f t="array" aca="1" ref="F7" ca="1">INDEX(R4:R53,MODE((IF(R4:R53&lt;&gt;"",MATCH(R4:R53,R4:R53,0)))))</f>
        <v>Good</v>
      </c>
      <c r="G7" s="35" t="e" cm="1">
        <f t="array" aca="1" ref="G7" ca="1">MODE(IF(S4:S53&lt;&gt;0,S4:S53))</f>
        <v>#N/A</v>
      </c>
      <c r="H7" s="36" cm="1">
        <f t="array" aca="1" ref="H7" ca="1">MODE(IF(T4:T53&lt;&gt;0,T4:T53))</f>
        <v>9</v>
      </c>
      <c r="J7" s="10">
        <v>4</v>
      </c>
      <c r="K7" s="4" cm="1">
        <f t="array" aca="1" ref="K7" ca="1">OFFSET(UP!B$3,20*(ROWS($1:3)),,,)</f>
        <v>1.79</v>
      </c>
      <c r="L7" s="7" t="str" cm="1">
        <f t="array" aca="1" ref="L7" ca="1">OFFSET(UP!E$1,20*ROWS($1:3),,,)&amp;""</f>
        <v>Composite</v>
      </c>
      <c r="M7" s="7" t="str" cm="1">
        <f t="array" aca="1" ref="M7" ca="1">OFFSET(UP!E$3,20*ROWS($1:3),,,)&amp;""</f>
        <v>No</v>
      </c>
      <c r="N7" s="11" t="str" cm="1">
        <f t="array" aca="1" ref="N7" ca="1">IF((OFFSET(UP!B$17,20*(ROWS($1:3)),,,))="Edge",(OFFSET(UP!B$5,20*(ROWS($1:3)),,,))," ")</f>
        <v xml:space="preserve"> </v>
      </c>
      <c r="O7" s="11" cm="1">
        <f t="array" aca="1" ref="O7" ca="1">IF((OFFSET(UP!B$17,20*(ROWS($1:3)),,,))="Middle",(OFFSET(UP!B$5,20*(ROWS($1:3)),,,))," ")</f>
        <v>21</v>
      </c>
      <c r="P7" s="11" t="str" cm="1">
        <f t="array" aca="1" ref="P7" ca="1">IF((OFFSET(UP!B$17,20*(ROWS($1:3)),,,))="Edge",(OFFSET(UP!B$7,20*(ROWS($1:3)),,,))," ")</f>
        <v xml:space="preserve"> </v>
      </c>
      <c r="Q7" s="11" cm="1">
        <f t="array" aca="1" ref="Q7" ca="1">IF((OFFSET(UP!B$17,20*(ROWS($1:3)),,,))="Middle",(OFFSET(UP!B$7,20*(ROWS($1:3)),,,))," ")</f>
        <v>21</v>
      </c>
      <c r="R7" s="4" t="str" cm="1">
        <f t="array" aca="1" ref="R7" ca="1">OFFSET(UP!B$11,20*ROWS($1:3),,,)&amp;""</f>
        <v>Good</v>
      </c>
      <c r="S7" s="4" cm="1">
        <f t="array" aca="1" ref="S7" ca="1">OFFSET(UP!E$13,20*ROWS($1:3),,,)</f>
        <v>12</v>
      </c>
      <c r="T7" s="4" cm="1">
        <f t="array" aca="1" ref="T7" ca="1">IF(AND(L7="Flexible",M7&lt;&gt;"Yes")," ",OFFSET(UP!E$17,20*ROWS($1:3),,,))</f>
        <v>9</v>
      </c>
      <c r="V7" s="10">
        <v>4</v>
      </c>
      <c r="W7" s="4" cm="1">
        <f t="array" aca="1" ref="W7" ca="1">OFFSET(DN!B$3,20*(ROWS($1:3)),,,)</f>
        <v>0.21</v>
      </c>
      <c r="X7" s="7" t="str" cm="1">
        <f t="array" aca="1" ref="X7" ca="1">OFFSET(DN!E$1,20*ROWS($1:3),,,)&amp;""</f>
        <v>Composite</v>
      </c>
      <c r="Y7" s="7" t="str" cm="1">
        <f t="array" aca="1" ref="Y7" ca="1">OFFSET(DN!E$3,20*ROWS($1:3),,,)&amp;""</f>
        <v>No</v>
      </c>
      <c r="Z7" s="11" t="str" cm="1">
        <f t="array" aca="1" ref="Z7" ca="1">IF((OFFSET(DN!B$17,20*(ROWS($1:3)),,,))="Edge",(OFFSET(DN!B$5,20*(ROWS($1:3)),,,))," ")</f>
        <v xml:space="preserve"> </v>
      </c>
      <c r="AA7" s="11" cm="1">
        <f t="array" aca="1" ref="AA7" ca="1">IF((OFFSET(DN!B$17,20*(ROWS($1:3)),,,))="Middle",(OFFSET(DN!B$5,20*(ROWS($1:3)),,,))," ")</f>
        <v>16.5</v>
      </c>
      <c r="AB7" s="11" t="str" cm="1">
        <f t="array" aca="1" ref="AB7" ca="1">IF((OFFSET(DN!B$17,20*(ROWS($1:3)),,,))="Edge",(OFFSET(DN!B$7,20*(ROWS($1:3)),,,))," ")</f>
        <v xml:space="preserve"> </v>
      </c>
      <c r="AC7" s="11" cm="1">
        <f t="array" aca="1" ref="AC7" ca="1">IF((OFFSET(DN!B$17,20*(ROWS($1:3)),,,))="Middle",(OFFSET(DN!B$7,20*(ROWS($1:3)),,,))," ")</f>
        <v>16.5</v>
      </c>
      <c r="AD7" s="4" t="str" cm="1">
        <f t="array" aca="1" ref="AD7" ca="1">OFFSET(DN!B$11,20*ROWS($1:3),,,)&amp;""</f>
        <v>Good</v>
      </c>
      <c r="AE7" s="4" cm="1">
        <f t="array" aca="1" ref="AE7" ca="1">OFFSET(DN!E$13,20*ROWS($1:3),,,)</f>
        <v>9</v>
      </c>
      <c r="AF7" s="4" cm="1">
        <f t="array" aca="1" ref="AF7" ca="1">IF(AND(X7="Flexible",Y7&lt;&gt;"Yes")," ",OFFSET(DN!E$17,20*ROWS($1:3),,,))</f>
        <v>7.5</v>
      </c>
    </row>
    <row r="8" spans="1:32" x14ac:dyDescent="0.25">
      <c r="J8" s="10">
        <v>5</v>
      </c>
      <c r="K8" s="4" cm="1">
        <f t="array" aca="1" ref="K8" ca="1">OFFSET(UP!B$3,20*(ROWS($1:4)),,,)</f>
        <v>0</v>
      </c>
      <c r="L8" s="7" t="str" cm="1">
        <f t="array" aca="1" ref="L8" ca="1">OFFSET(UP!E$1,20*ROWS($1:4),,,)&amp;""</f>
        <v/>
      </c>
      <c r="M8" s="7" t="str" cm="1">
        <f t="array" aca="1" ref="M8" ca="1">OFFSET(UP!E$3,20*ROWS($1:4),,,)&amp;""</f>
        <v/>
      </c>
      <c r="N8" s="11" t="str" cm="1">
        <f t="array" aca="1" ref="N8" ca="1">IF((OFFSET(UP!B$17,20*(ROWS($1:4)),,,))="Edge",(OFFSET(UP!B$5,20*(ROWS($1:4)),,,))," ")</f>
        <v xml:space="preserve"> </v>
      </c>
      <c r="O8" s="11" t="str" cm="1">
        <f t="array" aca="1" ref="O8" ca="1">IF((OFFSET(UP!B$17,20*(ROWS($1:4)),,,))="Middle",(OFFSET(UP!B$5,20*(ROWS($1:4)),,,))," ")</f>
        <v xml:space="preserve"> </v>
      </c>
      <c r="P8" s="11" t="str" cm="1">
        <f t="array" aca="1" ref="P8" ca="1">IF((OFFSET(UP!B$17,20*(ROWS($1:4)),,,))="Edge",(OFFSET(UP!B$7,20*(ROWS($1:4)),,,))," ")</f>
        <v xml:space="preserve"> </v>
      </c>
      <c r="Q8" s="11" t="str" cm="1">
        <f t="array" aca="1" ref="Q8" ca="1">IF((OFFSET(UP!B$17,20*(ROWS($1:4)),,,))="Middle",(OFFSET(UP!B$7,20*(ROWS($1:4)),,,))," ")</f>
        <v xml:space="preserve"> </v>
      </c>
      <c r="R8" s="4" t="str" cm="1">
        <f t="array" aca="1" ref="R8" ca="1">OFFSET(UP!B$11,20*ROWS($1:4),,,)&amp;""</f>
        <v/>
      </c>
      <c r="S8" s="4" cm="1">
        <f t="array" aca="1" ref="S8" ca="1">OFFSET(UP!E$13,20*ROWS($1:4),,,)</f>
        <v>0</v>
      </c>
      <c r="T8" s="4" cm="1">
        <f t="array" aca="1" ref="T8" ca="1">IF(AND(L8="Flexible",M8&lt;&gt;"Yes")," ",OFFSET(UP!E$17,20*ROWS($1:4),,,))</f>
        <v>0</v>
      </c>
      <c r="V8" s="10">
        <v>5</v>
      </c>
      <c r="W8" s="4" cm="1">
        <f t="array" aca="1" ref="W8" ca="1">OFFSET(DN!B$3,20*(ROWS($1:4)),,,)</f>
        <v>0</v>
      </c>
      <c r="X8" s="7" t="str" cm="1">
        <f t="array" aca="1" ref="X8" ca="1">OFFSET(DN!E$1,20*ROWS($1:4),,,)&amp;""</f>
        <v/>
      </c>
      <c r="Y8" s="7" t="str" cm="1">
        <f t="array" aca="1" ref="Y8" ca="1">OFFSET(DN!E$3,20*ROWS($1:4),,,)&amp;""</f>
        <v/>
      </c>
      <c r="Z8" s="11" t="str" cm="1">
        <f t="array" aca="1" ref="Z8" ca="1">IF((OFFSET(DN!B$17,20*(ROWS($1:4)),,,))="Edge",(OFFSET(DN!B$5,20*(ROWS($1:4)),,,))," ")</f>
        <v xml:space="preserve"> </v>
      </c>
      <c r="AA8" s="11" t="str" cm="1">
        <f t="array" aca="1" ref="AA8" ca="1">IF((OFFSET(DN!B$17,20*(ROWS($1:4)),,,))="Middle",(OFFSET(DN!B$5,20*(ROWS($1:4)),,,))," ")</f>
        <v xml:space="preserve"> </v>
      </c>
      <c r="AB8" s="11" t="str" cm="1">
        <f t="array" aca="1" ref="AB8" ca="1">IF((OFFSET(DN!B$17,20*(ROWS($1:4)),,,))="Edge",(OFFSET(DN!B$7,20*(ROWS($1:4)),,,))," ")</f>
        <v xml:space="preserve"> </v>
      </c>
      <c r="AC8" s="11" t="str" cm="1">
        <f t="array" aca="1" ref="AC8" ca="1">IF((OFFSET(DN!B$17,20*(ROWS($1:4)),,,))="Middle",(OFFSET(DN!B$7,20*(ROWS($1:4)),,,))," ")</f>
        <v xml:space="preserve"> </v>
      </c>
      <c r="AD8" s="4" t="str" cm="1">
        <f t="array" aca="1" ref="AD8" ca="1">OFFSET(DN!B$11,20*ROWS($1:4),,,)&amp;""</f>
        <v/>
      </c>
      <c r="AE8" s="4" cm="1">
        <f t="array" aca="1" ref="AE8" ca="1">OFFSET(DN!E$13,20*ROWS($1:4),,,)</f>
        <v>0</v>
      </c>
      <c r="AF8" s="4" cm="1">
        <f t="array" aca="1" ref="AF8" ca="1">IF(AND(X8="Flexible",Y8&lt;&gt;"Yes")," ",OFFSET(DN!E$17,20*ROWS($1:4),,,))</f>
        <v>0</v>
      </c>
    </row>
    <row r="9" spans="1:32" ht="15.75" thickBot="1" x14ac:dyDescent="0.3">
      <c r="A9" s="3"/>
      <c r="B9" s="3"/>
      <c r="C9" s="3"/>
      <c r="J9" s="10">
        <v>6</v>
      </c>
      <c r="K9" s="4" cm="1">
        <f t="array" aca="1" ref="K9" ca="1">OFFSET(UP!B$3,20*(ROWS($1:5)),,,)</f>
        <v>0</v>
      </c>
      <c r="L9" s="7" t="str" cm="1">
        <f t="array" aca="1" ref="L9" ca="1">OFFSET(UP!E$1,20*ROWS($1:5),,,)&amp;""</f>
        <v/>
      </c>
      <c r="M9" s="7" t="str" cm="1">
        <f t="array" aca="1" ref="M9" ca="1">OFFSET(UP!E$3,20*ROWS($1:5),,,)&amp;""</f>
        <v/>
      </c>
      <c r="N9" s="11" t="str" cm="1">
        <f t="array" aca="1" ref="N9" ca="1">IF((OFFSET(UP!B$17,20*(ROWS($1:5)),,,))="Edge",(OFFSET(UP!B$5,20*(ROWS($1:5)),,,))," ")</f>
        <v xml:space="preserve"> </v>
      </c>
      <c r="O9" s="11" t="str" cm="1">
        <f t="array" aca="1" ref="O9" ca="1">IF((OFFSET(UP!B$17,20*(ROWS($1:5)),,,))="Middle",(OFFSET(UP!B$5,20*(ROWS($1:5)),,,))," ")</f>
        <v xml:space="preserve"> </v>
      </c>
      <c r="P9" s="11" t="str" cm="1">
        <f t="array" aca="1" ref="P9" ca="1">IF((OFFSET(UP!B$17,20*(ROWS($1:5)),,,))="Edge",(OFFSET(UP!B$7,20*(ROWS($1:5)),,,))," ")</f>
        <v xml:space="preserve"> </v>
      </c>
      <c r="Q9" s="11" t="str" cm="1">
        <f t="array" aca="1" ref="Q9" ca="1">IF((OFFSET(UP!B$17,20*(ROWS($1:5)),,,))="Middle",(OFFSET(UP!B$7,20*(ROWS($1:5)),,,))," ")</f>
        <v xml:space="preserve"> </v>
      </c>
      <c r="R9" s="4" t="str" cm="1">
        <f t="array" aca="1" ref="R9" ca="1">OFFSET(UP!B$11,20*ROWS($1:5),,,)&amp;""</f>
        <v/>
      </c>
      <c r="S9" s="4" cm="1">
        <f t="array" aca="1" ref="S9" ca="1">OFFSET(UP!E$13,20*ROWS($1:5),,,)</f>
        <v>0</v>
      </c>
      <c r="T9" s="4" cm="1">
        <f t="array" aca="1" ref="T9" ca="1">IF(AND(L9="Flexible",M9&lt;&gt;"Yes")," ",OFFSET(UP!E$17,20*ROWS($1:5),,,))</f>
        <v>0</v>
      </c>
      <c r="V9" s="10">
        <v>6</v>
      </c>
      <c r="W9" s="4" cm="1">
        <f t="array" aca="1" ref="W9" ca="1">OFFSET(DN!B$3,20*(ROWS($1:5)),,,)</f>
        <v>0</v>
      </c>
      <c r="X9" s="7" t="str" cm="1">
        <f t="array" aca="1" ref="X9" ca="1">OFFSET(DN!E$1,20*ROWS($1:5),,,)&amp;""</f>
        <v/>
      </c>
      <c r="Y9" s="7" t="str" cm="1">
        <f t="array" aca="1" ref="Y9" ca="1">OFFSET(DN!E$3,20*ROWS($1:5),,,)&amp;""</f>
        <v/>
      </c>
      <c r="Z9" s="11" t="str" cm="1">
        <f t="array" aca="1" ref="Z9" ca="1">IF((OFFSET(DN!B$17,20*(ROWS($1:5)),,,))="Edge",(OFFSET(DN!B$5,20*(ROWS($1:5)),,,))," ")</f>
        <v xml:space="preserve"> </v>
      </c>
      <c r="AA9" s="11" t="str" cm="1">
        <f t="array" aca="1" ref="AA9" ca="1">IF((OFFSET(DN!B$17,20*(ROWS($1:5)),,,))="Middle",(OFFSET(DN!B$5,20*(ROWS($1:5)),,,))," ")</f>
        <v xml:space="preserve"> </v>
      </c>
      <c r="AB9" s="11" t="str" cm="1">
        <f t="array" aca="1" ref="AB9" ca="1">IF((OFFSET(DN!B$17,20*(ROWS($1:5)),,,))="Edge",(OFFSET(DN!B$7,20*(ROWS($1:5)),,,))," ")</f>
        <v xml:space="preserve"> </v>
      </c>
      <c r="AC9" s="11" t="str" cm="1">
        <f t="array" aca="1" ref="AC9" ca="1">IF((OFFSET(DN!B$17,20*(ROWS($1:5)),,,))="Middle",(OFFSET(DN!B$7,20*(ROWS($1:5)),,,))," ")</f>
        <v xml:space="preserve"> </v>
      </c>
      <c r="AD9" s="4" t="str" cm="1">
        <f t="array" aca="1" ref="AD9" ca="1">OFFSET(DN!B$11,20*ROWS($1:5),,,)&amp;""</f>
        <v/>
      </c>
      <c r="AE9" s="4" cm="1">
        <f t="array" aca="1" ref="AE9" ca="1">OFFSET(DN!E$13,20*ROWS($1:5),,,)</f>
        <v>0</v>
      </c>
      <c r="AF9" s="4" cm="1">
        <f t="array" aca="1" ref="AF9" ca="1">IF(AND(X9="Flexible",Y9&lt;&gt;"Yes")," ",OFFSET(DN!E$17,20*ROWS($1:5),,,))</f>
        <v>0</v>
      </c>
    </row>
    <row r="10" spans="1:32" ht="15.75" thickBot="1" x14ac:dyDescent="0.3">
      <c r="A10" s="62" t="s">
        <v>25</v>
      </c>
      <c r="B10" s="63"/>
      <c r="C10" s="63"/>
      <c r="D10" s="63"/>
      <c r="E10" s="63"/>
      <c r="F10" s="63"/>
      <c r="G10" s="63"/>
      <c r="H10" s="64"/>
      <c r="J10" s="10">
        <v>7</v>
      </c>
      <c r="K10" s="4" cm="1">
        <f t="array" aca="1" ref="K10" ca="1">OFFSET(UP!B$3,20*(ROWS($1:6)),,,)</f>
        <v>0</v>
      </c>
      <c r="L10" s="7" t="str" cm="1">
        <f t="array" aca="1" ref="L10" ca="1">OFFSET(UP!E$1,20*ROWS($1:6),,,)&amp;""</f>
        <v/>
      </c>
      <c r="M10" s="7" t="str" cm="1">
        <f t="array" aca="1" ref="M10" ca="1">OFFSET(UP!E$3,20*ROWS($1:6),,,)&amp;""</f>
        <v/>
      </c>
      <c r="N10" s="11" t="str" cm="1">
        <f t="array" aca="1" ref="N10" ca="1">IF((OFFSET(UP!B$17,20*(ROWS($1:6)),,,))="Edge",(OFFSET(UP!B$5,20*(ROWS($1:6)),,,))," ")</f>
        <v xml:space="preserve"> </v>
      </c>
      <c r="O10" s="11" t="str" cm="1">
        <f t="array" aca="1" ref="O10" ca="1">IF((OFFSET(UP!B$17,20*(ROWS($1:6)),,,))="Middle",(OFFSET(UP!B$5,20*(ROWS($1:6)),,,))," ")</f>
        <v xml:space="preserve"> </v>
      </c>
      <c r="P10" s="11" t="str" cm="1">
        <f t="array" aca="1" ref="P10" ca="1">IF((OFFSET(UP!B$17,20*(ROWS($1:6)),,,))="Edge",(OFFSET(UP!B$7,20*(ROWS($1:6)),,,))," ")</f>
        <v xml:space="preserve"> </v>
      </c>
      <c r="Q10" s="11" t="str" cm="1">
        <f t="array" aca="1" ref="Q10" ca="1">IF((OFFSET(UP!B$17,20*(ROWS($1:6)),,,))="Middle",(OFFSET(UP!B$7,20*(ROWS($1:6)),,,))," ")</f>
        <v xml:space="preserve"> </v>
      </c>
      <c r="R10" s="4" t="str" cm="1">
        <f t="array" aca="1" ref="R10" ca="1">OFFSET(UP!B$11,20*ROWS($1:6),,,)&amp;""</f>
        <v/>
      </c>
      <c r="S10" s="4" cm="1">
        <f t="array" aca="1" ref="S10" ca="1">OFFSET(UP!E$13,20*ROWS($1:6),,,)</f>
        <v>0</v>
      </c>
      <c r="T10" s="4" cm="1">
        <f t="array" aca="1" ref="T10" ca="1">IF(AND(L10="Flexible",M10&lt;&gt;"Yes")," ",OFFSET(UP!E$17,20*ROWS($1:6),,,))</f>
        <v>0</v>
      </c>
      <c r="V10" s="10">
        <v>7</v>
      </c>
      <c r="W10" s="4" cm="1">
        <f t="array" aca="1" ref="W10" ca="1">OFFSET(DN!B$3,20*(ROWS($1:6)),,,)</f>
        <v>0</v>
      </c>
      <c r="X10" s="7" t="str" cm="1">
        <f t="array" aca="1" ref="X10" ca="1">OFFSET(DN!E$1,20*ROWS($1:6),,,)&amp;""</f>
        <v/>
      </c>
      <c r="Y10" s="7" t="str" cm="1">
        <f t="array" aca="1" ref="Y10" ca="1">OFFSET(DN!E$3,20*ROWS($1:6),,,)&amp;""</f>
        <v/>
      </c>
      <c r="Z10" s="11" t="str" cm="1">
        <f t="array" aca="1" ref="Z10" ca="1">IF((OFFSET(DN!B$17,20*(ROWS($1:6)),,,))="Edge",(OFFSET(DN!B$5,20*(ROWS($1:6)),,,))," ")</f>
        <v xml:space="preserve"> </v>
      </c>
      <c r="AA10" s="11" t="str" cm="1">
        <f t="array" aca="1" ref="AA10" ca="1">IF((OFFSET(DN!B$17,20*(ROWS($1:6)),,,))="Middle",(OFFSET(DN!B$5,20*(ROWS($1:6)),,,))," ")</f>
        <v xml:space="preserve"> </v>
      </c>
      <c r="AB10" s="11" t="str" cm="1">
        <f t="array" aca="1" ref="AB10" ca="1">IF((OFFSET(DN!B$17,20*(ROWS($1:6)),,,))="Edge",(OFFSET(DN!B$7,20*(ROWS($1:6)),,,))," ")</f>
        <v xml:space="preserve"> </v>
      </c>
      <c r="AC10" s="11" t="str" cm="1">
        <f t="array" aca="1" ref="AC10" ca="1">IF((OFFSET(DN!B$17,20*(ROWS($1:6)),,,))="Middle",(OFFSET(DN!B$7,20*(ROWS($1:6)),,,))," ")</f>
        <v xml:space="preserve"> </v>
      </c>
      <c r="AD10" s="4" t="str" cm="1">
        <f t="array" aca="1" ref="AD10" ca="1">OFFSET(DN!B$11,20*ROWS($1:6),,,)&amp;""</f>
        <v/>
      </c>
      <c r="AE10" s="4" cm="1">
        <f t="array" aca="1" ref="AE10" ca="1">OFFSET(DN!E$13,20*ROWS($1:6),,,)</f>
        <v>0</v>
      </c>
      <c r="AF10" s="4" cm="1">
        <f t="array" aca="1" ref="AF10" ca="1">IF(AND(X10="Flexible",Y10&lt;&gt;"Yes")," ",OFFSET(DN!E$17,20*ROWS($1:6),,,))</f>
        <v>0</v>
      </c>
    </row>
    <row r="11" spans="1:32" ht="14.65" customHeight="1" x14ac:dyDescent="0.25">
      <c r="A11" s="41" t="s">
        <v>38</v>
      </c>
      <c r="B11" s="43" t="s">
        <v>33</v>
      </c>
      <c r="C11" s="44"/>
      <c r="D11" s="43" t="s">
        <v>34</v>
      </c>
      <c r="E11" s="44"/>
      <c r="F11" s="45" t="s">
        <v>2</v>
      </c>
      <c r="G11" s="47" t="s">
        <v>36</v>
      </c>
      <c r="H11" s="47" t="s">
        <v>37</v>
      </c>
      <c r="J11" s="10">
        <v>8</v>
      </c>
      <c r="K11" s="4" cm="1">
        <f t="array" aca="1" ref="K11" ca="1">OFFSET(UP!B$3,20*(ROWS($1:7)),,,)</f>
        <v>0</v>
      </c>
      <c r="L11" s="7" t="str" cm="1">
        <f t="array" aca="1" ref="L11" ca="1">OFFSET(UP!E$1,20*ROWS($1:7),,,)&amp;""</f>
        <v/>
      </c>
      <c r="M11" s="7" t="str" cm="1">
        <f t="array" aca="1" ref="M11" ca="1">OFFSET(UP!E$3,20*ROWS($1:7),,,)&amp;""</f>
        <v/>
      </c>
      <c r="N11" s="11" t="str" cm="1">
        <f t="array" aca="1" ref="N11" ca="1">IF((OFFSET(UP!B$17,20*(ROWS($1:7)),,,))="Edge",(OFFSET(UP!B$5,20*(ROWS($1:7)),,,))," ")</f>
        <v xml:space="preserve"> </v>
      </c>
      <c r="O11" s="11" t="str" cm="1">
        <f t="array" aca="1" ref="O11" ca="1">IF((OFFSET(UP!B$17,20*(ROWS($1:7)),,,))="Middle",(OFFSET(UP!B$5,20*(ROWS($1:7)),,,))," ")</f>
        <v xml:space="preserve"> </v>
      </c>
      <c r="P11" s="11" t="str" cm="1">
        <f t="array" aca="1" ref="P11" ca="1">IF((OFFSET(UP!B$17,20*(ROWS($1:7)),,,))="Edge",(OFFSET(UP!B$7,20*(ROWS($1:7)),,,))," ")</f>
        <v xml:space="preserve"> </v>
      </c>
      <c r="Q11" s="11" t="str" cm="1">
        <f t="array" aca="1" ref="Q11" ca="1">IF((OFFSET(UP!B$17,20*(ROWS($1:7)),,,))="Middle",(OFFSET(UP!B$7,20*(ROWS($1:7)),,,))," ")</f>
        <v xml:space="preserve"> </v>
      </c>
      <c r="R11" s="4" t="str" cm="1">
        <f t="array" aca="1" ref="R11" ca="1">OFFSET(UP!B$11,20*ROWS($1:7),,,)&amp;""</f>
        <v/>
      </c>
      <c r="S11" s="4" cm="1">
        <f t="array" aca="1" ref="S11" ca="1">OFFSET(UP!E$13,20*ROWS($1:7),,,)</f>
        <v>0</v>
      </c>
      <c r="T11" s="4" cm="1">
        <f t="array" aca="1" ref="T11" ca="1">IF(AND(L11="Flexible",M11&lt;&gt;"Yes")," ",OFFSET(UP!E$17,20*ROWS($1:7),,,))</f>
        <v>0</v>
      </c>
      <c r="V11" s="10">
        <v>8</v>
      </c>
      <c r="W11" s="4" cm="1">
        <f t="array" aca="1" ref="W11" ca="1">OFFSET(DN!B$3,20*(ROWS($1:7)),,,)</f>
        <v>0</v>
      </c>
      <c r="X11" s="7" t="str" cm="1">
        <f t="array" aca="1" ref="X11" ca="1">OFFSET(DN!E$1,20*ROWS($1:7),,,)&amp;""</f>
        <v/>
      </c>
      <c r="Y11" s="7" t="str" cm="1">
        <f t="array" aca="1" ref="Y11" ca="1">OFFSET(DN!E$3,20*ROWS($1:7),,,)&amp;""</f>
        <v/>
      </c>
      <c r="Z11" s="11" t="str" cm="1">
        <f t="array" aca="1" ref="Z11" ca="1">IF((OFFSET(DN!B$17,20*(ROWS($1:7)),,,))="Edge",(OFFSET(DN!B$5,20*(ROWS($1:7)),,,))," ")</f>
        <v xml:space="preserve"> </v>
      </c>
      <c r="AA11" s="11" t="str" cm="1">
        <f t="array" aca="1" ref="AA11" ca="1">IF((OFFSET(DN!B$17,20*(ROWS($1:7)),,,))="Middle",(OFFSET(DN!B$5,20*(ROWS($1:7)),,,))," ")</f>
        <v xml:space="preserve"> </v>
      </c>
      <c r="AB11" s="11" t="str" cm="1">
        <f t="array" aca="1" ref="AB11" ca="1">IF((OFFSET(DN!B$17,20*(ROWS($1:7)),,,))="Edge",(OFFSET(DN!B$7,20*(ROWS($1:7)),,,))," ")</f>
        <v xml:space="preserve"> </v>
      </c>
      <c r="AC11" s="11" t="str" cm="1">
        <f t="array" aca="1" ref="AC11" ca="1">IF((OFFSET(DN!B$17,20*(ROWS($1:7)),,,))="Middle",(OFFSET(DN!B$7,20*(ROWS($1:7)),,,))," ")</f>
        <v xml:space="preserve"> </v>
      </c>
      <c r="AD11" s="4" t="str" cm="1">
        <f t="array" aca="1" ref="AD11" ca="1">OFFSET(DN!B$11,20*ROWS($1:7),,,)&amp;""</f>
        <v/>
      </c>
      <c r="AE11" s="4" cm="1">
        <f t="array" aca="1" ref="AE11" ca="1">OFFSET(DN!E$13,20*ROWS($1:7),,,)</f>
        <v>0</v>
      </c>
      <c r="AF11" s="4" cm="1">
        <f t="array" aca="1" ref="AF11" ca="1">IF(AND(X11="Flexible",Y11&lt;&gt;"Yes")," ",OFFSET(DN!E$17,20*ROWS($1:7),,,))</f>
        <v>0</v>
      </c>
    </row>
    <row r="12" spans="1:32" ht="15.75" thickBot="1" x14ac:dyDescent="0.3">
      <c r="A12" s="42"/>
      <c r="B12" s="18" t="s">
        <v>8</v>
      </c>
      <c r="C12" s="19" t="s">
        <v>9</v>
      </c>
      <c r="D12" s="18" t="s">
        <v>8</v>
      </c>
      <c r="E12" s="19" t="s">
        <v>9</v>
      </c>
      <c r="F12" s="46"/>
      <c r="G12" s="48"/>
      <c r="H12" s="48"/>
      <c r="J12" s="10">
        <v>9</v>
      </c>
      <c r="K12" s="4" cm="1">
        <f t="array" aca="1" ref="K12" ca="1">OFFSET(UP!B$3,20*(ROWS($1:8)),,,)</f>
        <v>0</v>
      </c>
      <c r="L12" s="7" t="str" cm="1">
        <f t="array" aca="1" ref="L12" ca="1">OFFSET(UP!E$1,20*ROWS($1:8),,,)&amp;""</f>
        <v/>
      </c>
      <c r="M12" s="7" t="str" cm="1">
        <f t="array" aca="1" ref="M12" ca="1">OFFSET(UP!E$3,20*ROWS($1:8),,,)&amp;""</f>
        <v/>
      </c>
      <c r="N12" s="11" t="str" cm="1">
        <f t="array" aca="1" ref="N12" ca="1">IF((OFFSET(UP!B$17,20*(ROWS($1:8)),,,))="Edge",(OFFSET(UP!B$5,20*(ROWS($1:8)),,,))," ")</f>
        <v xml:space="preserve"> </v>
      </c>
      <c r="O12" s="11" t="str" cm="1">
        <f t="array" aca="1" ref="O12" ca="1">IF((OFFSET(UP!B$17,20*(ROWS($1:8)),,,))="Middle",(OFFSET(UP!B$5,20*(ROWS($1:8)),,,))," ")</f>
        <v xml:space="preserve"> </v>
      </c>
      <c r="P12" s="11" t="str" cm="1">
        <f t="array" aca="1" ref="P12" ca="1">IF((OFFSET(UP!B$17,20*(ROWS($1:8)),,,))="Edge",(OFFSET(UP!B$7,20*(ROWS($1:8)),,,))," ")</f>
        <v xml:space="preserve"> </v>
      </c>
      <c r="Q12" s="11" t="str" cm="1">
        <f t="array" aca="1" ref="Q12" ca="1">IF((OFFSET(UP!B$17,20*(ROWS($1:8)),,,))="Middle",(OFFSET(UP!B$7,20*(ROWS($1:8)),,,))," ")</f>
        <v xml:space="preserve"> </v>
      </c>
      <c r="R12" s="4" t="str" cm="1">
        <f t="array" aca="1" ref="R12" ca="1">OFFSET(UP!B$11,20*ROWS($1:8),,,)&amp;""</f>
        <v/>
      </c>
      <c r="S12" s="4" cm="1">
        <f t="array" aca="1" ref="S12" ca="1">OFFSET(UP!E$13,20*ROWS($1:8),,,)</f>
        <v>0</v>
      </c>
      <c r="T12" s="4" cm="1">
        <f t="array" aca="1" ref="T12" ca="1">IF(AND(L12="Flexible",M12&lt;&gt;"Yes")," ",OFFSET(UP!E$17,20*ROWS($1:8),,,))</f>
        <v>0</v>
      </c>
      <c r="V12" s="10">
        <v>9</v>
      </c>
      <c r="W12" s="4" cm="1">
        <f t="array" aca="1" ref="W12" ca="1">OFFSET(DN!B$3,20*(ROWS($1:8)),,,)</f>
        <v>0</v>
      </c>
      <c r="X12" s="7" t="str" cm="1">
        <f t="array" aca="1" ref="X12" ca="1">OFFSET(DN!E$1,20*ROWS($1:8),,,)&amp;""</f>
        <v/>
      </c>
      <c r="Y12" s="7" t="str" cm="1">
        <f t="array" aca="1" ref="Y12" ca="1">OFFSET(DN!E$3,20*ROWS($1:8),,,)&amp;""</f>
        <v/>
      </c>
      <c r="Z12" s="11" t="str" cm="1">
        <f t="array" aca="1" ref="Z12" ca="1">IF((OFFSET(DN!B$17,20*(ROWS($1:8)),,,))="Edge",(OFFSET(DN!B$5,20*(ROWS($1:8)),,,))," ")</f>
        <v xml:space="preserve"> </v>
      </c>
      <c r="AA12" s="11" t="str" cm="1">
        <f t="array" aca="1" ref="AA12" ca="1">IF((OFFSET(DN!B$17,20*(ROWS($1:8)),,,))="Middle",(OFFSET(DN!B$5,20*(ROWS($1:8)),,,))," ")</f>
        <v xml:space="preserve"> </v>
      </c>
      <c r="AB12" s="11" t="str" cm="1">
        <f t="array" aca="1" ref="AB12" ca="1">IF((OFFSET(DN!B$17,20*(ROWS($1:8)),,,))="Edge",(OFFSET(DN!B$7,20*(ROWS($1:8)),,,))," ")</f>
        <v xml:space="preserve"> </v>
      </c>
      <c r="AC12" s="11" t="str" cm="1">
        <f t="array" aca="1" ref="AC12" ca="1">IF((OFFSET(DN!B$17,20*(ROWS($1:8)),,,))="Middle",(OFFSET(DN!B$7,20*(ROWS($1:8)),,,))," ")</f>
        <v xml:space="preserve"> </v>
      </c>
      <c r="AD12" s="4" t="str" cm="1">
        <f t="array" aca="1" ref="AD12" ca="1">OFFSET(DN!B$11,20*ROWS($1:8),,,)&amp;""</f>
        <v/>
      </c>
      <c r="AE12" s="4" cm="1">
        <f t="array" aca="1" ref="AE12" ca="1">OFFSET(DN!E$13,20*ROWS($1:8),,,)</f>
        <v>0</v>
      </c>
      <c r="AF12" s="4" cm="1">
        <f t="array" aca="1" ref="AF12" ca="1">IF(AND(X12="Flexible",Y12&lt;&gt;"Yes")," ",OFFSET(DN!E$17,20*ROWS($1:8),,,))</f>
        <v>0</v>
      </c>
    </row>
    <row r="13" spans="1:32" x14ac:dyDescent="0.25">
      <c r="A13" s="15" t="s">
        <v>23</v>
      </c>
      <c r="B13" s="20" t="e">
        <f ca="1">AVERAGE(Z4:Z53)</f>
        <v>#DIV/0!</v>
      </c>
      <c r="C13" s="21">
        <f ca="1">AVERAGE(AA4:AA53)</f>
        <v>17.25</v>
      </c>
      <c r="D13" s="20" t="e">
        <f ca="1">AVERAGE(AB4:AB53)</f>
        <v>#DIV/0!</v>
      </c>
      <c r="E13" s="21">
        <f ca="1">AVERAGE(AC4:AC53)</f>
        <v>17.25</v>
      </c>
      <c r="F13" s="49"/>
      <c r="G13" s="22">
        <f ca="1">AVERAGEIF(AE$4:AE$53,"&lt;&gt;0")</f>
        <v>12.125</v>
      </c>
      <c r="H13" s="22">
        <f ca="1">AVERAGEIF(AF$4:AF$53,"&lt;&gt;0")</f>
        <v>6.833333333333333</v>
      </c>
      <c r="J13" s="10">
        <v>10</v>
      </c>
      <c r="K13" s="4" cm="1">
        <f t="array" aca="1" ref="K13" ca="1">OFFSET(UP!B$3,20*(ROWS($1:9)),,,)</f>
        <v>0</v>
      </c>
      <c r="L13" s="7" t="str" cm="1">
        <f t="array" aca="1" ref="L13" ca="1">OFFSET(UP!E$1,20*ROWS($1:9),,,)&amp;""</f>
        <v/>
      </c>
      <c r="M13" s="7" t="str" cm="1">
        <f t="array" aca="1" ref="M13" ca="1">OFFSET(UP!E$3,20*ROWS($1:9),,,)&amp;""</f>
        <v/>
      </c>
      <c r="N13" s="11" t="str" cm="1">
        <f t="array" aca="1" ref="N13" ca="1">IF((OFFSET(UP!B$17,20*(ROWS($1:9)),,,))="Edge",(OFFSET(UP!B$5,20*(ROWS($1:9)),,,))," ")</f>
        <v xml:space="preserve"> </v>
      </c>
      <c r="O13" s="11" t="str" cm="1">
        <f t="array" aca="1" ref="O13" ca="1">IF((OFFSET(UP!B$17,20*(ROWS($1:9)),,,))="Middle",(OFFSET(UP!B$5,20*(ROWS($1:9)),,,))," ")</f>
        <v xml:space="preserve"> </v>
      </c>
      <c r="P13" s="11" t="str" cm="1">
        <f t="array" aca="1" ref="P13" ca="1">IF((OFFSET(UP!B$17,20*(ROWS($1:9)),,,))="Edge",(OFFSET(UP!B$7,20*(ROWS($1:9)),,,))," ")</f>
        <v xml:space="preserve"> </v>
      </c>
      <c r="Q13" s="11" t="str" cm="1">
        <f t="array" aca="1" ref="Q13" ca="1">IF((OFFSET(UP!B$17,20*(ROWS($1:9)),,,))="Middle",(OFFSET(UP!B$7,20*(ROWS($1:9)),,,))," ")</f>
        <v xml:space="preserve"> </v>
      </c>
      <c r="R13" s="4" t="str" cm="1">
        <f t="array" aca="1" ref="R13" ca="1">OFFSET(UP!B$11,20*ROWS($1:9),,,)&amp;""</f>
        <v/>
      </c>
      <c r="S13" s="4" cm="1">
        <f t="array" aca="1" ref="S13" ca="1">OFFSET(UP!E$13,20*ROWS($1:9),,,)</f>
        <v>0</v>
      </c>
      <c r="T13" s="4" cm="1">
        <f t="array" aca="1" ref="T13" ca="1">IF(AND(L13="Flexible",M13&lt;&gt;"Yes")," ",OFFSET(UP!E$17,20*ROWS($1:9),,,))</f>
        <v>0</v>
      </c>
      <c r="V13" s="10">
        <v>10</v>
      </c>
      <c r="W13" s="4" cm="1">
        <f t="array" aca="1" ref="W13" ca="1">OFFSET(DN!B$3,20*(ROWS($1:9)),,,)</f>
        <v>0</v>
      </c>
      <c r="X13" s="7" t="str" cm="1">
        <f t="array" aca="1" ref="X13" ca="1">OFFSET(DN!E$1,20*ROWS($1:9),,,)&amp;""</f>
        <v/>
      </c>
      <c r="Y13" s="7" t="str" cm="1">
        <f t="array" aca="1" ref="Y13" ca="1">OFFSET(DN!E$3,20*ROWS($1:9),,,)&amp;""</f>
        <v/>
      </c>
      <c r="Z13" s="11" t="str" cm="1">
        <f t="array" aca="1" ref="Z13" ca="1">IF((OFFSET(DN!B$17,20*(ROWS($1:9)),,,))="Edge",(OFFSET(DN!B$5,20*(ROWS($1:9)),,,))," ")</f>
        <v xml:space="preserve"> </v>
      </c>
      <c r="AA13" s="11" t="str" cm="1">
        <f t="array" aca="1" ref="AA13" ca="1">IF((OFFSET(DN!B$17,20*(ROWS($1:9)),,,))="Middle",(OFFSET(DN!B$5,20*(ROWS($1:9)),,,))," ")</f>
        <v xml:space="preserve"> </v>
      </c>
      <c r="AB13" s="11" t="str" cm="1">
        <f t="array" aca="1" ref="AB13" ca="1">IF((OFFSET(DN!B$17,20*(ROWS($1:9)),,,))="Edge",(OFFSET(DN!B$7,20*(ROWS($1:9)),,,))," ")</f>
        <v xml:space="preserve"> </v>
      </c>
      <c r="AC13" s="11" t="str" cm="1">
        <f t="array" aca="1" ref="AC13" ca="1">IF((OFFSET(DN!B$17,20*(ROWS($1:9)),,,))="Middle",(OFFSET(DN!B$7,20*(ROWS($1:9)),,,))," ")</f>
        <v xml:space="preserve"> </v>
      </c>
      <c r="AD13" s="4" t="str" cm="1">
        <f t="array" aca="1" ref="AD13" ca="1">OFFSET(DN!B$11,20*ROWS($1:9),,,)&amp;""</f>
        <v/>
      </c>
      <c r="AE13" s="4" cm="1">
        <f t="array" aca="1" ref="AE13" ca="1">OFFSET(DN!E$13,20*ROWS($1:9),,,)</f>
        <v>0</v>
      </c>
      <c r="AF13" s="4" cm="1">
        <f t="array" aca="1" ref="AF13" ca="1">IF(AND(X13="Flexible",Y13&lt;&gt;"Yes")," ",OFFSET(DN!E$17,20*ROWS($1:9),,,))</f>
        <v>0</v>
      </c>
    </row>
    <row r="14" spans="1:32" x14ac:dyDescent="0.25">
      <c r="A14" s="16" t="s">
        <v>10</v>
      </c>
      <c r="B14" s="23">
        <f ca="1">MIN(Z4:Z53)</f>
        <v>0</v>
      </c>
      <c r="C14" s="24">
        <f ca="1">MIN(AA4:AA53)</f>
        <v>13</v>
      </c>
      <c r="D14" s="23">
        <f ca="1">MIN(AB4:AB53)</f>
        <v>0</v>
      </c>
      <c r="E14" s="24">
        <f ca="1">MIN(AC4:AC53)</f>
        <v>13</v>
      </c>
      <c r="F14" s="49"/>
      <c r="G14" s="25">
        <f ca="1">SMALL(AE4:AE53,COUNTIF(AE4:AE53,0)+1)</f>
        <v>9</v>
      </c>
      <c r="H14" s="25">
        <f ca="1">SMALL(AF4:AF53,COUNTIF(AF4:AF53,0)+1)</f>
        <v>6</v>
      </c>
      <c r="J14" s="10">
        <v>11</v>
      </c>
      <c r="K14" s="4" cm="1">
        <f t="array" aca="1" ref="K14" ca="1">OFFSET(UP!B$3,20*(ROWS($1:10)),,,)</f>
        <v>0</v>
      </c>
      <c r="L14" s="7" t="str" cm="1">
        <f t="array" aca="1" ref="L14" ca="1">OFFSET(UP!E$1,20*ROWS($1:10),,,)&amp;""</f>
        <v/>
      </c>
      <c r="M14" s="7" t="str" cm="1">
        <f t="array" aca="1" ref="M14" ca="1">OFFSET(UP!E$3,20*ROWS($1:10),,,)&amp;""</f>
        <v/>
      </c>
      <c r="N14" s="11" t="str" cm="1">
        <f t="array" aca="1" ref="N14" ca="1">IF((OFFSET(UP!B$17,20*(ROWS($1:10)),,,))="Edge",(OFFSET(UP!B$5,20*(ROWS($1:10)),,,))," ")</f>
        <v xml:space="preserve"> </v>
      </c>
      <c r="O14" s="11" t="str" cm="1">
        <f t="array" aca="1" ref="O14" ca="1">IF((OFFSET(UP!B$17,20*(ROWS($1:10)),,,))="Middle",(OFFSET(UP!B$5,20*(ROWS($1:10)),,,))," ")</f>
        <v xml:space="preserve"> </v>
      </c>
      <c r="P14" s="11" t="str" cm="1">
        <f t="array" aca="1" ref="P14" ca="1">IF((OFFSET(UP!B$17,20*(ROWS($1:10)),,,))="Edge",(OFFSET(UP!B$7,20*(ROWS($1:10)),,,))," ")</f>
        <v xml:space="preserve"> </v>
      </c>
      <c r="Q14" s="11" t="str" cm="1">
        <f t="array" aca="1" ref="Q14" ca="1">IF((OFFSET(UP!B$17,20*(ROWS($1:10)),,,))="Middle",(OFFSET(UP!B$7,20*(ROWS($1:10)),,,))," ")</f>
        <v xml:space="preserve"> </v>
      </c>
      <c r="R14" s="4" t="str" cm="1">
        <f t="array" aca="1" ref="R14" ca="1">OFFSET(UP!B$11,20*ROWS($1:10),,,)&amp;""</f>
        <v/>
      </c>
      <c r="S14" s="4" cm="1">
        <f t="array" aca="1" ref="S14" ca="1">OFFSET(UP!E$13,20*ROWS($1:10),,,)</f>
        <v>0</v>
      </c>
      <c r="T14" s="4" cm="1">
        <f t="array" aca="1" ref="T14" ca="1">IF(AND(L14="Flexible",M14&lt;&gt;"Yes")," ",OFFSET(UP!E$17,20*ROWS($1:10),,,))</f>
        <v>0</v>
      </c>
      <c r="V14" s="10">
        <v>11</v>
      </c>
      <c r="W14" s="4" cm="1">
        <f t="array" aca="1" ref="W14" ca="1">OFFSET(DN!B$3,20*(ROWS($1:10)),,,)</f>
        <v>0</v>
      </c>
      <c r="X14" s="7" t="str" cm="1">
        <f t="array" aca="1" ref="X14" ca="1">OFFSET(DN!E$1,20*ROWS($1:10),,,)&amp;""</f>
        <v/>
      </c>
      <c r="Y14" s="7" t="str" cm="1">
        <f t="array" aca="1" ref="Y14" ca="1">OFFSET(DN!E$3,20*ROWS($1:10),,,)&amp;""</f>
        <v/>
      </c>
      <c r="Z14" s="11" t="str" cm="1">
        <f t="array" aca="1" ref="Z14" ca="1">IF((OFFSET(DN!B$17,20*(ROWS($1:10)),,,))="Edge",(OFFSET(DN!B$5,20*(ROWS($1:10)),,,))," ")</f>
        <v xml:space="preserve"> </v>
      </c>
      <c r="AA14" s="11" t="str" cm="1">
        <f t="array" aca="1" ref="AA14" ca="1">IF((OFFSET(DN!B$17,20*(ROWS($1:10)),,,))="Middle",(OFFSET(DN!B$5,20*(ROWS($1:10)),,,))," ")</f>
        <v xml:space="preserve"> </v>
      </c>
      <c r="AB14" s="11" t="str" cm="1">
        <f t="array" aca="1" ref="AB14" ca="1">IF((OFFSET(DN!B$17,20*(ROWS($1:10)),,,))="Edge",(OFFSET(DN!B$7,20*(ROWS($1:10)),,,))," ")</f>
        <v xml:space="preserve"> </v>
      </c>
      <c r="AC14" s="11" t="str" cm="1">
        <f t="array" aca="1" ref="AC14" ca="1">IF((OFFSET(DN!B$17,20*(ROWS($1:10)),,,))="Middle",(OFFSET(DN!B$7,20*(ROWS($1:10)),,,))," ")</f>
        <v xml:space="preserve"> </v>
      </c>
      <c r="AD14" s="4" t="str" cm="1">
        <f t="array" aca="1" ref="AD14" ca="1">OFFSET(DN!B$11,20*ROWS($1:10),,,)&amp;""</f>
        <v/>
      </c>
      <c r="AE14" s="4" cm="1">
        <f t="array" aca="1" ref="AE14" ca="1">OFFSET(DN!E$13,20*ROWS($1:10),,,)</f>
        <v>0</v>
      </c>
      <c r="AF14" s="4" cm="1">
        <f t="array" aca="1" ref="AF14" ca="1">IF(AND(X14="Flexible",Y14&lt;&gt;"Yes")," ",OFFSET(DN!E$17,20*ROWS($1:10),,,))</f>
        <v>0</v>
      </c>
    </row>
    <row r="15" spans="1:32" x14ac:dyDescent="0.25">
      <c r="A15" s="16" t="s">
        <v>7</v>
      </c>
      <c r="B15" s="23">
        <f ca="1">MAX(Z4:Z53)</f>
        <v>0</v>
      </c>
      <c r="C15" s="24">
        <f ca="1">MAX(AA4:AA53)</f>
        <v>24.5</v>
      </c>
      <c r="D15" s="23">
        <f ca="1">MAX(AB4:AB53)</f>
        <v>0</v>
      </c>
      <c r="E15" s="24">
        <f ca="1">MAX(AC4:AC53)</f>
        <v>24.5</v>
      </c>
      <c r="F15" s="50"/>
      <c r="G15" s="25">
        <f ca="1">MAX(AE4:AE53)</f>
        <v>17.5</v>
      </c>
      <c r="H15" s="25">
        <f ca="1">MAX(AF4:AF53)</f>
        <v>7.5</v>
      </c>
      <c r="J15" s="10">
        <v>12</v>
      </c>
      <c r="K15" s="4" cm="1">
        <f t="array" aca="1" ref="K15" ca="1">OFFSET(UP!B$3,20*(ROWS($1:11)),,,)</f>
        <v>0</v>
      </c>
      <c r="L15" s="7" t="str" cm="1">
        <f t="array" aca="1" ref="L15" ca="1">OFFSET(UP!E$1,20*ROWS($1:11),,,)&amp;""</f>
        <v/>
      </c>
      <c r="M15" s="7" t="str" cm="1">
        <f t="array" aca="1" ref="M15" ca="1">OFFSET(UP!E$3,20*ROWS($1:11),,,)&amp;""</f>
        <v/>
      </c>
      <c r="N15" s="11" t="str" cm="1">
        <f t="array" aca="1" ref="N15" ca="1">IF((OFFSET(UP!B$17,20*(ROWS($1:11)),,,))="Edge",(OFFSET(UP!B$5,20*(ROWS($1:11)),,,))," ")</f>
        <v xml:space="preserve"> </v>
      </c>
      <c r="O15" s="11" t="str" cm="1">
        <f t="array" aca="1" ref="O15" ca="1">IF((OFFSET(UP!B$17,20*(ROWS($1:11)),,,))="Middle",(OFFSET(UP!B$5,20*(ROWS($1:11)),,,))," ")</f>
        <v xml:space="preserve"> </v>
      </c>
      <c r="P15" s="11" t="str" cm="1">
        <f t="array" aca="1" ref="P15" ca="1">IF((OFFSET(UP!B$17,20*(ROWS($1:11)),,,))="Edge",(OFFSET(UP!B$7,20*(ROWS($1:11)),,,))," ")</f>
        <v xml:space="preserve"> </v>
      </c>
      <c r="Q15" s="11" t="str" cm="1">
        <f t="array" aca="1" ref="Q15" ca="1">IF((OFFSET(UP!B$17,20*(ROWS($1:11)),,,))="Middle",(OFFSET(UP!B$7,20*(ROWS($1:11)),,,))," ")</f>
        <v xml:space="preserve"> </v>
      </c>
      <c r="R15" s="4" t="str" cm="1">
        <f t="array" aca="1" ref="R15" ca="1">OFFSET(UP!B$11,20*ROWS($1:11),,,)&amp;""</f>
        <v/>
      </c>
      <c r="S15" s="4" cm="1">
        <f t="array" aca="1" ref="S15" ca="1">OFFSET(UP!E$13,20*ROWS($1:11),,,)</f>
        <v>0</v>
      </c>
      <c r="T15" s="4" cm="1">
        <f t="array" aca="1" ref="T15" ca="1">IF(AND(L15="Flexible",M15&lt;&gt;"Yes")," ",OFFSET(UP!E$17,20*ROWS($1:11),,,))</f>
        <v>0</v>
      </c>
      <c r="V15" s="10">
        <v>12</v>
      </c>
      <c r="W15" s="4" cm="1">
        <f t="array" aca="1" ref="W15" ca="1">OFFSET(DN!B$3,20*(ROWS($1:11)),,,)</f>
        <v>0</v>
      </c>
      <c r="X15" s="7" t="str" cm="1">
        <f t="array" aca="1" ref="X15" ca="1">OFFSET(DN!E$1,20*ROWS($1:11),,,)&amp;""</f>
        <v/>
      </c>
      <c r="Y15" s="7" t="str" cm="1">
        <f t="array" aca="1" ref="Y15" ca="1">OFFSET(DN!E$3,20*ROWS($1:11),,,)&amp;""</f>
        <v/>
      </c>
      <c r="Z15" s="11" t="str" cm="1">
        <f t="array" aca="1" ref="Z15" ca="1">IF((OFFSET(DN!B$17,20*(ROWS($1:11)),,,))="Edge",(OFFSET(DN!B$5,20*(ROWS($1:11)),,,))," ")</f>
        <v xml:space="preserve"> </v>
      </c>
      <c r="AA15" s="11" t="str" cm="1">
        <f t="array" aca="1" ref="AA15" ca="1">IF((OFFSET(DN!B$17,20*(ROWS($1:11)),,,))="Middle",(OFFSET(DN!B$5,20*(ROWS($1:11)),,,))," ")</f>
        <v xml:space="preserve"> </v>
      </c>
      <c r="AB15" s="11" t="str" cm="1">
        <f t="array" aca="1" ref="AB15" ca="1">IF((OFFSET(DN!B$17,20*(ROWS($1:11)),,,))="Edge",(OFFSET(DN!B$7,20*(ROWS($1:11)),,,))," ")</f>
        <v xml:space="preserve"> </v>
      </c>
      <c r="AC15" s="11" t="str" cm="1">
        <f t="array" aca="1" ref="AC15" ca="1">IF((OFFSET(DN!B$17,20*(ROWS($1:11)),,,))="Middle",(OFFSET(DN!B$7,20*(ROWS($1:11)),,,))," ")</f>
        <v xml:space="preserve"> </v>
      </c>
      <c r="AD15" s="4" t="str" cm="1">
        <f t="array" aca="1" ref="AD15" ca="1">OFFSET(DN!B$11,20*ROWS($1:11),,,)&amp;""</f>
        <v/>
      </c>
      <c r="AE15" s="4" cm="1">
        <f t="array" aca="1" ref="AE15" ca="1">OFFSET(DN!E$13,20*ROWS($1:11),,,)</f>
        <v>0</v>
      </c>
      <c r="AF15" s="4" cm="1">
        <f t="array" aca="1" ref="AF15" ca="1">IF(AND(X15="Flexible",Y15&lt;&gt;"Yes")," ",OFFSET(DN!E$17,20*ROWS($1:11),,,))</f>
        <v>0</v>
      </c>
    </row>
    <row r="16" spans="1:32" ht="15.75" thickBot="1" x14ac:dyDescent="0.3">
      <c r="A16" s="17" t="s">
        <v>24</v>
      </c>
      <c r="B16" s="26" t="e">
        <f ca="1">MODE(Z4:Z53)</f>
        <v>#N/A</v>
      </c>
      <c r="C16" s="27" t="e">
        <f ca="1">MODE(AA4:AA53)</f>
        <v>#N/A</v>
      </c>
      <c r="D16" s="26" t="e">
        <f ca="1">MODE(AB4:AB53)</f>
        <v>#N/A</v>
      </c>
      <c r="E16" s="27" t="e">
        <f ca="1">MODE(AC4:AC53)</f>
        <v>#N/A</v>
      </c>
      <c r="F16" s="28" t="str" cm="1">
        <f t="array" aca="1" ref="F16" ca="1">INDEX(AD4:AD53,MODE((IF(AD4:AD53&lt;&gt;"",MATCH(AD4:AD53,AD4:AD53,0)))))</f>
        <v>Good</v>
      </c>
      <c r="G16" s="29" cm="1">
        <f t="array" aca="1" ref="G16" ca="1">MODE(IF(AE4:AE53&lt;&gt;0,AE4:AE53))</f>
        <v>9</v>
      </c>
      <c r="H16" s="29" t="e" cm="1">
        <f t="array" aca="1" ref="H16" ca="1">MODE(IF(AF4:AF53&lt;&gt;0,AF4:AF53))</f>
        <v>#N/A</v>
      </c>
      <c r="J16" s="10">
        <v>13</v>
      </c>
      <c r="K16" s="4" cm="1">
        <f t="array" aca="1" ref="K16" ca="1">OFFSET(UP!B$3,20*(ROWS($1:12)),,,)</f>
        <v>0</v>
      </c>
      <c r="L16" s="7" t="str" cm="1">
        <f t="array" aca="1" ref="L16" ca="1">OFFSET(UP!E$1,20*ROWS($1:12),,,)&amp;""</f>
        <v/>
      </c>
      <c r="M16" s="7" t="str" cm="1">
        <f t="array" aca="1" ref="M16" ca="1">OFFSET(UP!E$3,20*ROWS($1:12),,,)&amp;""</f>
        <v/>
      </c>
      <c r="N16" s="11" t="str" cm="1">
        <f t="array" aca="1" ref="N16" ca="1">IF((OFFSET(UP!B$17,20*(ROWS($1:12)),,,))="Edge",(OFFSET(UP!B$5,20*(ROWS($1:12)),,,))," ")</f>
        <v xml:space="preserve"> </v>
      </c>
      <c r="O16" s="11" t="str" cm="1">
        <f t="array" aca="1" ref="O16" ca="1">IF((OFFSET(UP!B$17,20*(ROWS($1:12)),,,))="Middle",(OFFSET(UP!B$5,20*(ROWS($1:12)),,,))," ")</f>
        <v xml:space="preserve"> </v>
      </c>
      <c r="P16" s="11" t="str" cm="1">
        <f t="array" aca="1" ref="P16" ca="1">IF((OFFSET(UP!B$17,20*(ROWS($1:12)),,,))="Edge",(OFFSET(UP!B$7,20*(ROWS($1:12)),,,))," ")</f>
        <v xml:space="preserve"> </v>
      </c>
      <c r="Q16" s="11" t="str" cm="1">
        <f t="array" aca="1" ref="Q16" ca="1">IF((OFFSET(UP!B$17,20*(ROWS($1:12)),,,))="Middle",(OFFSET(UP!B$7,20*(ROWS($1:12)),,,))," ")</f>
        <v xml:space="preserve"> </v>
      </c>
      <c r="R16" s="4" t="str" cm="1">
        <f t="array" aca="1" ref="R16" ca="1">OFFSET(UP!B$11,20*ROWS($1:12),,,)&amp;""</f>
        <v/>
      </c>
      <c r="S16" s="4" cm="1">
        <f t="array" aca="1" ref="S16" ca="1">OFFSET(UP!E$13,20*ROWS($1:12),,,)</f>
        <v>0</v>
      </c>
      <c r="T16" s="4" cm="1">
        <f t="array" aca="1" ref="T16" ca="1">IF(AND(L16="Flexible",M16&lt;&gt;"Yes")," ",OFFSET(UP!E$17,20*ROWS($1:12),,,))</f>
        <v>0</v>
      </c>
      <c r="V16" s="10">
        <v>13</v>
      </c>
      <c r="W16" s="4" cm="1">
        <f t="array" aca="1" ref="W16" ca="1">OFFSET(DN!B$3,20*(ROWS($1:12)),,,)</f>
        <v>0</v>
      </c>
      <c r="X16" s="7" t="str" cm="1">
        <f t="array" aca="1" ref="X16" ca="1">OFFSET(DN!E$1,20*ROWS($1:12),,,)&amp;""</f>
        <v/>
      </c>
      <c r="Y16" s="7" t="str" cm="1">
        <f t="array" aca="1" ref="Y16" ca="1">OFFSET(DN!E$3,20*ROWS($1:12),,,)&amp;""</f>
        <v/>
      </c>
      <c r="Z16" s="11" t="str" cm="1">
        <f t="array" aca="1" ref="Z16" ca="1">IF((OFFSET(DN!B$17,20*(ROWS($1:12)),,,))="Edge",(OFFSET(DN!B$5,20*(ROWS($1:12)),,,))," ")</f>
        <v xml:space="preserve"> </v>
      </c>
      <c r="AA16" s="11" t="str" cm="1">
        <f t="array" aca="1" ref="AA16" ca="1">IF((OFFSET(DN!B$17,20*(ROWS($1:12)),,,))="Middle",(OFFSET(DN!B$5,20*(ROWS($1:12)),,,))," ")</f>
        <v xml:space="preserve"> </v>
      </c>
      <c r="AB16" s="11" t="str" cm="1">
        <f t="array" aca="1" ref="AB16" ca="1">IF((OFFSET(DN!B$17,20*(ROWS($1:12)),,,))="Edge",(OFFSET(DN!B$7,20*(ROWS($1:12)),,,))," ")</f>
        <v xml:space="preserve"> </v>
      </c>
      <c r="AC16" s="11" t="str" cm="1">
        <f t="array" aca="1" ref="AC16" ca="1">IF((OFFSET(DN!B$17,20*(ROWS($1:12)),,,))="Middle",(OFFSET(DN!B$7,20*(ROWS($1:12)),,,))," ")</f>
        <v xml:space="preserve"> </v>
      </c>
      <c r="AD16" s="4" t="str" cm="1">
        <f t="array" aca="1" ref="AD16" ca="1">OFFSET(DN!B$11,20*ROWS($1:12),,,)&amp;""</f>
        <v/>
      </c>
      <c r="AE16" s="4" cm="1">
        <f t="array" aca="1" ref="AE16" ca="1">OFFSET(DN!E$13,20*ROWS($1:12),,,)</f>
        <v>0</v>
      </c>
      <c r="AF16" s="4" cm="1">
        <f t="array" aca="1" ref="AF16" ca="1">IF(AND(X16="Flexible",Y16&lt;&gt;"Yes")," ",OFFSET(DN!E$17,20*ROWS($1:12),,,))</f>
        <v>0</v>
      </c>
    </row>
    <row r="17" spans="10:32" x14ac:dyDescent="0.25">
      <c r="J17" s="10">
        <v>14</v>
      </c>
      <c r="K17" s="4" cm="1">
        <f t="array" aca="1" ref="K17" ca="1">OFFSET(UP!B$3,20*(ROWS($1:13)),,,)</f>
        <v>0</v>
      </c>
      <c r="L17" s="7" t="str" cm="1">
        <f t="array" aca="1" ref="L17" ca="1">OFFSET(UP!E$1,20*ROWS($1:13),,,)&amp;""</f>
        <v/>
      </c>
      <c r="M17" s="7" t="str" cm="1">
        <f t="array" aca="1" ref="M17" ca="1">OFFSET(UP!E$3,20*ROWS($1:13),,,)&amp;""</f>
        <v/>
      </c>
      <c r="N17" s="11" t="str" cm="1">
        <f t="array" aca="1" ref="N17" ca="1">IF((OFFSET(UP!B$17,20*(ROWS($1:13)),,,))="Edge",(OFFSET(UP!B$5,20*(ROWS($1:13)),,,))," ")</f>
        <v xml:space="preserve"> </v>
      </c>
      <c r="O17" s="11" t="str" cm="1">
        <f t="array" aca="1" ref="O17" ca="1">IF((OFFSET(UP!B$17,20*(ROWS($1:13)),,,))="Middle",(OFFSET(UP!B$5,20*(ROWS($1:13)),,,))," ")</f>
        <v xml:space="preserve"> </v>
      </c>
      <c r="P17" s="11" t="str" cm="1">
        <f t="array" aca="1" ref="P17" ca="1">IF((OFFSET(UP!B$17,20*(ROWS($1:13)),,,))="Edge",(OFFSET(UP!B$7,20*(ROWS($1:13)),,,))," ")</f>
        <v xml:space="preserve"> </v>
      </c>
      <c r="Q17" s="11" t="str" cm="1">
        <f t="array" aca="1" ref="Q17" ca="1">IF((OFFSET(UP!B$17,20*(ROWS($1:13)),,,))="Middle",(OFFSET(UP!B$7,20*(ROWS($1:13)),,,))," ")</f>
        <v xml:space="preserve"> </v>
      </c>
      <c r="R17" s="4" t="str" cm="1">
        <f t="array" aca="1" ref="R17" ca="1">OFFSET(UP!B$11,20*ROWS($1:13),,,)&amp;""</f>
        <v/>
      </c>
      <c r="S17" s="4" cm="1">
        <f t="array" aca="1" ref="S17" ca="1">OFFSET(UP!E$13,20*ROWS($1:13),,,)</f>
        <v>0</v>
      </c>
      <c r="T17" s="4" cm="1">
        <f t="array" aca="1" ref="T17" ca="1">IF(AND(L17="Flexible",M17&lt;&gt;"Yes")," ",OFFSET(UP!E$17,20*ROWS($1:13),,,))</f>
        <v>0</v>
      </c>
      <c r="V17" s="10">
        <v>14</v>
      </c>
      <c r="W17" s="4" cm="1">
        <f t="array" aca="1" ref="W17" ca="1">OFFSET(DN!B$3,20*(ROWS($1:13)),,,)</f>
        <v>0</v>
      </c>
      <c r="X17" s="7" t="str" cm="1">
        <f t="array" aca="1" ref="X17" ca="1">OFFSET(DN!E$1,20*ROWS($1:13),,,)&amp;""</f>
        <v/>
      </c>
      <c r="Y17" s="7" t="str" cm="1">
        <f t="array" aca="1" ref="Y17" ca="1">OFFSET(DN!E$3,20*ROWS($1:13),,,)&amp;""</f>
        <v/>
      </c>
      <c r="Z17" s="11" t="str" cm="1">
        <f t="array" aca="1" ref="Z17" ca="1">IF((OFFSET(DN!B$17,20*(ROWS($1:13)),,,))="Edge",(OFFSET(DN!B$5,20*(ROWS($1:13)),,,))," ")</f>
        <v xml:space="preserve"> </v>
      </c>
      <c r="AA17" s="11" t="str" cm="1">
        <f t="array" aca="1" ref="AA17" ca="1">IF((OFFSET(DN!B$17,20*(ROWS($1:13)),,,))="Middle",(OFFSET(DN!B$5,20*(ROWS($1:13)),,,))," ")</f>
        <v xml:space="preserve"> </v>
      </c>
      <c r="AB17" s="11" t="str" cm="1">
        <f t="array" aca="1" ref="AB17" ca="1">IF((OFFSET(DN!B$17,20*(ROWS($1:13)),,,))="Edge",(OFFSET(DN!B$7,20*(ROWS($1:13)),,,))," ")</f>
        <v xml:space="preserve"> </v>
      </c>
      <c r="AC17" s="11" t="str" cm="1">
        <f t="array" aca="1" ref="AC17" ca="1">IF((OFFSET(DN!B$17,20*(ROWS($1:13)),,,))="Middle",(OFFSET(DN!B$7,20*(ROWS($1:13)),,,))," ")</f>
        <v xml:space="preserve"> </v>
      </c>
      <c r="AD17" s="4" t="str" cm="1">
        <f t="array" aca="1" ref="AD17" ca="1">OFFSET(DN!B$11,20*ROWS($1:13),,,)&amp;""</f>
        <v/>
      </c>
      <c r="AE17" s="4" cm="1">
        <f t="array" aca="1" ref="AE17" ca="1">OFFSET(DN!E$13,20*ROWS($1:13),,,)</f>
        <v>0</v>
      </c>
      <c r="AF17" s="4" cm="1">
        <f t="array" aca="1" ref="AF17" ca="1">IF(AND(X17="Flexible",Y17&lt;&gt;"Yes")," ",OFFSET(DN!E$17,20*ROWS($1:13),,,))</f>
        <v>0</v>
      </c>
    </row>
    <row r="18" spans="10:32" x14ac:dyDescent="0.25">
      <c r="J18" s="10">
        <v>15</v>
      </c>
      <c r="K18" s="4" cm="1">
        <f t="array" aca="1" ref="K18" ca="1">OFFSET(UP!B$3,20*(ROWS($1:14)),,,)</f>
        <v>0</v>
      </c>
      <c r="L18" s="7" t="str" cm="1">
        <f t="array" aca="1" ref="L18" ca="1">OFFSET(UP!E$1,20*ROWS($1:14),,,)&amp;""</f>
        <v/>
      </c>
      <c r="M18" s="7" t="str" cm="1">
        <f t="array" aca="1" ref="M18" ca="1">OFFSET(UP!E$3,20*ROWS($1:14),,,)&amp;""</f>
        <v/>
      </c>
      <c r="N18" s="11" t="str" cm="1">
        <f t="array" aca="1" ref="N18" ca="1">IF((OFFSET(UP!B$17,20*(ROWS($1:14)),,,))="Edge",(OFFSET(UP!B$5,20*(ROWS($1:14)),,,))," ")</f>
        <v xml:space="preserve"> </v>
      </c>
      <c r="O18" s="11" t="str" cm="1">
        <f t="array" aca="1" ref="O18" ca="1">IF((OFFSET(UP!B$17,20*(ROWS($1:14)),,,))="Middle",(OFFSET(UP!B$5,20*(ROWS($1:14)),,,))," ")</f>
        <v xml:space="preserve"> </v>
      </c>
      <c r="P18" s="11" t="str" cm="1">
        <f t="array" aca="1" ref="P18" ca="1">IF((OFFSET(UP!B$17,20*(ROWS($1:14)),,,))="Edge",(OFFSET(UP!B$7,20*(ROWS($1:14)),,,))," ")</f>
        <v xml:space="preserve"> </v>
      </c>
      <c r="Q18" s="11" t="str" cm="1">
        <f t="array" aca="1" ref="Q18" ca="1">IF((OFFSET(UP!B$17,20*(ROWS($1:14)),,,))="Middle",(OFFSET(UP!B$7,20*(ROWS($1:14)),,,))," ")</f>
        <v xml:space="preserve"> </v>
      </c>
      <c r="R18" s="4" t="str" cm="1">
        <f t="array" aca="1" ref="R18" ca="1">OFFSET(UP!B$11,20*ROWS($1:14),,,)&amp;""</f>
        <v/>
      </c>
      <c r="S18" s="4" cm="1">
        <f t="array" aca="1" ref="S18" ca="1">OFFSET(UP!E$13,20*ROWS($1:14),,,)</f>
        <v>0</v>
      </c>
      <c r="T18" s="4" cm="1">
        <f t="array" aca="1" ref="T18" ca="1">IF(AND(L18="Flexible",M18&lt;&gt;"Yes")," ",OFFSET(UP!E$17,20*ROWS($1:14),,,))</f>
        <v>0</v>
      </c>
      <c r="V18" s="10">
        <v>15</v>
      </c>
      <c r="W18" s="4" cm="1">
        <f t="array" aca="1" ref="W18" ca="1">OFFSET(DN!B$3,20*(ROWS($1:14)),,,)</f>
        <v>0</v>
      </c>
      <c r="X18" s="7" t="str" cm="1">
        <f t="array" aca="1" ref="X18" ca="1">OFFSET(DN!E$1,20*ROWS($1:14),,,)&amp;""</f>
        <v/>
      </c>
      <c r="Y18" s="7" t="str" cm="1">
        <f t="array" aca="1" ref="Y18" ca="1">OFFSET(DN!E$3,20*ROWS($1:14),,,)&amp;""</f>
        <v/>
      </c>
      <c r="Z18" s="11" t="str" cm="1">
        <f t="array" aca="1" ref="Z18" ca="1">IF((OFFSET(DN!B$17,20*(ROWS($1:14)),,,))="Edge",(OFFSET(DN!B$5,20*(ROWS($1:14)),,,))," ")</f>
        <v xml:space="preserve"> </v>
      </c>
      <c r="AA18" s="11" t="str" cm="1">
        <f t="array" aca="1" ref="AA18" ca="1">IF((OFFSET(DN!B$17,20*(ROWS($1:14)),,,))="Middle",(OFFSET(DN!B$5,20*(ROWS($1:14)),,,))," ")</f>
        <v xml:space="preserve"> </v>
      </c>
      <c r="AB18" s="11" t="str" cm="1">
        <f t="array" aca="1" ref="AB18" ca="1">IF((OFFSET(DN!B$17,20*(ROWS($1:14)),,,))="Edge",(OFFSET(DN!B$7,20*(ROWS($1:14)),,,))," ")</f>
        <v xml:space="preserve"> </v>
      </c>
      <c r="AC18" s="11" t="str" cm="1">
        <f t="array" aca="1" ref="AC18" ca="1">IF((OFFSET(DN!B$17,20*(ROWS($1:14)),,,))="Middle",(OFFSET(DN!B$7,20*(ROWS($1:14)),,,))," ")</f>
        <v xml:space="preserve"> </v>
      </c>
      <c r="AD18" s="4" t="str" cm="1">
        <f t="array" aca="1" ref="AD18" ca="1">OFFSET(DN!B$11,20*ROWS($1:14),,,)&amp;""</f>
        <v/>
      </c>
      <c r="AE18" s="4" cm="1">
        <f t="array" aca="1" ref="AE18" ca="1">OFFSET(DN!E$13,20*ROWS($1:14),,,)</f>
        <v>0</v>
      </c>
      <c r="AF18" s="4" cm="1">
        <f t="array" aca="1" ref="AF18" ca="1">IF(AND(X18="Flexible",Y18&lt;&gt;"Yes")," ",OFFSET(DN!E$17,20*ROWS($1:14),,,))</f>
        <v>0</v>
      </c>
    </row>
    <row r="19" spans="10:32" x14ac:dyDescent="0.25">
      <c r="J19" s="10">
        <v>16</v>
      </c>
      <c r="K19" s="4" cm="1">
        <f t="array" aca="1" ref="K19" ca="1">OFFSET(UP!B$3,20*(ROWS($1:15)),,,)</f>
        <v>0</v>
      </c>
      <c r="L19" s="7" t="str" cm="1">
        <f t="array" aca="1" ref="L19" ca="1">OFFSET(UP!E$1,20*ROWS($1:15),,,)&amp;""</f>
        <v/>
      </c>
      <c r="M19" s="7" t="str" cm="1">
        <f t="array" aca="1" ref="M19" ca="1">OFFSET(UP!E$3,20*ROWS($1:15),,,)&amp;""</f>
        <v/>
      </c>
      <c r="N19" s="11" t="str" cm="1">
        <f t="array" aca="1" ref="N19" ca="1">IF((OFFSET(UP!B$17,20*(ROWS($1:15)),,,))="Edge",(OFFSET(UP!B$5,20*(ROWS($1:15)),,,))," ")</f>
        <v xml:space="preserve"> </v>
      </c>
      <c r="O19" s="11" t="str" cm="1">
        <f t="array" aca="1" ref="O19" ca="1">IF((OFFSET(UP!B$17,20*(ROWS($1:15)),,,))="Middle",(OFFSET(UP!B$5,20*(ROWS($1:15)),,,))," ")</f>
        <v xml:space="preserve"> </v>
      </c>
      <c r="P19" s="11" t="str" cm="1">
        <f t="array" aca="1" ref="P19" ca="1">IF((OFFSET(UP!B$17,20*(ROWS($1:15)),,,))="Edge",(OFFSET(UP!B$7,20*(ROWS($1:15)),,,))," ")</f>
        <v xml:space="preserve"> </v>
      </c>
      <c r="Q19" s="11" t="str" cm="1">
        <f t="array" aca="1" ref="Q19" ca="1">IF((OFFSET(UP!B$17,20*(ROWS($1:15)),,,))="Middle",(OFFSET(UP!B$7,20*(ROWS($1:15)),,,))," ")</f>
        <v xml:space="preserve"> </v>
      </c>
      <c r="R19" s="4" t="str" cm="1">
        <f t="array" aca="1" ref="R19" ca="1">OFFSET(UP!B$11,20*ROWS($1:15),,,)&amp;""</f>
        <v/>
      </c>
      <c r="S19" s="4" cm="1">
        <f t="array" aca="1" ref="S19" ca="1">OFFSET(UP!E$13,20*ROWS($1:15),,,)</f>
        <v>0</v>
      </c>
      <c r="T19" s="4" cm="1">
        <f t="array" aca="1" ref="T19" ca="1">IF(AND(L19="Flexible",M19&lt;&gt;"Yes")," ",OFFSET(UP!E$17,20*ROWS($1:15),,,))</f>
        <v>0</v>
      </c>
      <c r="V19" s="10">
        <v>16</v>
      </c>
      <c r="W19" s="4" cm="1">
        <f t="array" aca="1" ref="W19" ca="1">OFFSET(DN!B$3,20*(ROWS($1:15)),,,)</f>
        <v>0</v>
      </c>
      <c r="X19" s="7" t="str" cm="1">
        <f t="array" aca="1" ref="X19" ca="1">OFFSET(DN!E$1,20*ROWS($1:15),,,)&amp;""</f>
        <v/>
      </c>
      <c r="Y19" s="7" t="str" cm="1">
        <f t="array" aca="1" ref="Y19" ca="1">OFFSET(DN!E$3,20*ROWS($1:15),,,)&amp;""</f>
        <v/>
      </c>
      <c r="Z19" s="11" t="str" cm="1">
        <f t="array" aca="1" ref="Z19" ca="1">IF((OFFSET(DN!B$17,20*(ROWS($1:15)),,,))="Edge",(OFFSET(DN!B$5,20*(ROWS($1:15)),,,))," ")</f>
        <v xml:space="preserve"> </v>
      </c>
      <c r="AA19" s="11" t="str" cm="1">
        <f t="array" aca="1" ref="AA19" ca="1">IF((OFFSET(DN!B$17,20*(ROWS($1:15)),,,))="Middle",(OFFSET(DN!B$5,20*(ROWS($1:15)),,,))," ")</f>
        <v xml:space="preserve"> </v>
      </c>
      <c r="AB19" s="11" t="str" cm="1">
        <f t="array" aca="1" ref="AB19" ca="1">IF((OFFSET(DN!B$17,20*(ROWS($1:15)),,,))="Edge",(OFFSET(DN!B$7,20*(ROWS($1:15)),,,))," ")</f>
        <v xml:space="preserve"> </v>
      </c>
      <c r="AC19" s="11" t="str" cm="1">
        <f t="array" aca="1" ref="AC19" ca="1">IF((OFFSET(DN!B$17,20*(ROWS($1:15)),,,))="Middle",(OFFSET(DN!B$7,20*(ROWS($1:15)),,,))," ")</f>
        <v xml:space="preserve"> </v>
      </c>
      <c r="AD19" s="4" t="str" cm="1">
        <f t="array" aca="1" ref="AD19" ca="1">OFFSET(DN!B$11,20*ROWS($1:15),,,)&amp;""</f>
        <v/>
      </c>
      <c r="AE19" s="4" cm="1">
        <f t="array" aca="1" ref="AE19" ca="1">OFFSET(DN!E$13,20*ROWS($1:15),,,)</f>
        <v>0</v>
      </c>
      <c r="AF19" s="4" cm="1">
        <f t="array" aca="1" ref="AF19" ca="1">IF(AND(X19="Flexible",Y19&lt;&gt;"Yes")," ",OFFSET(DN!E$17,20*ROWS($1:15),,,))</f>
        <v>0</v>
      </c>
    </row>
    <row r="20" spans="10:32" x14ac:dyDescent="0.25">
      <c r="J20" s="10">
        <v>17</v>
      </c>
      <c r="K20" s="4" cm="1">
        <f t="array" aca="1" ref="K20" ca="1">OFFSET(UP!B$3,20*(ROWS($1:16)),,,)</f>
        <v>0</v>
      </c>
      <c r="L20" s="7" t="str" cm="1">
        <f t="array" aca="1" ref="L20" ca="1">OFFSET(UP!E$1,20*ROWS($1:16),,,)&amp;""</f>
        <v/>
      </c>
      <c r="M20" s="7" t="str" cm="1">
        <f t="array" aca="1" ref="M20" ca="1">OFFSET(UP!E$3,20*ROWS($1:16),,,)&amp;""</f>
        <v/>
      </c>
      <c r="N20" s="11" t="str" cm="1">
        <f t="array" aca="1" ref="N20" ca="1">IF((OFFSET(UP!B$17,20*(ROWS($1:16)),,,))="Edge",(OFFSET(UP!B$5,20*(ROWS($1:16)),,,))," ")</f>
        <v xml:space="preserve"> </v>
      </c>
      <c r="O20" s="11" t="str" cm="1">
        <f t="array" aca="1" ref="O20" ca="1">IF((OFFSET(UP!B$17,20*(ROWS($1:16)),,,))="Middle",(OFFSET(UP!B$5,20*(ROWS($1:16)),,,))," ")</f>
        <v xml:space="preserve"> </v>
      </c>
      <c r="P20" s="11" t="str" cm="1">
        <f t="array" aca="1" ref="P20" ca="1">IF((OFFSET(UP!B$17,20*(ROWS($1:16)),,,))="Edge",(OFFSET(UP!B$7,20*(ROWS($1:16)),,,))," ")</f>
        <v xml:space="preserve"> </v>
      </c>
      <c r="Q20" s="11" t="str" cm="1">
        <f t="array" aca="1" ref="Q20" ca="1">IF((OFFSET(UP!B$17,20*(ROWS($1:16)),,,))="Middle",(OFFSET(UP!B$7,20*(ROWS($1:16)),,,))," ")</f>
        <v xml:space="preserve"> </v>
      </c>
      <c r="R20" s="4" t="str" cm="1">
        <f t="array" aca="1" ref="R20" ca="1">OFFSET(UP!B$11,20*ROWS($1:16),,,)&amp;""</f>
        <v/>
      </c>
      <c r="S20" s="4" cm="1">
        <f t="array" aca="1" ref="S20" ca="1">OFFSET(UP!E$13,20*ROWS($1:16),,,)</f>
        <v>0</v>
      </c>
      <c r="T20" s="4" cm="1">
        <f t="array" aca="1" ref="T20" ca="1">IF(AND(L20="Flexible",M20&lt;&gt;"Yes")," ",OFFSET(UP!E$17,20*ROWS($1:16),,,))</f>
        <v>0</v>
      </c>
      <c r="V20" s="10">
        <v>17</v>
      </c>
      <c r="W20" s="4" cm="1">
        <f t="array" aca="1" ref="W20" ca="1">OFFSET(DN!B$3,20*(ROWS($1:16)),,,)</f>
        <v>0</v>
      </c>
      <c r="X20" s="7" t="str" cm="1">
        <f t="array" aca="1" ref="X20" ca="1">OFFSET(DN!E$1,20*ROWS($1:16),,,)&amp;""</f>
        <v/>
      </c>
      <c r="Y20" s="7" t="str" cm="1">
        <f t="array" aca="1" ref="Y20" ca="1">OFFSET(DN!E$3,20*ROWS($1:16),,,)&amp;""</f>
        <v/>
      </c>
      <c r="Z20" s="11" t="str" cm="1">
        <f t="array" aca="1" ref="Z20" ca="1">IF((OFFSET(DN!B$17,20*(ROWS($1:16)),,,))="Edge",(OFFSET(DN!B$5,20*(ROWS($1:16)),,,))," ")</f>
        <v xml:space="preserve"> </v>
      </c>
      <c r="AA20" s="11" t="str" cm="1">
        <f t="array" aca="1" ref="AA20" ca="1">IF((OFFSET(DN!B$17,20*(ROWS($1:16)),,,))="Middle",(OFFSET(DN!B$5,20*(ROWS($1:16)),,,))," ")</f>
        <v xml:space="preserve"> </v>
      </c>
      <c r="AB20" s="11" t="str" cm="1">
        <f t="array" aca="1" ref="AB20" ca="1">IF((OFFSET(DN!B$17,20*(ROWS($1:16)),,,))="Edge",(OFFSET(DN!B$7,20*(ROWS($1:16)),,,))," ")</f>
        <v xml:space="preserve"> </v>
      </c>
      <c r="AC20" s="11" t="str" cm="1">
        <f t="array" aca="1" ref="AC20" ca="1">IF((OFFSET(DN!B$17,20*(ROWS($1:16)),,,))="Middle",(OFFSET(DN!B$7,20*(ROWS($1:16)),,,))," ")</f>
        <v xml:space="preserve"> </v>
      </c>
      <c r="AD20" s="4" t="str" cm="1">
        <f t="array" aca="1" ref="AD20" ca="1">OFFSET(DN!B$11,20*ROWS($1:16),,,)&amp;""</f>
        <v/>
      </c>
      <c r="AE20" s="4" cm="1">
        <f t="array" aca="1" ref="AE20" ca="1">OFFSET(DN!E$13,20*ROWS($1:16),,,)</f>
        <v>0</v>
      </c>
      <c r="AF20" s="4" cm="1">
        <f t="array" aca="1" ref="AF20" ca="1">IF(AND(X20="Flexible",Y20&lt;&gt;"Yes")," ",OFFSET(DN!E$17,20*ROWS($1:16),,,))</f>
        <v>0</v>
      </c>
    </row>
    <row r="21" spans="10:32" x14ac:dyDescent="0.25">
      <c r="J21" s="10">
        <v>18</v>
      </c>
      <c r="K21" s="4" cm="1">
        <f t="array" aca="1" ref="K21" ca="1">OFFSET(UP!B$3,20*(ROWS($1:17)),,,)</f>
        <v>0</v>
      </c>
      <c r="L21" s="7" t="str" cm="1">
        <f t="array" aca="1" ref="L21" ca="1">OFFSET(UP!E$1,20*ROWS($1:17),,,)&amp;""</f>
        <v/>
      </c>
      <c r="M21" s="7" t="str" cm="1">
        <f t="array" aca="1" ref="M21" ca="1">OFFSET(UP!E$3,20*ROWS($1:17),,,)&amp;""</f>
        <v/>
      </c>
      <c r="N21" s="11" t="str" cm="1">
        <f t="array" aca="1" ref="N21" ca="1">IF((OFFSET(UP!B$17,20*(ROWS($1:17)),,,))="Edge",(OFFSET(UP!B$5,20*(ROWS($1:17)),,,))," ")</f>
        <v xml:space="preserve"> </v>
      </c>
      <c r="O21" s="11" t="str" cm="1">
        <f t="array" aca="1" ref="O21" ca="1">IF((OFFSET(UP!B$17,20*(ROWS($1:17)),,,))="Middle",(OFFSET(UP!B$5,20*(ROWS($1:17)),,,))," ")</f>
        <v xml:space="preserve"> </v>
      </c>
      <c r="P21" s="11" t="str" cm="1">
        <f t="array" aca="1" ref="P21" ca="1">IF((OFFSET(UP!B$17,20*(ROWS($1:17)),,,))="Edge",(OFFSET(UP!B$7,20*(ROWS($1:17)),,,))," ")</f>
        <v xml:space="preserve"> </v>
      </c>
      <c r="Q21" s="11" t="str" cm="1">
        <f t="array" aca="1" ref="Q21" ca="1">IF((OFFSET(UP!B$17,20*(ROWS($1:17)),,,))="Middle",(OFFSET(UP!B$7,20*(ROWS($1:17)),,,))," ")</f>
        <v xml:space="preserve"> </v>
      </c>
      <c r="R21" s="4" t="str" cm="1">
        <f t="array" aca="1" ref="R21" ca="1">OFFSET(UP!B$11,20*ROWS($1:17),,,)&amp;""</f>
        <v/>
      </c>
      <c r="S21" s="4" cm="1">
        <f t="array" aca="1" ref="S21" ca="1">OFFSET(UP!E$13,20*ROWS($1:17),,,)</f>
        <v>0</v>
      </c>
      <c r="T21" s="4" cm="1">
        <f t="array" aca="1" ref="T21" ca="1">IF(AND(L21="Flexible",M21&lt;&gt;"Yes")," ",OFFSET(UP!E$17,20*ROWS($1:17),,,))</f>
        <v>0</v>
      </c>
      <c r="V21" s="10">
        <v>18</v>
      </c>
      <c r="W21" s="4" cm="1">
        <f t="array" aca="1" ref="W21" ca="1">OFFSET(DN!B$3,20*(ROWS($1:17)),,,)</f>
        <v>0</v>
      </c>
      <c r="X21" s="7" t="str" cm="1">
        <f t="array" aca="1" ref="X21" ca="1">OFFSET(DN!E$1,20*ROWS($1:17),,,)&amp;""</f>
        <v/>
      </c>
      <c r="Y21" s="7" t="str" cm="1">
        <f t="array" aca="1" ref="Y21" ca="1">OFFSET(DN!E$3,20*ROWS($1:17),,,)&amp;""</f>
        <v/>
      </c>
      <c r="Z21" s="11" t="str" cm="1">
        <f t="array" aca="1" ref="Z21" ca="1">IF((OFFSET(DN!B$17,20*(ROWS($1:17)),,,))="Edge",(OFFSET(DN!B$5,20*(ROWS($1:17)),,,))," ")</f>
        <v xml:space="preserve"> </v>
      </c>
      <c r="AA21" s="11" t="str" cm="1">
        <f t="array" aca="1" ref="AA21" ca="1">IF((OFFSET(DN!B$17,20*(ROWS($1:17)),,,))="Middle",(OFFSET(DN!B$5,20*(ROWS($1:17)),,,))," ")</f>
        <v xml:space="preserve"> </v>
      </c>
      <c r="AB21" s="11" t="str" cm="1">
        <f t="array" aca="1" ref="AB21" ca="1">IF((OFFSET(DN!B$17,20*(ROWS($1:17)),,,))="Edge",(OFFSET(DN!B$7,20*(ROWS($1:17)),,,))," ")</f>
        <v xml:space="preserve"> </v>
      </c>
      <c r="AC21" s="11" t="str" cm="1">
        <f t="array" aca="1" ref="AC21" ca="1">IF((OFFSET(DN!B$17,20*(ROWS($1:17)),,,))="Middle",(OFFSET(DN!B$7,20*(ROWS($1:17)),,,))," ")</f>
        <v xml:space="preserve"> </v>
      </c>
      <c r="AD21" s="4" t="str" cm="1">
        <f t="array" aca="1" ref="AD21" ca="1">OFFSET(DN!B$11,20*ROWS($1:17),,,)&amp;""</f>
        <v/>
      </c>
      <c r="AE21" s="4" cm="1">
        <f t="array" aca="1" ref="AE21" ca="1">OFFSET(DN!E$13,20*ROWS($1:17),,,)</f>
        <v>0</v>
      </c>
      <c r="AF21" s="4" cm="1">
        <f t="array" aca="1" ref="AF21" ca="1">IF(AND(X21="Flexible",Y21&lt;&gt;"Yes")," ",OFFSET(DN!E$17,20*ROWS($1:17),,,))</f>
        <v>0</v>
      </c>
    </row>
    <row r="22" spans="10:32" x14ac:dyDescent="0.25">
      <c r="J22" s="10">
        <v>19</v>
      </c>
      <c r="K22" s="4" cm="1">
        <f t="array" aca="1" ref="K22" ca="1">OFFSET(UP!B$3,20*(ROWS($1:18)),,,)</f>
        <v>0</v>
      </c>
      <c r="L22" s="7" t="str" cm="1">
        <f t="array" aca="1" ref="L22" ca="1">OFFSET(UP!E$1,20*ROWS($1:18),,,)&amp;""</f>
        <v/>
      </c>
      <c r="M22" s="7" t="str" cm="1">
        <f t="array" aca="1" ref="M22" ca="1">OFFSET(UP!E$3,20*ROWS($1:18),,,)&amp;""</f>
        <v/>
      </c>
      <c r="N22" s="11" t="str" cm="1">
        <f t="array" aca="1" ref="N22" ca="1">IF((OFFSET(UP!B$17,20*(ROWS($1:18)),,,))="Edge",(OFFSET(UP!B$5,20*(ROWS($1:18)),,,))," ")</f>
        <v xml:space="preserve"> </v>
      </c>
      <c r="O22" s="11" t="str" cm="1">
        <f t="array" aca="1" ref="O22" ca="1">IF((OFFSET(UP!B$17,20*(ROWS($1:18)),,,))="Middle",(OFFSET(UP!B$5,20*(ROWS($1:18)),,,))," ")</f>
        <v xml:space="preserve"> </v>
      </c>
      <c r="P22" s="11" t="str" cm="1">
        <f t="array" aca="1" ref="P22" ca="1">IF((OFFSET(UP!B$17,20*(ROWS($1:18)),,,))="Edge",(OFFSET(UP!B$7,20*(ROWS($1:18)),,,))," ")</f>
        <v xml:space="preserve"> </v>
      </c>
      <c r="Q22" s="11" t="str" cm="1">
        <f t="array" aca="1" ref="Q22" ca="1">IF((OFFSET(UP!B$17,20*(ROWS($1:18)),,,))="Middle",(OFFSET(UP!B$7,20*(ROWS($1:18)),,,))," ")</f>
        <v xml:space="preserve"> </v>
      </c>
      <c r="R22" s="4" t="str" cm="1">
        <f t="array" aca="1" ref="R22" ca="1">OFFSET(UP!B$11,20*ROWS($1:18),,,)&amp;""</f>
        <v/>
      </c>
      <c r="S22" s="4" cm="1">
        <f t="array" aca="1" ref="S22" ca="1">OFFSET(UP!E$13,20*ROWS($1:18),,,)</f>
        <v>0</v>
      </c>
      <c r="T22" s="4" cm="1">
        <f t="array" aca="1" ref="T22" ca="1">IF(AND(L22="Flexible",M22&lt;&gt;"Yes")," ",OFFSET(UP!E$17,20*ROWS($1:18),,,))</f>
        <v>0</v>
      </c>
      <c r="V22" s="10">
        <v>19</v>
      </c>
      <c r="W22" s="4" cm="1">
        <f t="array" aca="1" ref="W22" ca="1">OFFSET(DN!B$3,20*(ROWS($1:18)),,,)</f>
        <v>0</v>
      </c>
      <c r="X22" s="7" t="str" cm="1">
        <f t="array" aca="1" ref="X22" ca="1">OFFSET(DN!E$1,20*ROWS($1:18),,,)&amp;""</f>
        <v/>
      </c>
      <c r="Y22" s="7" t="str" cm="1">
        <f t="array" aca="1" ref="Y22" ca="1">OFFSET(DN!E$3,20*ROWS($1:18),,,)&amp;""</f>
        <v/>
      </c>
      <c r="Z22" s="11" t="str" cm="1">
        <f t="array" aca="1" ref="Z22" ca="1">IF((OFFSET(DN!B$17,20*(ROWS($1:18)),,,))="Edge",(OFFSET(DN!B$5,20*(ROWS($1:18)),,,))," ")</f>
        <v xml:space="preserve"> </v>
      </c>
      <c r="AA22" s="11" t="str" cm="1">
        <f t="array" aca="1" ref="AA22" ca="1">IF((OFFSET(DN!B$17,20*(ROWS($1:18)),,,))="Middle",(OFFSET(DN!B$5,20*(ROWS($1:18)),,,))," ")</f>
        <v xml:space="preserve"> </v>
      </c>
      <c r="AB22" s="11" t="str" cm="1">
        <f t="array" aca="1" ref="AB22" ca="1">IF((OFFSET(DN!B$17,20*(ROWS($1:18)),,,))="Edge",(OFFSET(DN!B$7,20*(ROWS($1:18)),,,))," ")</f>
        <v xml:space="preserve"> </v>
      </c>
      <c r="AC22" s="11" t="str" cm="1">
        <f t="array" aca="1" ref="AC22" ca="1">IF((OFFSET(DN!B$17,20*(ROWS($1:18)),,,))="Middle",(OFFSET(DN!B$7,20*(ROWS($1:18)),,,))," ")</f>
        <v xml:space="preserve"> </v>
      </c>
      <c r="AD22" s="4" t="str" cm="1">
        <f t="array" aca="1" ref="AD22" ca="1">OFFSET(DN!B$11,20*ROWS($1:18),,,)&amp;""</f>
        <v/>
      </c>
      <c r="AE22" s="4" cm="1">
        <f t="array" aca="1" ref="AE22" ca="1">OFFSET(DN!E$13,20*ROWS($1:18),,,)</f>
        <v>0</v>
      </c>
      <c r="AF22" s="4" cm="1">
        <f t="array" aca="1" ref="AF22" ca="1">IF(AND(X22="Flexible",Y22&lt;&gt;"Yes")," ",OFFSET(DN!E$17,20*ROWS($1:18),,,))</f>
        <v>0</v>
      </c>
    </row>
    <row r="23" spans="10:32" x14ac:dyDescent="0.25">
      <c r="J23" s="10">
        <v>20</v>
      </c>
      <c r="K23" s="4" cm="1">
        <f t="array" aca="1" ref="K23" ca="1">OFFSET(UP!B$3,20*(ROWS($1:19)),,,)</f>
        <v>0</v>
      </c>
      <c r="L23" s="7" t="str" cm="1">
        <f t="array" aca="1" ref="L23" ca="1">OFFSET(UP!E$1,20*ROWS($1:19),,,)&amp;""</f>
        <v/>
      </c>
      <c r="M23" s="7" t="str" cm="1">
        <f t="array" aca="1" ref="M23" ca="1">OFFSET(UP!E$3,20*ROWS($1:19),,,)&amp;""</f>
        <v/>
      </c>
      <c r="N23" s="11" t="str" cm="1">
        <f t="array" aca="1" ref="N23" ca="1">IF((OFFSET(UP!B$17,20*(ROWS($1:19)),,,))="Edge",(OFFSET(UP!B$5,20*(ROWS($1:19)),,,))," ")</f>
        <v xml:space="preserve"> </v>
      </c>
      <c r="O23" s="11" t="str" cm="1">
        <f t="array" aca="1" ref="O23" ca="1">IF((OFFSET(UP!B$17,20*(ROWS($1:19)),,,))="Middle",(OFFSET(UP!B$5,20*(ROWS($1:19)),,,))," ")</f>
        <v xml:space="preserve"> </v>
      </c>
      <c r="P23" s="11" t="str" cm="1">
        <f t="array" aca="1" ref="P23" ca="1">IF((OFFSET(UP!B$17,20*(ROWS($1:19)),,,))="Edge",(OFFSET(UP!B$7,20*(ROWS($1:19)),,,))," ")</f>
        <v xml:space="preserve"> </v>
      </c>
      <c r="Q23" s="11" t="str" cm="1">
        <f t="array" aca="1" ref="Q23" ca="1">IF((OFFSET(UP!B$17,20*(ROWS($1:19)),,,))="Middle",(OFFSET(UP!B$7,20*(ROWS($1:19)),,,))," ")</f>
        <v xml:space="preserve"> </v>
      </c>
      <c r="R23" s="4" t="str" cm="1">
        <f t="array" aca="1" ref="R23" ca="1">OFFSET(UP!B$11,20*ROWS($1:19),,,)&amp;""</f>
        <v/>
      </c>
      <c r="S23" s="4" cm="1">
        <f t="array" aca="1" ref="S23" ca="1">OFFSET(UP!E$13,20*ROWS($1:19),,,)</f>
        <v>0</v>
      </c>
      <c r="T23" s="4" cm="1">
        <f t="array" aca="1" ref="T23" ca="1">IF(AND(L23="Flexible",M23&lt;&gt;"Yes")," ",OFFSET(UP!E$17,20*ROWS($1:19),,,))</f>
        <v>0</v>
      </c>
      <c r="V23" s="10">
        <v>20</v>
      </c>
      <c r="W23" s="4" cm="1">
        <f t="array" aca="1" ref="W23" ca="1">OFFSET(DN!B$3,20*(ROWS($1:19)),,,)</f>
        <v>0</v>
      </c>
      <c r="X23" s="7" t="str" cm="1">
        <f t="array" aca="1" ref="X23" ca="1">OFFSET(DN!E$1,20*ROWS($1:19),,,)&amp;""</f>
        <v/>
      </c>
      <c r="Y23" s="7" t="str" cm="1">
        <f t="array" aca="1" ref="Y23" ca="1">OFFSET(DN!E$3,20*ROWS($1:19),,,)&amp;""</f>
        <v/>
      </c>
      <c r="Z23" s="11" t="str" cm="1">
        <f t="array" aca="1" ref="Z23" ca="1">IF((OFFSET(DN!B$17,20*(ROWS($1:19)),,,))="Edge",(OFFSET(DN!B$5,20*(ROWS($1:19)),,,))," ")</f>
        <v xml:space="preserve"> </v>
      </c>
      <c r="AA23" s="11" t="str" cm="1">
        <f t="array" aca="1" ref="AA23" ca="1">IF((OFFSET(DN!B$17,20*(ROWS($1:19)),,,))="Middle",(OFFSET(DN!B$5,20*(ROWS($1:19)),,,))," ")</f>
        <v xml:space="preserve"> </v>
      </c>
      <c r="AB23" s="11" t="str" cm="1">
        <f t="array" aca="1" ref="AB23" ca="1">IF((OFFSET(DN!B$17,20*(ROWS($1:19)),,,))="Edge",(OFFSET(DN!B$7,20*(ROWS($1:19)),,,))," ")</f>
        <v xml:space="preserve"> </v>
      </c>
      <c r="AC23" s="11" t="str" cm="1">
        <f t="array" aca="1" ref="AC23" ca="1">IF((OFFSET(DN!B$17,20*(ROWS($1:19)),,,))="Middle",(OFFSET(DN!B$7,20*(ROWS($1:19)),,,))," ")</f>
        <v xml:space="preserve"> </v>
      </c>
      <c r="AD23" s="4" t="str" cm="1">
        <f t="array" aca="1" ref="AD23" ca="1">OFFSET(DN!B$11,20*ROWS($1:19),,,)&amp;""</f>
        <v/>
      </c>
      <c r="AE23" s="4" cm="1">
        <f t="array" aca="1" ref="AE23" ca="1">OFFSET(DN!E$13,20*ROWS($1:19),,,)</f>
        <v>0</v>
      </c>
      <c r="AF23" s="4" cm="1">
        <f t="array" aca="1" ref="AF23" ca="1">IF(AND(X23="Flexible",Y23&lt;&gt;"Yes")," ",OFFSET(DN!E$17,20*ROWS($1:19),,,))</f>
        <v>0</v>
      </c>
    </row>
    <row r="24" spans="10:32" x14ac:dyDescent="0.25">
      <c r="J24" s="10">
        <v>21</v>
      </c>
      <c r="K24" s="4" cm="1">
        <f t="array" aca="1" ref="K24" ca="1">OFFSET(UP!B$3,20*(ROWS($1:20)),,,)</f>
        <v>0</v>
      </c>
      <c r="L24" s="7" t="str" cm="1">
        <f t="array" aca="1" ref="L24" ca="1">OFFSET(UP!E$1,20*ROWS($1:20),,,)&amp;""</f>
        <v/>
      </c>
      <c r="M24" s="7" t="str" cm="1">
        <f t="array" aca="1" ref="M24" ca="1">OFFSET(UP!E$3,20*ROWS($1:20),,,)&amp;""</f>
        <v/>
      </c>
      <c r="N24" s="11" t="str" cm="1">
        <f t="array" aca="1" ref="N24" ca="1">IF((OFFSET(UP!B$17,20*(ROWS($1:20)),,,))="Edge",(OFFSET(UP!B$5,20*(ROWS($1:20)),,,))," ")</f>
        <v xml:space="preserve"> </v>
      </c>
      <c r="O24" s="11" t="str" cm="1">
        <f t="array" aca="1" ref="O24" ca="1">IF((OFFSET(UP!B$17,20*(ROWS($1:20)),,,))="Middle",(OFFSET(UP!B$5,20*(ROWS($1:20)),,,))," ")</f>
        <v xml:space="preserve"> </v>
      </c>
      <c r="P24" s="11" t="str" cm="1">
        <f t="array" aca="1" ref="P24" ca="1">IF((OFFSET(UP!B$17,20*(ROWS($1:20)),,,))="Edge",(OFFSET(UP!B$7,20*(ROWS($1:20)),,,))," ")</f>
        <v xml:space="preserve"> </v>
      </c>
      <c r="Q24" s="11" t="str" cm="1">
        <f t="array" aca="1" ref="Q24" ca="1">IF((OFFSET(UP!B$17,20*(ROWS($1:20)),,,))="Middle",(OFFSET(UP!B$7,20*(ROWS($1:20)),,,))," ")</f>
        <v xml:space="preserve"> </v>
      </c>
      <c r="R24" s="4" t="str" cm="1">
        <f t="array" aca="1" ref="R24" ca="1">OFFSET(UP!B$11,20*ROWS($1:20),,,)&amp;""</f>
        <v/>
      </c>
      <c r="S24" s="4" cm="1">
        <f t="array" aca="1" ref="S24" ca="1">OFFSET(UP!E$13,20*ROWS($1:20),,,)</f>
        <v>0</v>
      </c>
      <c r="T24" s="4" cm="1">
        <f t="array" aca="1" ref="T24" ca="1">IF(AND(L24="Flexible",M24&lt;&gt;"Yes")," ",OFFSET(UP!E$17,20*ROWS($1:20),,,))</f>
        <v>0</v>
      </c>
      <c r="V24" s="10">
        <v>21</v>
      </c>
      <c r="W24" s="4" cm="1">
        <f t="array" aca="1" ref="W24" ca="1">OFFSET(DN!B$3,20*(ROWS($1:20)),,,)</f>
        <v>0</v>
      </c>
      <c r="X24" s="7" t="str" cm="1">
        <f t="array" aca="1" ref="X24" ca="1">OFFSET(DN!E$1,20*ROWS($1:20),,,)&amp;""</f>
        <v/>
      </c>
      <c r="Y24" s="7" t="str" cm="1">
        <f t="array" aca="1" ref="Y24" ca="1">OFFSET(DN!E$3,20*ROWS($1:20),,,)&amp;""</f>
        <v/>
      </c>
      <c r="Z24" s="11" t="str" cm="1">
        <f t="array" aca="1" ref="Z24" ca="1">IF((OFFSET(DN!B$17,20*(ROWS($1:20)),,,))="Edge",(OFFSET(DN!B$5,20*(ROWS($1:20)),,,))," ")</f>
        <v xml:space="preserve"> </v>
      </c>
      <c r="AA24" s="11" t="str" cm="1">
        <f t="array" aca="1" ref="AA24" ca="1">IF((OFFSET(DN!B$17,20*(ROWS($1:20)),,,))="Middle",(OFFSET(DN!B$5,20*(ROWS($1:20)),,,))," ")</f>
        <v xml:space="preserve"> </v>
      </c>
      <c r="AB24" s="11" t="str" cm="1">
        <f t="array" aca="1" ref="AB24" ca="1">IF((OFFSET(DN!B$17,20*(ROWS($1:20)),,,))="Edge",(OFFSET(DN!B$7,20*(ROWS($1:20)),,,))," ")</f>
        <v xml:space="preserve"> </v>
      </c>
      <c r="AC24" s="11" t="str" cm="1">
        <f t="array" aca="1" ref="AC24" ca="1">IF((OFFSET(DN!B$17,20*(ROWS($1:20)),,,))="Middle",(OFFSET(DN!B$7,20*(ROWS($1:20)),,,))," ")</f>
        <v xml:space="preserve"> </v>
      </c>
      <c r="AD24" s="4" t="str" cm="1">
        <f t="array" aca="1" ref="AD24" ca="1">OFFSET(DN!B$11,20*ROWS($1:20),,,)&amp;""</f>
        <v/>
      </c>
      <c r="AE24" s="4" cm="1">
        <f t="array" aca="1" ref="AE24" ca="1">OFFSET(DN!E$13,20*ROWS($1:20),,,)</f>
        <v>0</v>
      </c>
      <c r="AF24" s="4" cm="1">
        <f t="array" aca="1" ref="AF24" ca="1">IF(AND(X24="Flexible",Y24&lt;&gt;"Yes")," ",OFFSET(DN!E$17,20*ROWS($1:20),,,))</f>
        <v>0</v>
      </c>
    </row>
    <row r="25" spans="10:32" x14ac:dyDescent="0.25">
      <c r="J25" s="10">
        <v>22</v>
      </c>
      <c r="K25" s="4" cm="1">
        <f t="array" aca="1" ref="K25" ca="1">OFFSET(UP!B$3,20*(ROWS($1:21)),,,)</f>
        <v>0</v>
      </c>
      <c r="L25" s="7" t="str" cm="1">
        <f t="array" aca="1" ref="L25" ca="1">OFFSET(UP!E$1,20*ROWS($1:21),,,)&amp;""</f>
        <v/>
      </c>
      <c r="M25" s="7" t="str" cm="1">
        <f t="array" aca="1" ref="M25" ca="1">OFFSET(UP!E$3,20*ROWS($1:21),,,)&amp;""</f>
        <v/>
      </c>
      <c r="N25" s="11" t="str" cm="1">
        <f t="array" aca="1" ref="N25" ca="1">IF((OFFSET(UP!B$17,20*(ROWS($1:21)),,,))="Edge",(OFFSET(UP!B$5,20*(ROWS($1:21)),,,))," ")</f>
        <v xml:space="preserve"> </v>
      </c>
      <c r="O25" s="11" t="str" cm="1">
        <f t="array" aca="1" ref="O25" ca="1">IF((OFFSET(UP!B$17,20*(ROWS($1:21)),,,))="Middle",(OFFSET(UP!B$5,20*(ROWS($1:21)),,,))," ")</f>
        <v xml:space="preserve"> </v>
      </c>
      <c r="P25" s="11" t="str" cm="1">
        <f t="array" aca="1" ref="P25" ca="1">IF((OFFSET(UP!B$17,20*(ROWS($1:21)),,,))="Edge",(OFFSET(UP!B$7,20*(ROWS($1:21)),,,))," ")</f>
        <v xml:space="preserve"> </v>
      </c>
      <c r="Q25" s="11" t="str" cm="1">
        <f t="array" aca="1" ref="Q25" ca="1">IF((OFFSET(UP!B$17,20*(ROWS($1:21)),,,))="Middle",(OFFSET(UP!B$7,20*(ROWS($1:21)),,,))," ")</f>
        <v xml:space="preserve"> </v>
      </c>
      <c r="R25" s="4" t="str" cm="1">
        <f t="array" aca="1" ref="R25" ca="1">OFFSET(UP!B$11,20*ROWS($1:21),,,)&amp;""</f>
        <v/>
      </c>
      <c r="S25" s="4" cm="1">
        <f t="array" aca="1" ref="S25" ca="1">OFFSET(UP!E$13,20*ROWS($1:21),,,)</f>
        <v>0</v>
      </c>
      <c r="T25" s="4" cm="1">
        <f t="array" aca="1" ref="T25" ca="1">IF(AND(L25="Flexible",M25&lt;&gt;"Yes")," ",OFFSET(UP!E$17,20*ROWS($1:21),,,))</f>
        <v>0</v>
      </c>
      <c r="V25" s="10">
        <v>22</v>
      </c>
      <c r="W25" s="4" cm="1">
        <f t="array" aca="1" ref="W25" ca="1">OFFSET(DN!B$3,20*(ROWS($1:21)),,,)</f>
        <v>0</v>
      </c>
      <c r="X25" s="7" t="str" cm="1">
        <f t="array" aca="1" ref="X25" ca="1">OFFSET(DN!E$1,20*ROWS($1:21),,,)&amp;""</f>
        <v/>
      </c>
      <c r="Y25" s="7" t="str" cm="1">
        <f t="array" aca="1" ref="Y25" ca="1">OFFSET(DN!E$3,20*ROWS($1:21),,,)&amp;""</f>
        <v/>
      </c>
      <c r="Z25" s="11" t="str" cm="1">
        <f t="array" aca="1" ref="Z25" ca="1">IF((OFFSET(DN!B$17,20*(ROWS($1:21)),,,))="Edge",(OFFSET(DN!B$5,20*(ROWS($1:21)),,,))," ")</f>
        <v xml:space="preserve"> </v>
      </c>
      <c r="AA25" s="11" t="str" cm="1">
        <f t="array" aca="1" ref="AA25" ca="1">IF((OFFSET(DN!B$17,20*(ROWS($1:21)),,,))="Middle",(OFFSET(DN!B$5,20*(ROWS($1:21)),,,))," ")</f>
        <v xml:space="preserve"> </v>
      </c>
      <c r="AB25" s="11" t="str" cm="1">
        <f t="array" aca="1" ref="AB25" ca="1">IF((OFFSET(DN!B$17,20*(ROWS($1:21)),,,))="Edge",(OFFSET(DN!B$7,20*(ROWS($1:21)),,,))," ")</f>
        <v xml:space="preserve"> </v>
      </c>
      <c r="AC25" s="11" t="str" cm="1">
        <f t="array" aca="1" ref="AC25" ca="1">IF((OFFSET(DN!B$17,20*(ROWS($1:21)),,,))="Middle",(OFFSET(DN!B$7,20*(ROWS($1:21)),,,))," ")</f>
        <v xml:space="preserve"> </v>
      </c>
      <c r="AD25" s="4" t="str" cm="1">
        <f t="array" aca="1" ref="AD25" ca="1">OFFSET(DN!B$11,20*ROWS($1:21),,,)&amp;""</f>
        <v/>
      </c>
      <c r="AE25" s="4" cm="1">
        <f t="array" aca="1" ref="AE25" ca="1">OFFSET(DN!E$13,20*ROWS($1:21),,,)</f>
        <v>0</v>
      </c>
      <c r="AF25" s="4" cm="1">
        <f t="array" aca="1" ref="AF25" ca="1">IF(AND(X25="Flexible",Y25&lt;&gt;"Yes")," ",OFFSET(DN!E$17,20*ROWS($1:21),,,))</f>
        <v>0</v>
      </c>
    </row>
    <row r="26" spans="10:32" x14ac:dyDescent="0.25">
      <c r="J26" s="10">
        <v>23</v>
      </c>
      <c r="K26" s="4" cm="1">
        <f t="array" aca="1" ref="K26" ca="1">OFFSET(UP!B$3,20*(ROWS($1:22)),,,)</f>
        <v>0</v>
      </c>
      <c r="L26" s="7" t="str" cm="1">
        <f t="array" aca="1" ref="L26" ca="1">OFFSET(UP!E$1,20*ROWS($1:22),,,)&amp;""</f>
        <v/>
      </c>
      <c r="M26" s="7" t="str" cm="1">
        <f t="array" aca="1" ref="M26" ca="1">OFFSET(UP!E$3,20*ROWS($1:22),,,)&amp;""</f>
        <v/>
      </c>
      <c r="N26" s="11" t="str" cm="1">
        <f t="array" aca="1" ref="N26" ca="1">IF((OFFSET(UP!B$17,20*(ROWS($1:22)),,,))="Edge",(OFFSET(UP!B$5,20*(ROWS($1:22)),,,))," ")</f>
        <v xml:space="preserve"> </v>
      </c>
      <c r="O26" s="11" t="str" cm="1">
        <f t="array" aca="1" ref="O26" ca="1">IF((OFFSET(UP!B$17,20*(ROWS($1:22)),,,))="Middle",(OFFSET(UP!B$5,20*(ROWS($1:22)),,,))," ")</f>
        <v xml:space="preserve"> </v>
      </c>
      <c r="P26" s="11" t="str" cm="1">
        <f t="array" aca="1" ref="P26" ca="1">IF((OFFSET(UP!B$17,20*(ROWS($1:22)),,,))="Edge",(OFFSET(UP!B$7,20*(ROWS($1:22)),,,))," ")</f>
        <v xml:space="preserve"> </v>
      </c>
      <c r="Q26" s="11" t="str" cm="1">
        <f t="array" aca="1" ref="Q26" ca="1">IF((OFFSET(UP!B$17,20*(ROWS($1:22)),,,))="Middle",(OFFSET(UP!B$7,20*(ROWS($1:22)),,,))," ")</f>
        <v xml:space="preserve"> </v>
      </c>
      <c r="R26" s="4" t="str" cm="1">
        <f t="array" aca="1" ref="R26" ca="1">OFFSET(UP!B$11,20*ROWS($1:22),,,)&amp;""</f>
        <v/>
      </c>
      <c r="S26" s="4" cm="1">
        <f t="array" aca="1" ref="S26" ca="1">OFFSET(UP!E$13,20*ROWS($1:22),,,)</f>
        <v>0</v>
      </c>
      <c r="T26" s="4" cm="1">
        <f t="array" aca="1" ref="T26" ca="1">IF(AND(L26="Flexible",M26&lt;&gt;"Yes")," ",OFFSET(UP!E$17,20*ROWS($1:22),,,))</f>
        <v>0</v>
      </c>
      <c r="V26" s="10">
        <v>23</v>
      </c>
      <c r="W26" s="4" cm="1">
        <f t="array" aca="1" ref="W26" ca="1">OFFSET(DN!B$3,20*(ROWS($1:22)),,,)</f>
        <v>0</v>
      </c>
      <c r="X26" s="7" t="str" cm="1">
        <f t="array" aca="1" ref="X26" ca="1">OFFSET(DN!E$1,20*ROWS($1:22),,,)&amp;""</f>
        <v/>
      </c>
      <c r="Y26" s="7" t="str" cm="1">
        <f t="array" aca="1" ref="Y26" ca="1">OFFSET(DN!E$3,20*ROWS($1:22),,,)&amp;""</f>
        <v/>
      </c>
      <c r="Z26" s="11" t="str" cm="1">
        <f t="array" aca="1" ref="Z26" ca="1">IF((OFFSET(DN!B$17,20*(ROWS($1:22)),,,))="Edge",(OFFSET(DN!B$5,20*(ROWS($1:22)),,,))," ")</f>
        <v xml:space="preserve"> </v>
      </c>
      <c r="AA26" s="11" t="str" cm="1">
        <f t="array" aca="1" ref="AA26" ca="1">IF((OFFSET(DN!B$17,20*(ROWS($1:22)),,,))="Middle",(OFFSET(DN!B$5,20*(ROWS($1:22)),,,))," ")</f>
        <v xml:space="preserve"> </v>
      </c>
      <c r="AB26" s="11" t="str" cm="1">
        <f t="array" aca="1" ref="AB26" ca="1">IF((OFFSET(DN!B$17,20*(ROWS($1:22)),,,))="Edge",(OFFSET(DN!B$7,20*(ROWS($1:22)),,,))," ")</f>
        <v xml:space="preserve"> </v>
      </c>
      <c r="AC26" s="11" t="str" cm="1">
        <f t="array" aca="1" ref="AC26" ca="1">IF((OFFSET(DN!B$17,20*(ROWS($1:22)),,,))="Middle",(OFFSET(DN!B$7,20*(ROWS($1:22)),,,))," ")</f>
        <v xml:space="preserve"> </v>
      </c>
      <c r="AD26" s="4" t="str" cm="1">
        <f t="array" aca="1" ref="AD26" ca="1">OFFSET(DN!B$11,20*ROWS($1:22),,,)&amp;""</f>
        <v/>
      </c>
      <c r="AE26" s="4" cm="1">
        <f t="array" aca="1" ref="AE26" ca="1">OFFSET(DN!E$13,20*ROWS($1:22),,,)</f>
        <v>0</v>
      </c>
      <c r="AF26" s="4" cm="1">
        <f t="array" aca="1" ref="AF26" ca="1">IF(AND(X26="Flexible",Y26&lt;&gt;"Yes")," ",OFFSET(DN!E$17,20*ROWS($1:22),,,))</f>
        <v>0</v>
      </c>
    </row>
    <row r="27" spans="10:32" x14ac:dyDescent="0.25">
      <c r="J27" s="10">
        <v>24</v>
      </c>
      <c r="K27" s="4" cm="1">
        <f t="array" aca="1" ref="K27" ca="1">OFFSET(UP!B$3,20*(ROWS($1:23)),,,)</f>
        <v>0</v>
      </c>
      <c r="L27" s="7" t="str" cm="1">
        <f t="array" aca="1" ref="L27" ca="1">OFFSET(UP!E$1,20*ROWS($1:23),,,)&amp;""</f>
        <v/>
      </c>
      <c r="M27" s="7" t="str" cm="1">
        <f t="array" aca="1" ref="M27" ca="1">OFFSET(UP!E$3,20*ROWS($1:23),,,)&amp;""</f>
        <v/>
      </c>
      <c r="N27" s="11" t="str" cm="1">
        <f t="array" aca="1" ref="N27" ca="1">IF((OFFSET(UP!B$17,20*(ROWS($1:23)),,,))="Edge",(OFFSET(UP!B$5,20*(ROWS($1:23)),,,))," ")</f>
        <v xml:space="preserve"> </v>
      </c>
      <c r="O27" s="11" t="str" cm="1">
        <f t="array" aca="1" ref="O27" ca="1">IF((OFFSET(UP!B$17,20*(ROWS($1:23)),,,))="Middle",(OFFSET(UP!B$5,20*(ROWS($1:23)),,,))," ")</f>
        <v xml:space="preserve"> </v>
      </c>
      <c r="P27" s="11" t="str" cm="1">
        <f t="array" aca="1" ref="P27" ca="1">IF((OFFSET(UP!B$17,20*(ROWS($1:23)),,,))="Edge",(OFFSET(UP!B$7,20*(ROWS($1:23)),,,))," ")</f>
        <v xml:space="preserve"> </v>
      </c>
      <c r="Q27" s="11" t="str" cm="1">
        <f t="array" aca="1" ref="Q27" ca="1">IF((OFFSET(UP!B$17,20*(ROWS($1:23)),,,))="Middle",(OFFSET(UP!B$7,20*(ROWS($1:23)),,,))," ")</f>
        <v xml:space="preserve"> </v>
      </c>
      <c r="R27" s="4" t="str" cm="1">
        <f t="array" aca="1" ref="R27" ca="1">OFFSET(UP!B$11,20*ROWS($1:23),,,)&amp;""</f>
        <v/>
      </c>
      <c r="S27" s="4" cm="1">
        <f t="array" aca="1" ref="S27" ca="1">OFFSET(UP!E$13,20*ROWS($1:23),,,)</f>
        <v>0</v>
      </c>
      <c r="T27" s="4" cm="1">
        <f t="array" aca="1" ref="T27" ca="1">IF(AND(L27="Flexible",M27&lt;&gt;"Yes")," ",OFFSET(UP!E$17,20*ROWS($1:23),,,))</f>
        <v>0</v>
      </c>
      <c r="V27" s="10">
        <v>24</v>
      </c>
      <c r="W27" s="4" cm="1">
        <f t="array" aca="1" ref="W27" ca="1">OFFSET(DN!B$3,20*(ROWS($1:23)),,,)</f>
        <v>0</v>
      </c>
      <c r="X27" s="7" t="str" cm="1">
        <f t="array" aca="1" ref="X27" ca="1">OFFSET(DN!E$1,20*ROWS($1:23),,,)&amp;""</f>
        <v/>
      </c>
      <c r="Y27" s="7" t="str" cm="1">
        <f t="array" aca="1" ref="Y27" ca="1">OFFSET(DN!E$3,20*ROWS($1:23),,,)&amp;""</f>
        <v/>
      </c>
      <c r="Z27" s="11" t="str" cm="1">
        <f t="array" aca="1" ref="Z27" ca="1">IF((OFFSET(DN!B$17,20*(ROWS($1:23)),,,))="Edge",(OFFSET(DN!B$5,20*(ROWS($1:23)),,,))," ")</f>
        <v xml:space="preserve"> </v>
      </c>
      <c r="AA27" s="11" t="str" cm="1">
        <f t="array" aca="1" ref="AA27" ca="1">IF((OFFSET(DN!B$17,20*(ROWS($1:23)),,,))="Middle",(OFFSET(DN!B$5,20*(ROWS($1:23)),,,))," ")</f>
        <v xml:space="preserve"> </v>
      </c>
      <c r="AB27" s="11" t="str" cm="1">
        <f t="array" aca="1" ref="AB27" ca="1">IF((OFFSET(DN!B$17,20*(ROWS($1:23)),,,))="Edge",(OFFSET(DN!B$7,20*(ROWS($1:23)),,,))," ")</f>
        <v xml:space="preserve"> </v>
      </c>
      <c r="AC27" s="11" t="str" cm="1">
        <f t="array" aca="1" ref="AC27" ca="1">IF((OFFSET(DN!B$17,20*(ROWS($1:23)),,,))="Middle",(OFFSET(DN!B$7,20*(ROWS($1:23)),,,))," ")</f>
        <v xml:space="preserve"> </v>
      </c>
      <c r="AD27" s="4" t="str" cm="1">
        <f t="array" aca="1" ref="AD27" ca="1">OFFSET(DN!B$11,20*ROWS($1:23),,,)&amp;""</f>
        <v/>
      </c>
      <c r="AE27" s="4" cm="1">
        <f t="array" aca="1" ref="AE27" ca="1">OFFSET(DN!E$13,20*ROWS($1:23),,,)</f>
        <v>0</v>
      </c>
      <c r="AF27" s="4" cm="1">
        <f t="array" aca="1" ref="AF27" ca="1">IF(AND(X27="Flexible",Y27&lt;&gt;"Yes")," ",OFFSET(DN!E$17,20*ROWS($1:23),,,))</f>
        <v>0</v>
      </c>
    </row>
    <row r="28" spans="10:32" x14ac:dyDescent="0.25">
      <c r="J28" s="10">
        <v>25</v>
      </c>
      <c r="K28" s="4" cm="1">
        <f t="array" aca="1" ref="K28" ca="1">OFFSET(UP!B$3,20*(ROWS($1:24)),,,)</f>
        <v>0</v>
      </c>
      <c r="L28" s="7" t="str" cm="1">
        <f t="array" aca="1" ref="L28" ca="1">OFFSET(UP!E$1,20*ROWS($1:24),,,)&amp;""</f>
        <v/>
      </c>
      <c r="M28" s="7" t="str" cm="1">
        <f t="array" aca="1" ref="M28" ca="1">OFFSET(UP!E$3,20*ROWS($1:24),,,)&amp;""</f>
        <v/>
      </c>
      <c r="N28" s="11" t="str" cm="1">
        <f t="array" aca="1" ref="N28" ca="1">IF((OFFSET(UP!B$17,20*(ROWS($1:24)),,,))="Edge",(OFFSET(UP!B$5,20*(ROWS($1:24)),,,))," ")</f>
        <v xml:space="preserve"> </v>
      </c>
      <c r="O28" s="11" t="str" cm="1">
        <f t="array" aca="1" ref="O28" ca="1">IF((OFFSET(UP!B$17,20*(ROWS($1:24)),,,))="Middle",(OFFSET(UP!B$5,20*(ROWS($1:24)),,,))," ")</f>
        <v xml:space="preserve"> </v>
      </c>
      <c r="P28" s="11" t="str" cm="1">
        <f t="array" aca="1" ref="P28" ca="1">IF((OFFSET(UP!B$17,20*(ROWS($1:24)),,,))="Edge",(OFFSET(UP!B$7,20*(ROWS($1:24)),,,))," ")</f>
        <v xml:space="preserve"> </v>
      </c>
      <c r="Q28" s="11" t="str" cm="1">
        <f t="array" aca="1" ref="Q28" ca="1">IF((OFFSET(UP!B$17,20*(ROWS($1:24)),,,))="Middle",(OFFSET(UP!B$7,20*(ROWS($1:24)),,,))," ")</f>
        <v xml:space="preserve"> </v>
      </c>
      <c r="R28" s="4" t="str" cm="1">
        <f t="array" aca="1" ref="R28" ca="1">OFFSET(UP!B$11,20*ROWS($1:24),,,)&amp;""</f>
        <v/>
      </c>
      <c r="S28" s="4" cm="1">
        <f t="array" aca="1" ref="S28" ca="1">OFFSET(UP!E$13,20*ROWS($1:24),,,)</f>
        <v>0</v>
      </c>
      <c r="T28" s="4" cm="1">
        <f t="array" aca="1" ref="T28" ca="1">IF(AND(L28="Flexible",M28&lt;&gt;"Yes")," ",OFFSET(UP!E$17,20*ROWS($1:24),,,))</f>
        <v>0</v>
      </c>
      <c r="V28" s="10">
        <v>25</v>
      </c>
      <c r="W28" s="4" cm="1">
        <f t="array" aca="1" ref="W28" ca="1">OFFSET(DN!B$3,20*(ROWS($1:24)),,,)</f>
        <v>0</v>
      </c>
      <c r="X28" s="7" t="str" cm="1">
        <f t="array" aca="1" ref="X28" ca="1">OFFSET(DN!E$1,20*ROWS($1:24),,,)&amp;""</f>
        <v/>
      </c>
      <c r="Y28" s="7" t="str" cm="1">
        <f t="array" aca="1" ref="Y28" ca="1">OFFSET(DN!E$3,20*ROWS($1:24),,,)&amp;""</f>
        <v/>
      </c>
      <c r="Z28" s="11" t="str" cm="1">
        <f t="array" aca="1" ref="Z28" ca="1">IF((OFFSET(DN!B$17,20*(ROWS($1:24)),,,))="Edge",(OFFSET(DN!B$5,20*(ROWS($1:24)),,,))," ")</f>
        <v xml:space="preserve"> </v>
      </c>
      <c r="AA28" s="11" t="str" cm="1">
        <f t="array" aca="1" ref="AA28" ca="1">IF((OFFSET(DN!B$17,20*(ROWS($1:24)),,,))="Middle",(OFFSET(DN!B$5,20*(ROWS($1:24)),,,))," ")</f>
        <v xml:space="preserve"> </v>
      </c>
      <c r="AB28" s="11" t="str" cm="1">
        <f t="array" aca="1" ref="AB28" ca="1">IF((OFFSET(DN!B$17,20*(ROWS($1:24)),,,))="Edge",(OFFSET(DN!B$7,20*(ROWS($1:24)),,,))," ")</f>
        <v xml:space="preserve"> </v>
      </c>
      <c r="AC28" s="11" t="str" cm="1">
        <f t="array" aca="1" ref="AC28" ca="1">IF((OFFSET(DN!B$17,20*(ROWS($1:24)),,,))="Middle",(OFFSET(DN!B$7,20*(ROWS($1:24)),,,))," ")</f>
        <v xml:space="preserve"> </v>
      </c>
      <c r="AD28" s="4" t="str" cm="1">
        <f t="array" aca="1" ref="AD28" ca="1">OFFSET(DN!B$11,20*ROWS($1:24),,,)&amp;""</f>
        <v/>
      </c>
      <c r="AE28" s="4" cm="1">
        <f t="array" aca="1" ref="AE28" ca="1">OFFSET(DN!E$13,20*ROWS($1:24),,,)</f>
        <v>0</v>
      </c>
      <c r="AF28" s="4" cm="1">
        <f t="array" aca="1" ref="AF28" ca="1">IF(AND(X28="Flexible",Y28&lt;&gt;"Yes")," ",OFFSET(DN!E$17,20*ROWS($1:24),,,))</f>
        <v>0</v>
      </c>
    </row>
    <row r="29" spans="10:32" x14ac:dyDescent="0.25">
      <c r="J29" s="10">
        <v>26</v>
      </c>
      <c r="K29" s="4" cm="1">
        <f t="array" aca="1" ref="K29" ca="1">OFFSET(UP!B$3,20*(ROWS($1:25)),,,)</f>
        <v>0</v>
      </c>
      <c r="L29" s="7" t="str" cm="1">
        <f t="array" aca="1" ref="L29" ca="1">OFFSET(UP!E$1,20*ROWS($1:25),,,)&amp;""</f>
        <v/>
      </c>
      <c r="M29" s="7" t="str" cm="1">
        <f t="array" aca="1" ref="M29" ca="1">OFFSET(UP!E$3,20*ROWS($1:25),,,)&amp;""</f>
        <v/>
      </c>
      <c r="N29" s="11" t="str" cm="1">
        <f t="array" aca="1" ref="N29" ca="1">IF((OFFSET(UP!B$17,20*(ROWS($1:25)),,,))="Edge",(OFFSET(UP!B$5,20*(ROWS($1:25)),,,))," ")</f>
        <v xml:space="preserve"> </v>
      </c>
      <c r="O29" s="11" t="str" cm="1">
        <f t="array" aca="1" ref="O29" ca="1">IF((OFFSET(UP!B$17,20*(ROWS($1:25)),,,))="Middle",(OFFSET(UP!B$5,20*(ROWS($1:25)),,,))," ")</f>
        <v xml:space="preserve"> </v>
      </c>
      <c r="P29" s="11" t="str" cm="1">
        <f t="array" aca="1" ref="P29" ca="1">IF((OFFSET(UP!B$17,20*(ROWS($1:25)),,,))="Edge",(OFFSET(UP!B$7,20*(ROWS($1:25)),,,))," ")</f>
        <v xml:space="preserve"> </v>
      </c>
      <c r="Q29" s="11" t="str" cm="1">
        <f t="array" aca="1" ref="Q29" ca="1">IF((OFFSET(UP!B$17,20*(ROWS($1:25)),,,))="Middle",(OFFSET(UP!B$7,20*(ROWS($1:25)),,,))," ")</f>
        <v xml:space="preserve"> </v>
      </c>
      <c r="R29" s="4" t="str" cm="1">
        <f t="array" aca="1" ref="R29" ca="1">OFFSET(UP!B$11,20*ROWS($1:25),,,)&amp;""</f>
        <v/>
      </c>
      <c r="S29" s="4" cm="1">
        <f t="array" aca="1" ref="S29" ca="1">OFFSET(UP!E$13,20*ROWS($1:25),,,)</f>
        <v>0</v>
      </c>
      <c r="T29" s="4" cm="1">
        <f t="array" aca="1" ref="T29" ca="1">IF(AND(L29="Flexible",M29&lt;&gt;"Yes")," ",OFFSET(UP!E$17,20*ROWS($1:25),,,))</f>
        <v>0</v>
      </c>
      <c r="V29" s="10">
        <v>26</v>
      </c>
      <c r="W29" s="4" cm="1">
        <f t="array" aca="1" ref="W29" ca="1">OFFSET(DN!B$3,20*(ROWS($1:25)),,,)</f>
        <v>0</v>
      </c>
      <c r="X29" s="7" t="str" cm="1">
        <f t="array" aca="1" ref="X29" ca="1">OFFSET(DN!E$1,20*ROWS($1:25),,,)&amp;""</f>
        <v/>
      </c>
      <c r="Y29" s="7" t="str" cm="1">
        <f t="array" aca="1" ref="Y29" ca="1">OFFSET(DN!E$3,20*ROWS($1:25),,,)&amp;""</f>
        <v/>
      </c>
      <c r="Z29" s="11" t="str" cm="1">
        <f t="array" aca="1" ref="Z29" ca="1">IF((OFFSET(DN!B$17,20*(ROWS($1:25)),,,))="Edge",(OFFSET(DN!B$5,20*(ROWS($1:25)),,,))," ")</f>
        <v xml:space="preserve"> </v>
      </c>
      <c r="AA29" s="11" t="str" cm="1">
        <f t="array" aca="1" ref="AA29" ca="1">IF((OFFSET(DN!B$17,20*(ROWS($1:25)),,,))="Middle",(OFFSET(DN!B$5,20*(ROWS($1:25)),,,))," ")</f>
        <v xml:space="preserve"> </v>
      </c>
      <c r="AB29" s="11" t="str" cm="1">
        <f t="array" aca="1" ref="AB29" ca="1">IF((OFFSET(DN!B$17,20*(ROWS($1:25)),,,))="Edge",(OFFSET(DN!B$7,20*(ROWS($1:25)),,,))," ")</f>
        <v xml:space="preserve"> </v>
      </c>
      <c r="AC29" s="11" t="str" cm="1">
        <f t="array" aca="1" ref="AC29" ca="1">IF((OFFSET(DN!B$17,20*(ROWS($1:25)),,,))="Middle",(OFFSET(DN!B$7,20*(ROWS($1:25)),,,))," ")</f>
        <v xml:space="preserve"> </v>
      </c>
      <c r="AD29" s="4" t="str" cm="1">
        <f t="array" aca="1" ref="AD29" ca="1">OFFSET(DN!B$11,20*ROWS($1:25),,,)&amp;""</f>
        <v/>
      </c>
      <c r="AE29" s="4" cm="1">
        <f t="array" aca="1" ref="AE29" ca="1">OFFSET(DN!E$13,20*ROWS($1:25),,,)</f>
        <v>0</v>
      </c>
      <c r="AF29" s="4" cm="1">
        <f t="array" aca="1" ref="AF29" ca="1">IF(AND(X29="Flexible",Y29&lt;&gt;"Yes")," ",OFFSET(DN!E$17,20*ROWS($1:25),,,))</f>
        <v>0</v>
      </c>
    </row>
    <row r="30" spans="10:32" x14ac:dyDescent="0.25">
      <c r="J30" s="10">
        <v>27</v>
      </c>
      <c r="K30" s="4" cm="1">
        <f t="array" aca="1" ref="K30" ca="1">OFFSET(UP!B$3,20*(ROWS($1:26)),,,)</f>
        <v>0</v>
      </c>
      <c r="L30" s="7" t="str" cm="1">
        <f t="array" aca="1" ref="L30" ca="1">OFFSET(UP!E$1,20*ROWS($1:26),,,)&amp;""</f>
        <v/>
      </c>
      <c r="M30" s="7" t="str" cm="1">
        <f t="array" aca="1" ref="M30" ca="1">OFFSET(UP!E$3,20*ROWS($1:26),,,)&amp;""</f>
        <v/>
      </c>
      <c r="N30" s="11" t="str" cm="1">
        <f t="array" aca="1" ref="N30" ca="1">IF((OFFSET(UP!B$17,20*(ROWS($1:26)),,,))="Edge",(OFFSET(UP!B$5,20*(ROWS($1:26)),,,))," ")</f>
        <v xml:space="preserve"> </v>
      </c>
      <c r="O30" s="11" t="str" cm="1">
        <f t="array" aca="1" ref="O30" ca="1">IF((OFFSET(UP!B$17,20*(ROWS($1:26)),,,))="Middle",(OFFSET(UP!B$5,20*(ROWS($1:26)),,,))," ")</f>
        <v xml:space="preserve"> </v>
      </c>
      <c r="P30" s="11" t="str" cm="1">
        <f t="array" aca="1" ref="P30" ca="1">IF((OFFSET(UP!B$17,20*(ROWS($1:26)),,,))="Edge",(OFFSET(UP!B$7,20*(ROWS($1:26)),,,))," ")</f>
        <v xml:space="preserve"> </v>
      </c>
      <c r="Q30" s="11" t="str" cm="1">
        <f t="array" aca="1" ref="Q30" ca="1">IF((OFFSET(UP!B$17,20*(ROWS($1:26)),,,))="Middle",(OFFSET(UP!B$7,20*(ROWS($1:26)),,,))," ")</f>
        <v xml:space="preserve"> </v>
      </c>
      <c r="R30" s="4" t="str" cm="1">
        <f t="array" aca="1" ref="R30" ca="1">OFFSET(UP!B$11,20*ROWS($1:26),,,)&amp;""</f>
        <v/>
      </c>
      <c r="S30" s="4" cm="1">
        <f t="array" aca="1" ref="S30" ca="1">OFFSET(UP!E$13,20*ROWS($1:26),,,)</f>
        <v>0</v>
      </c>
      <c r="T30" s="4" cm="1">
        <f t="array" aca="1" ref="T30" ca="1">IF(AND(L30="Flexible",M30&lt;&gt;"Yes")," ",OFFSET(UP!E$17,20*ROWS($1:26),,,))</f>
        <v>0</v>
      </c>
      <c r="V30" s="10">
        <v>27</v>
      </c>
      <c r="W30" s="4" cm="1">
        <f t="array" aca="1" ref="W30" ca="1">OFFSET(DN!B$3,20*(ROWS($1:26)),,,)</f>
        <v>0</v>
      </c>
      <c r="X30" s="7" t="str" cm="1">
        <f t="array" aca="1" ref="X30" ca="1">OFFSET(DN!E$1,20*ROWS($1:26),,,)&amp;""</f>
        <v/>
      </c>
      <c r="Y30" s="7" t="str" cm="1">
        <f t="array" aca="1" ref="Y30" ca="1">OFFSET(DN!E$3,20*ROWS($1:26),,,)&amp;""</f>
        <v/>
      </c>
      <c r="Z30" s="11" t="str" cm="1">
        <f t="array" aca="1" ref="Z30" ca="1">IF((OFFSET(DN!B$17,20*(ROWS($1:26)),,,))="Edge",(OFFSET(DN!B$5,20*(ROWS($1:26)),,,))," ")</f>
        <v xml:space="preserve"> </v>
      </c>
      <c r="AA30" s="11" t="str" cm="1">
        <f t="array" aca="1" ref="AA30" ca="1">IF((OFFSET(DN!B$17,20*(ROWS($1:26)),,,))="Middle",(OFFSET(DN!B$5,20*(ROWS($1:26)),,,))," ")</f>
        <v xml:space="preserve"> </v>
      </c>
      <c r="AB30" s="11" t="str" cm="1">
        <f t="array" aca="1" ref="AB30" ca="1">IF((OFFSET(DN!B$17,20*(ROWS($1:26)),,,))="Edge",(OFFSET(DN!B$7,20*(ROWS($1:26)),,,))," ")</f>
        <v xml:space="preserve"> </v>
      </c>
      <c r="AC30" s="11" t="str" cm="1">
        <f t="array" aca="1" ref="AC30" ca="1">IF((OFFSET(DN!B$17,20*(ROWS($1:26)),,,))="Middle",(OFFSET(DN!B$7,20*(ROWS($1:26)),,,))," ")</f>
        <v xml:space="preserve"> </v>
      </c>
      <c r="AD30" s="4" t="str" cm="1">
        <f t="array" aca="1" ref="AD30" ca="1">OFFSET(DN!B$11,20*ROWS($1:26),,,)&amp;""</f>
        <v/>
      </c>
      <c r="AE30" s="4" cm="1">
        <f t="array" aca="1" ref="AE30" ca="1">OFFSET(DN!E$13,20*ROWS($1:26),,,)</f>
        <v>0</v>
      </c>
      <c r="AF30" s="4" cm="1">
        <f t="array" aca="1" ref="AF30" ca="1">IF(AND(X30="Flexible",Y30&lt;&gt;"Yes")," ",OFFSET(DN!E$17,20*ROWS($1:26),,,))</f>
        <v>0</v>
      </c>
    </row>
    <row r="31" spans="10:32" x14ac:dyDescent="0.25">
      <c r="J31" s="10">
        <v>28</v>
      </c>
      <c r="K31" s="4" cm="1">
        <f t="array" aca="1" ref="K31" ca="1">OFFSET(UP!B$3,20*(ROWS($1:27)),,,)</f>
        <v>0</v>
      </c>
      <c r="L31" s="7" t="str" cm="1">
        <f t="array" aca="1" ref="L31" ca="1">OFFSET(UP!E$1,20*ROWS($1:27),,,)&amp;""</f>
        <v/>
      </c>
      <c r="M31" s="7" t="str" cm="1">
        <f t="array" aca="1" ref="M31" ca="1">OFFSET(UP!E$3,20*ROWS($1:27),,,)&amp;""</f>
        <v/>
      </c>
      <c r="N31" s="11" t="str" cm="1">
        <f t="array" aca="1" ref="N31" ca="1">IF((OFFSET(UP!B$17,20*(ROWS($1:27)),,,))="Edge",(OFFSET(UP!B$5,20*(ROWS($1:27)),,,))," ")</f>
        <v xml:space="preserve"> </v>
      </c>
      <c r="O31" s="11" t="str" cm="1">
        <f t="array" aca="1" ref="O31" ca="1">IF((OFFSET(UP!B$17,20*(ROWS($1:27)),,,))="Middle",(OFFSET(UP!B$5,20*(ROWS($1:27)),,,))," ")</f>
        <v xml:space="preserve"> </v>
      </c>
      <c r="P31" s="11" t="str" cm="1">
        <f t="array" aca="1" ref="P31" ca="1">IF((OFFSET(UP!B$17,20*(ROWS($1:27)),,,))="Edge",(OFFSET(UP!B$7,20*(ROWS($1:27)),,,))," ")</f>
        <v xml:space="preserve"> </v>
      </c>
      <c r="Q31" s="11" t="str" cm="1">
        <f t="array" aca="1" ref="Q31" ca="1">IF((OFFSET(UP!B$17,20*(ROWS($1:27)),,,))="Middle",(OFFSET(UP!B$7,20*(ROWS($1:27)),,,))," ")</f>
        <v xml:space="preserve"> </v>
      </c>
      <c r="R31" s="4" t="str" cm="1">
        <f t="array" aca="1" ref="R31" ca="1">OFFSET(UP!B$11,20*ROWS($1:27),,,)&amp;""</f>
        <v/>
      </c>
      <c r="S31" s="4" cm="1">
        <f t="array" aca="1" ref="S31" ca="1">OFFSET(UP!E$13,20*ROWS($1:27),,,)</f>
        <v>0</v>
      </c>
      <c r="T31" s="4" cm="1">
        <f t="array" aca="1" ref="T31" ca="1">IF(AND(L31="Flexible",M31&lt;&gt;"Yes")," ",OFFSET(UP!E$17,20*ROWS($1:27),,,))</f>
        <v>0</v>
      </c>
      <c r="V31" s="10">
        <v>28</v>
      </c>
      <c r="W31" s="4" cm="1">
        <f t="array" aca="1" ref="W31" ca="1">OFFSET(DN!B$3,20*(ROWS($1:27)),,,)</f>
        <v>0</v>
      </c>
      <c r="X31" s="7" t="str" cm="1">
        <f t="array" aca="1" ref="X31" ca="1">OFFSET(DN!E$1,20*ROWS($1:27),,,)&amp;""</f>
        <v/>
      </c>
      <c r="Y31" s="7" t="str" cm="1">
        <f t="array" aca="1" ref="Y31" ca="1">OFFSET(DN!E$3,20*ROWS($1:27),,,)&amp;""</f>
        <v/>
      </c>
      <c r="Z31" s="11" t="str" cm="1">
        <f t="array" aca="1" ref="Z31" ca="1">IF((OFFSET(DN!B$17,20*(ROWS($1:27)),,,))="Edge",(OFFSET(DN!B$5,20*(ROWS($1:27)),,,))," ")</f>
        <v xml:space="preserve"> </v>
      </c>
      <c r="AA31" s="11" t="str" cm="1">
        <f t="array" aca="1" ref="AA31" ca="1">IF((OFFSET(DN!B$17,20*(ROWS($1:27)),,,))="Middle",(OFFSET(DN!B$5,20*(ROWS($1:27)),,,))," ")</f>
        <v xml:space="preserve"> </v>
      </c>
      <c r="AB31" s="11" t="str" cm="1">
        <f t="array" aca="1" ref="AB31" ca="1">IF((OFFSET(DN!B$17,20*(ROWS($1:27)),,,))="Edge",(OFFSET(DN!B$7,20*(ROWS($1:27)),,,))," ")</f>
        <v xml:space="preserve"> </v>
      </c>
      <c r="AC31" s="11" t="str" cm="1">
        <f t="array" aca="1" ref="AC31" ca="1">IF((OFFSET(DN!B$17,20*(ROWS($1:27)),,,))="Middle",(OFFSET(DN!B$7,20*(ROWS($1:27)),,,))," ")</f>
        <v xml:space="preserve"> </v>
      </c>
      <c r="AD31" s="4" t="str" cm="1">
        <f t="array" aca="1" ref="AD31" ca="1">OFFSET(DN!B$11,20*ROWS($1:27),,,)&amp;""</f>
        <v/>
      </c>
      <c r="AE31" s="4" cm="1">
        <f t="array" aca="1" ref="AE31" ca="1">OFFSET(DN!E$13,20*ROWS($1:27),,,)</f>
        <v>0</v>
      </c>
      <c r="AF31" s="4" cm="1">
        <f t="array" aca="1" ref="AF31" ca="1">IF(AND(X31="Flexible",Y31&lt;&gt;"Yes")," ",OFFSET(DN!E$17,20*ROWS($1:27),,,))</f>
        <v>0</v>
      </c>
    </row>
    <row r="32" spans="10:32" x14ac:dyDescent="0.25">
      <c r="J32" s="10">
        <v>29</v>
      </c>
      <c r="K32" s="4" cm="1">
        <f t="array" aca="1" ref="K32" ca="1">OFFSET(UP!B$3,20*(ROWS($1:28)),,,)</f>
        <v>0</v>
      </c>
      <c r="L32" s="7" t="str" cm="1">
        <f t="array" aca="1" ref="L32" ca="1">OFFSET(UP!E$1,20*ROWS($1:28),,,)&amp;""</f>
        <v/>
      </c>
      <c r="M32" s="7" t="str" cm="1">
        <f t="array" aca="1" ref="M32" ca="1">OFFSET(UP!E$3,20*ROWS($1:28),,,)&amp;""</f>
        <v/>
      </c>
      <c r="N32" s="11" t="str" cm="1">
        <f t="array" aca="1" ref="N32" ca="1">IF((OFFSET(UP!B$17,20*(ROWS($1:28)),,,))="Edge",(OFFSET(UP!B$5,20*(ROWS($1:28)),,,))," ")</f>
        <v xml:space="preserve"> </v>
      </c>
      <c r="O32" s="11" t="str" cm="1">
        <f t="array" aca="1" ref="O32" ca="1">IF((OFFSET(UP!B$17,20*(ROWS($1:28)),,,))="Middle",(OFFSET(UP!B$5,20*(ROWS($1:28)),,,))," ")</f>
        <v xml:space="preserve"> </v>
      </c>
      <c r="P32" s="11" t="str" cm="1">
        <f t="array" aca="1" ref="P32" ca="1">IF((OFFSET(UP!B$17,20*(ROWS($1:28)),,,))="Edge",(OFFSET(UP!B$7,20*(ROWS($1:28)),,,))," ")</f>
        <v xml:space="preserve"> </v>
      </c>
      <c r="Q32" s="11" t="str" cm="1">
        <f t="array" aca="1" ref="Q32" ca="1">IF((OFFSET(UP!B$17,20*(ROWS($1:28)),,,))="Middle",(OFFSET(UP!B$7,20*(ROWS($1:28)),,,))," ")</f>
        <v xml:space="preserve"> </v>
      </c>
      <c r="R32" s="4" t="str" cm="1">
        <f t="array" aca="1" ref="R32" ca="1">OFFSET(UP!B$11,20*ROWS($1:28),,,)&amp;""</f>
        <v/>
      </c>
      <c r="S32" s="4" cm="1">
        <f t="array" aca="1" ref="S32" ca="1">OFFSET(UP!E$13,20*ROWS($1:28),,,)</f>
        <v>0</v>
      </c>
      <c r="T32" s="4" cm="1">
        <f t="array" aca="1" ref="T32" ca="1">IF(AND(L32="Flexible",M32&lt;&gt;"Yes")," ",OFFSET(UP!E$17,20*ROWS($1:28),,,))</f>
        <v>0</v>
      </c>
      <c r="V32" s="10">
        <v>29</v>
      </c>
      <c r="W32" s="4" cm="1">
        <f t="array" aca="1" ref="W32" ca="1">OFFSET(DN!B$3,20*(ROWS($1:28)),,,)</f>
        <v>0</v>
      </c>
      <c r="X32" s="7" t="str" cm="1">
        <f t="array" aca="1" ref="X32" ca="1">OFFSET(DN!E$1,20*ROWS($1:28),,,)&amp;""</f>
        <v/>
      </c>
      <c r="Y32" s="7" t="str" cm="1">
        <f t="array" aca="1" ref="Y32" ca="1">OFFSET(DN!E$3,20*ROWS($1:28),,,)&amp;""</f>
        <v/>
      </c>
      <c r="Z32" s="11" t="str" cm="1">
        <f t="array" aca="1" ref="Z32" ca="1">IF((OFFSET(DN!B$17,20*(ROWS($1:28)),,,))="Edge",(OFFSET(DN!B$5,20*(ROWS($1:28)),,,))," ")</f>
        <v xml:space="preserve"> </v>
      </c>
      <c r="AA32" s="11" t="str" cm="1">
        <f t="array" aca="1" ref="AA32" ca="1">IF((OFFSET(DN!B$17,20*(ROWS($1:28)),,,))="Middle",(OFFSET(DN!B$5,20*(ROWS($1:28)),,,))," ")</f>
        <v xml:space="preserve"> </v>
      </c>
      <c r="AB32" s="11" t="str" cm="1">
        <f t="array" aca="1" ref="AB32" ca="1">IF((OFFSET(DN!B$17,20*(ROWS($1:28)),,,))="Edge",(OFFSET(DN!B$7,20*(ROWS($1:28)),,,))," ")</f>
        <v xml:space="preserve"> </v>
      </c>
      <c r="AC32" s="11" t="str" cm="1">
        <f t="array" aca="1" ref="AC32" ca="1">IF((OFFSET(DN!B$17,20*(ROWS($1:28)),,,))="Middle",(OFFSET(DN!B$7,20*(ROWS($1:28)),,,))," ")</f>
        <v xml:space="preserve"> </v>
      </c>
      <c r="AD32" s="4" t="str" cm="1">
        <f t="array" aca="1" ref="AD32" ca="1">OFFSET(DN!B$11,20*ROWS($1:28),,,)&amp;""</f>
        <v/>
      </c>
      <c r="AE32" s="4" cm="1">
        <f t="array" aca="1" ref="AE32" ca="1">OFFSET(DN!E$13,20*ROWS($1:28),,,)</f>
        <v>0</v>
      </c>
      <c r="AF32" s="4" cm="1">
        <f t="array" aca="1" ref="AF32" ca="1">IF(AND(X32="Flexible",Y32&lt;&gt;"Yes")," ",OFFSET(DN!E$17,20*ROWS($1:28),,,))</f>
        <v>0</v>
      </c>
    </row>
    <row r="33" spans="10:32" x14ac:dyDescent="0.25">
      <c r="J33" s="10">
        <v>30</v>
      </c>
      <c r="K33" s="4" cm="1">
        <f t="array" aca="1" ref="K33" ca="1">OFFSET(UP!B$3,20*(ROWS($1:29)),,,)</f>
        <v>0</v>
      </c>
      <c r="L33" s="7" t="str" cm="1">
        <f t="array" aca="1" ref="L33" ca="1">OFFSET(UP!E$1,20*ROWS($1:29),,,)&amp;""</f>
        <v/>
      </c>
      <c r="M33" s="7" t="str" cm="1">
        <f t="array" aca="1" ref="M33" ca="1">OFFSET(UP!E$3,20*ROWS($1:29),,,)&amp;""</f>
        <v/>
      </c>
      <c r="N33" s="11" t="str" cm="1">
        <f t="array" aca="1" ref="N33" ca="1">IF((OFFSET(UP!B$17,20*(ROWS($1:29)),,,))="Edge",(OFFSET(UP!B$5,20*(ROWS($1:29)),,,))," ")</f>
        <v xml:space="preserve"> </v>
      </c>
      <c r="O33" s="11" t="str" cm="1">
        <f t="array" aca="1" ref="O33" ca="1">IF((OFFSET(UP!B$17,20*(ROWS($1:29)),,,))="Middle",(OFFSET(UP!B$5,20*(ROWS($1:29)),,,))," ")</f>
        <v xml:space="preserve"> </v>
      </c>
      <c r="P33" s="11" t="str" cm="1">
        <f t="array" aca="1" ref="P33" ca="1">IF((OFFSET(UP!B$17,20*(ROWS($1:29)),,,))="Edge",(OFFSET(UP!B$7,20*(ROWS($1:29)),,,))," ")</f>
        <v xml:space="preserve"> </v>
      </c>
      <c r="Q33" s="11" t="str" cm="1">
        <f t="array" aca="1" ref="Q33" ca="1">IF((OFFSET(UP!B$17,20*(ROWS($1:29)),,,))="Middle",(OFFSET(UP!B$7,20*(ROWS($1:29)),,,))," ")</f>
        <v xml:space="preserve"> </v>
      </c>
      <c r="R33" s="4" t="str" cm="1">
        <f t="array" aca="1" ref="R33" ca="1">OFFSET(UP!B$11,20*ROWS($1:29),,,)&amp;""</f>
        <v/>
      </c>
      <c r="S33" s="4" cm="1">
        <f t="array" aca="1" ref="S33" ca="1">OFFSET(UP!E$13,20*ROWS($1:29),,,)</f>
        <v>0</v>
      </c>
      <c r="T33" s="4" cm="1">
        <f t="array" aca="1" ref="T33" ca="1">IF(AND(L33="Flexible",M33&lt;&gt;"Yes")," ",OFFSET(UP!E$17,20*ROWS($1:29),,,))</f>
        <v>0</v>
      </c>
      <c r="V33" s="10">
        <v>30</v>
      </c>
      <c r="W33" s="4" cm="1">
        <f t="array" aca="1" ref="W33" ca="1">OFFSET(DN!B$3,20*(ROWS($1:29)),,,)</f>
        <v>0</v>
      </c>
      <c r="X33" s="7" t="str" cm="1">
        <f t="array" aca="1" ref="X33" ca="1">OFFSET(DN!E$1,20*ROWS($1:29),,,)&amp;""</f>
        <v/>
      </c>
      <c r="Y33" s="7" t="str" cm="1">
        <f t="array" aca="1" ref="Y33" ca="1">OFFSET(DN!E$3,20*ROWS($1:29),,,)&amp;""</f>
        <v/>
      </c>
      <c r="Z33" s="11" t="str" cm="1">
        <f t="array" aca="1" ref="Z33" ca="1">IF((OFFSET(DN!B$17,20*(ROWS($1:29)),,,))="Edge",(OFFSET(DN!B$5,20*(ROWS($1:29)),,,))," ")</f>
        <v xml:space="preserve"> </v>
      </c>
      <c r="AA33" s="11" t="str" cm="1">
        <f t="array" aca="1" ref="AA33" ca="1">IF((OFFSET(DN!B$17,20*(ROWS($1:29)),,,))="Middle",(OFFSET(DN!B$5,20*(ROWS($1:29)),,,))," ")</f>
        <v xml:space="preserve"> </v>
      </c>
      <c r="AB33" s="11" t="str" cm="1">
        <f t="array" aca="1" ref="AB33" ca="1">IF((OFFSET(DN!B$17,20*(ROWS($1:29)),,,))="Edge",(OFFSET(DN!B$7,20*(ROWS($1:29)),,,))," ")</f>
        <v xml:space="preserve"> </v>
      </c>
      <c r="AC33" s="11" t="str" cm="1">
        <f t="array" aca="1" ref="AC33" ca="1">IF((OFFSET(DN!B$17,20*(ROWS($1:29)),,,))="Middle",(OFFSET(DN!B$7,20*(ROWS($1:29)),,,))," ")</f>
        <v xml:space="preserve"> </v>
      </c>
      <c r="AD33" s="4" t="str" cm="1">
        <f t="array" aca="1" ref="AD33" ca="1">OFFSET(DN!B$11,20*ROWS($1:29),,,)&amp;""</f>
        <v/>
      </c>
      <c r="AE33" s="4" cm="1">
        <f t="array" aca="1" ref="AE33" ca="1">OFFSET(DN!E$13,20*ROWS($1:29),,,)</f>
        <v>0</v>
      </c>
      <c r="AF33" s="4" cm="1">
        <f t="array" aca="1" ref="AF33" ca="1">IF(AND(X33="Flexible",Y33&lt;&gt;"Yes")," ",OFFSET(DN!E$17,20*ROWS($1:29),,,))</f>
        <v>0</v>
      </c>
    </row>
    <row r="34" spans="10:32" x14ac:dyDescent="0.25">
      <c r="J34" s="10">
        <v>31</v>
      </c>
      <c r="K34" s="4" cm="1">
        <f t="array" aca="1" ref="K34" ca="1">OFFSET(UP!B$3,20*(ROWS($1:30)),,,)</f>
        <v>0</v>
      </c>
      <c r="L34" s="7" t="str" cm="1">
        <f t="array" aca="1" ref="L34" ca="1">OFFSET(UP!E$1,20*ROWS($1:30),,,)&amp;""</f>
        <v/>
      </c>
      <c r="M34" s="7" t="str" cm="1">
        <f t="array" aca="1" ref="M34" ca="1">OFFSET(UP!E$3,20*ROWS($1:30),,,)&amp;""</f>
        <v/>
      </c>
      <c r="N34" s="11" t="str" cm="1">
        <f t="array" aca="1" ref="N34" ca="1">IF((OFFSET(UP!B$17,20*(ROWS($1:30)),,,))="Edge",(OFFSET(UP!B$5,20*(ROWS($1:30)),,,))," ")</f>
        <v xml:space="preserve"> </v>
      </c>
      <c r="O34" s="11" t="str" cm="1">
        <f t="array" aca="1" ref="O34" ca="1">IF((OFFSET(UP!B$17,20*(ROWS($1:30)),,,))="Middle",(OFFSET(UP!B$5,20*(ROWS($1:30)),,,))," ")</f>
        <v xml:space="preserve"> </v>
      </c>
      <c r="P34" s="11" t="str" cm="1">
        <f t="array" aca="1" ref="P34" ca="1">IF((OFFSET(UP!B$17,20*(ROWS($1:30)),,,))="Edge",(OFFSET(UP!B$7,20*(ROWS($1:30)),,,))," ")</f>
        <v xml:space="preserve"> </v>
      </c>
      <c r="Q34" s="11" t="str" cm="1">
        <f t="array" aca="1" ref="Q34" ca="1">IF((OFFSET(UP!B$17,20*(ROWS($1:30)),,,))="Middle",(OFFSET(UP!B$7,20*(ROWS($1:30)),,,))," ")</f>
        <v xml:space="preserve"> </v>
      </c>
      <c r="R34" s="4" t="str" cm="1">
        <f t="array" aca="1" ref="R34" ca="1">OFFSET(UP!B$11,20*ROWS($1:30),,,)&amp;""</f>
        <v/>
      </c>
      <c r="S34" s="4" cm="1">
        <f t="array" aca="1" ref="S34" ca="1">OFFSET(UP!E$13,20*ROWS($1:30),,,)</f>
        <v>0</v>
      </c>
      <c r="T34" s="4" cm="1">
        <f t="array" aca="1" ref="T34" ca="1">IF(AND(L34="Flexible",M34&lt;&gt;"Yes")," ",OFFSET(UP!E$17,20*ROWS($1:30),,,))</f>
        <v>0</v>
      </c>
      <c r="V34" s="10">
        <v>31</v>
      </c>
      <c r="W34" s="4" cm="1">
        <f t="array" aca="1" ref="W34" ca="1">OFFSET(DN!B$3,20*(ROWS($1:30)),,,)</f>
        <v>0</v>
      </c>
      <c r="X34" s="7" t="str" cm="1">
        <f t="array" aca="1" ref="X34" ca="1">OFFSET(DN!E$1,20*ROWS($1:30),,,)&amp;""</f>
        <v/>
      </c>
      <c r="Y34" s="7" t="str" cm="1">
        <f t="array" aca="1" ref="Y34" ca="1">OFFSET(DN!E$3,20*ROWS($1:30),,,)&amp;""</f>
        <v/>
      </c>
      <c r="Z34" s="11" t="str" cm="1">
        <f t="array" aca="1" ref="Z34" ca="1">IF((OFFSET(DN!B$17,20*(ROWS($1:30)),,,))="Edge",(OFFSET(DN!B$5,20*(ROWS($1:30)),,,))," ")</f>
        <v xml:space="preserve"> </v>
      </c>
      <c r="AA34" s="11" t="str" cm="1">
        <f t="array" aca="1" ref="AA34" ca="1">IF((OFFSET(DN!B$17,20*(ROWS($1:30)),,,))="Middle",(OFFSET(DN!B$5,20*(ROWS($1:30)),,,))," ")</f>
        <v xml:space="preserve"> </v>
      </c>
      <c r="AB34" s="11" t="str" cm="1">
        <f t="array" aca="1" ref="AB34" ca="1">IF((OFFSET(DN!B$17,20*(ROWS($1:30)),,,))="Edge",(OFFSET(DN!B$7,20*(ROWS($1:30)),,,))," ")</f>
        <v xml:space="preserve"> </v>
      </c>
      <c r="AC34" s="11" t="str" cm="1">
        <f t="array" aca="1" ref="AC34" ca="1">IF((OFFSET(DN!B$17,20*(ROWS($1:30)),,,))="Middle",(OFFSET(DN!B$7,20*(ROWS($1:30)),,,))," ")</f>
        <v xml:space="preserve"> </v>
      </c>
      <c r="AD34" s="4" t="str" cm="1">
        <f t="array" aca="1" ref="AD34" ca="1">OFFSET(DN!B$11,20*ROWS($1:30),,,)&amp;""</f>
        <v/>
      </c>
      <c r="AE34" s="4" cm="1">
        <f t="array" aca="1" ref="AE34" ca="1">OFFSET(DN!E$13,20*ROWS($1:30),,,)</f>
        <v>0</v>
      </c>
      <c r="AF34" s="4" cm="1">
        <f t="array" aca="1" ref="AF34" ca="1">IF(AND(X34="Flexible",Y34&lt;&gt;"Yes")," ",OFFSET(DN!E$17,20*ROWS($1:30),,,))</f>
        <v>0</v>
      </c>
    </row>
    <row r="35" spans="10:32" x14ac:dyDescent="0.25">
      <c r="J35" s="10">
        <v>32</v>
      </c>
      <c r="K35" s="4" cm="1">
        <f t="array" aca="1" ref="K35" ca="1">OFFSET(UP!B$3,20*(ROWS($1:31)),,,)</f>
        <v>0</v>
      </c>
      <c r="L35" s="7" t="str" cm="1">
        <f t="array" aca="1" ref="L35" ca="1">OFFSET(UP!E$1,20*ROWS($1:31),,,)&amp;""</f>
        <v/>
      </c>
      <c r="M35" s="7" t="str" cm="1">
        <f t="array" aca="1" ref="M35" ca="1">OFFSET(UP!E$3,20*ROWS($1:31),,,)&amp;""</f>
        <v/>
      </c>
      <c r="N35" s="11" t="str" cm="1">
        <f t="array" aca="1" ref="N35" ca="1">IF((OFFSET(UP!B$17,20*(ROWS($1:31)),,,))="Edge",(OFFSET(UP!B$5,20*(ROWS($1:31)),,,))," ")</f>
        <v xml:space="preserve"> </v>
      </c>
      <c r="O35" s="11" t="str" cm="1">
        <f t="array" aca="1" ref="O35" ca="1">IF((OFFSET(UP!B$17,20*(ROWS($1:31)),,,))="Middle",(OFFSET(UP!B$5,20*(ROWS($1:31)),,,))," ")</f>
        <v xml:space="preserve"> </v>
      </c>
      <c r="P35" s="11" t="str" cm="1">
        <f t="array" aca="1" ref="P35" ca="1">IF((OFFSET(UP!B$17,20*(ROWS($1:31)),,,))="Edge",(OFFSET(UP!B$7,20*(ROWS($1:31)),,,))," ")</f>
        <v xml:space="preserve"> </v>
      </c>
      <c r="Q35" s="11" t="str" cm="1">
        <f t="array" aca="1" ref="Q35" ca="1">IF((OFFSET(UP!B$17,20*(ROWS($1:31)),,,))="Middle",(OFFSET(UP!B$7,20*(ROWS($1:31)),,,))," ")</f>
        <v xml:space="preserve"> </v>
      </c>
      <c r="R35" s="4" t="str" cm="1">
        <f t="array" aca="1" ref="R35" ca="1">OFFSET(UP!B$11,20*ROWS($1:31),,,)&amp;""</f>
        <v/>
      </c>
      <c r="S35" s="4" cm="1">
        <f t="array" aca="1" ref="S35" ca="1">OFFSET(UP!E$13,20*ROWS($1:31),,,)</f>
        <v>0</v>
      </c>
      <c r="T35" s="4" cm="1">
        <f t="array" aca="1" ref="T35" ca="1">IF(AND(L35="Flexible",M35&lt;&gt;"Yes")," ",OFFSET(UP!E$17,20*ROWS($1:31),,,))</f>
        <v>0</v>
      </c>
      <c r="V35" s="10">
        <v>32</v>
      </c>
      <c r="W35" s="4" cm="1">
        <f t="array" aca="1" ref="W35" ca="1">OFFSET(DN!B$3,20*(ROWS($1:31)),,,)</f>
        <v>0</v>
      </c>
      <c r="X35" s="7" t="str" cm="1">
        <f t="array" aca="1" ref="X35" ca="1">OFFSET(DN!E$1,20*ROWS($1:31),,,)&amp;""</f>
        <v/>
      </c>
      <c r="Y35" s="7" t="str" cm="1">
        <f t="array" aca="1" ref="Y35" ca="1">OFFSET(DN!E$3,20*ROWS($1:31),,,)&amp;""</f>
        <v/>
      </c>
      <c r="Z35" s="11" t="str" cm="1">
        <f t="array" aca="1" ref="Z35" ca="1">IF((OFFSET(DN!B$17,20*(ROWS($1:31)),,,))="Edge",(OFFSET(DN!B$5,20*(ROWS($1:31)),,,))," ")</f>
        <v xml:space="preserve"> </v>
      </c>
      <c r="AA35" s="11" t="str" cm="1">
        <f t="array" aca="1" ref="AA35" ca="1">IF((OFFSET(DN!B$17,20*(ROWS($1:31)),,,))="Middle",(OFFSET(DN!B$5,20*(ROWS($1:31)),,,))," ")</f>
        <v xml:space="preserve"> </v>
      </c>
      <c r="AB35" s="11" t="str" cm="1">
        <f t="array" aca="1" ref="AB35" ca="1">IF((OFFSET(DN!B$17,20*(ROWS($1:31)),,,))="Edge",(OFFSET(DN!B$7,20*(ROWS($1:31)),,,))," ")</f>
        <v xml:space="preserve"> </v>
      </c>
      <c r="AC35" s="11" t="str" cm="1">
        <f t="array" aca="1" ref="AC35" ca="1">IF((OFFSET(DN!B$17,20*(ROWS($1:31)),,,))="Middle",(OFFSET(DN!B$7,20*(ROWS($1:31)),,,))," ")</f>
        <v xml:space="preserve"> </v>
      </c>
      <c r="AD35" s="4" t="str" cm="1">
        <f t="array" aca="1" ref="AD35" ca="1">OFFSET(DN!B$11,20*ROWS($1:31),,,)&amp;""</f>
        <v/>
      </c>
      <c r="AE35" s="4" cm="1">
        <f t="array" aca="1" ref="AE35" ca="1">OFFSET(DN!E$13,20*ROWS($1:31),,,)</f>
        <v>0</v>
      </c>
      <c r="AF35" s="4" cm="1">
        <f t="array" aca="1" ref="AF35" ca="1">IF(AND(X35="Flexible",Y35&lt;&gt;"Yes")," ",OFFSET(DN!E$17,20*ROWS($1:31),,,))</f>
        <v>0</v>
      </c>
    </row>
    <row r="36" spans="10:32" x14ac:dyDescent="0.25">
      <c r="J36" s="10">
        <v>33</v>
      </c>
      <c r="K36" s="4" cm="1">
        <f t="array" aca="1" ref="K36" ca="1">OFFSET(UP!B$3,20*(ROWS($1:32)),,,)</f>
        <v>0</v>
      </c>
      <c r="L36" s="7" t="str" cm="1">
        <f t="array" aca="1" ref="L36" ca="1">OFFSET(UP!E$1,20*ROWS($1:32),,,)&amp;""</f>
        <v/>
      </c>
      <c r="M36" s="7" t="str" cm="1">
        <f t="array" aca="1" ref="M36" ca="1">OFFSET(UP!E$3,20*ROWS($1:32),,,)&amp;""</f>
        <v/>
      </c>
      <c r="N36" s="11" t="str" cm="1">
        <f t="array" aca="1" ref="N36" ca="1">IF((OFFSET(UP!B$17,20*(ROWS($1:32)),,,))="Edge",(OFFSET(UP!B$5,20*(ROWS($1:32)),,,))," ")</f>
        <v xml:space="preserve"> </v>
      </c>
      <c r="O36" s="11" t="str" cm="1">
        <f t="array" aca="1" ref="O36" ca="1">IF((OFFSET(UP!B$17,20*(ROWS($1:32)),,,))="Middle",(OFFSET(UP!B$5,20*(ROWS($1:32)),,,))," ")</f>
        <v xml:space="preserve"> </v>
      </c>
      <c r="P36" s="11" t="str" cm="1">
        <f t="array" aca="1" ref="P36" ca="1">IF((OFFSET(UP!B$17,20*(ROWS($1:32)),,,))="Edge",(OFFSET(UP!B$7,20*(ROWS($1:32)),,,))," ")</f>
        <v xml:space="preserve"> </v>
      </c>
      <c r="Q36" s="11" t="str" cm="1">
        <f t="array" aca="1" ref="Q36" ca="1">IF((OFFSET(UP!B$17,20*(ROWS($1:32)),,,))="Middle",(OFFSET(UP!B$7,20*(ROWS($1:32)),,,))," ")</f>
        <v xml:space="preserve"> </v>
      </c>
      <c r="R36" s="4" t="str" cm="1">
        <f t="array" aca="1" ref="R36" ca="1">OFFSET(UP!B$11,20*ROWS($1:32),,,)&amp;""</f>
        <v/>
      </c>
      <c r="S36" s="4" cm="1">
        <f t="array" aca="1" ref="S36" ca="1">OFFSET(UP!E$13,20*ROWS($1:32),,,)</f>
        <v>0</v>
      </c>
      <c r="T36" s="4" cm="1">
        <f t="array" aca="1" ref="T36" ca="1">IF(AND(L36="Flexible",M36&lt;&gt;"Yes")," ",OFFSET(UP!E$17,20*ROWS($1:32),,,))</f>
        <v>0</v>
      </c>
      <c r="V36" s="10">
        <v>33</v>
      </c>
      <c r="W36" s="4" cm="1">
        <f t="array" aca="1" ref="W36" ca="1">OFFSET(DN!B$3,20*(ROWS($1:32)),,,)</f>
        <v>0</v>
      </c>
      <c r="X36" s="7" t="str" cm="1">
        <f t="array" aca="1" ref="X36" ca="1">OFFSET(DN!E$1,20*ROWS($1:32),,,)&amp;""</f>
        <v/>
      </c>
      <c r="Y36" s="7" t="str" cm="1">
        <f t="array" aca="1" ref="Y36" ca="1">OFFSET(DN!E$3,20*ROWS($1:32),,,)&amp;""</f>
        <v/>
      </c>
      <c r="Z36" s="11" t="str" cm="1">
        <f t="array" aca="1" ref="Z36" ca="1">IF((OFFSET(DN!B$17,20*(ROWS($1:32)),,,))="Edge",(OFFSET(DN!B$5,20*(ROWS($1:32)),,,))," ")</f>
        <v xml:space="preserve"> </v>
      </c>
      <c r="AA36" s="11" t="str" cm="1">
        <f t="array" aca="1" ref="AA36" ca="1">IF((OFFSET(DN!B$17,20*(ROWS($1:32)),,,))="Middle",(OFFSET(DN!B$5,20*(ROWS($1:32)),,,))," ")</f>
        <v xml:space="preserve"> </v>
      </c>
      <c r="AB36" s="11" t="str" cm="1">
        <f t="array" aca="1" ref="AB36" ca="1">IF((OFFSET(DN!B$17,20*(ROWS($1:32)),,,))="Edge",(OFFSET(DN!B$7,20*(ROWS($1:32)),,,))," ")</f>
        <v xml:space="preserve"> </v>
      </c>
      <c r="AC36" s="11" t="str" cm="1">
        <f t="array" aca="1" ref="AC36" ca="1">IF((OFFSET(DN!B$17,20*(ROWS($1:32)),,,))="Middle",(OFFSET(DN!B$7,20*(ROWS($1:32)),,,))," ")</f>
        <v xml:space="preserve"> </v>
      </c>
      <c r="AD36" s="4" t="str" cm="1">
        <f t="array" aca="1" ref="AD36" ca="1">OFFSET(DN!B$11,20*ROWS($1:32),,,)&amp;""</f>
        <v/>
      </c>
      <c r="AE36" s="4" cm="1">
        <f t="array" aca="1" ref="AE36" ca="1">OFFSET(DN!E$13,20*ROWS($1:32),,,)</f>
        <v>0</v>
      </c>
      <c r="AF36" s="4" cm="1">
        <f t="array" aca="1" ref="AF36" ca="1">IF(AND(X36="Flexible",Y36&lt;&gt;"Yes")," ",OFFSET(DN!E$17,20*ROWS($1:32),,,))</f>
        <v>0</v>
      </c>
    </row>
    <row r="37" spans="10:32" x14ac:dyDescent="0.25">
      <c r="J37" s="10">
        <v>34</v>
      </c>
      <c r="K37" s="4" cm="1">
        <f t="array" aca="1" ref="K37" ca="1">OFFSET(UP!B$3,20*(ROWS($1:33)),,,)</f>
        <v>0</v>
      </c>
      <c r="L37" s="7" t="str" cm="1">
        <f t="array" aca="1" ref="L37" ca="1">OFFSET(UP!E$1,20*ROWS($1:33),,,)&amp;""</f>
        <v/>
      </c>
      <c r="M37" s="7" t="str" cm="1">
        <f t="array" aca="1" ref="M37" ca="1">OFFSET(UP!E$3,20*ROWS($1:33),,,)&amp;""</f>
        <v/>
      </c>
      <c r="N37" s="11" t="str" cm="1">
        <f t="array" aca="1" ref="N37" ca="1">IF((OFFSET(UP!B$17,20*(ROWS($1:33)),,,))="Edge",(OFFSET(UP!B$5,20*(ROWS($1:33)),,,))," ")</f>
        <v xml:space="preserve"> </v>
      </c>
      <c r="O37" s="11" t="str" cm="1">
        <f t="array" aca="1" ref="O37" ca="1">IF((OFFSET(UP!B$17,20*(ROWS($1:33)),,,))="Middle",(OFFSET(UP!B$5,20*(ROWS($1:33)),,,))," ")</f>
        <v xml:space="preserve"> </v>
      </c>
      <c r="P37" s="11" t="str" cm="1">
        <f t="array" aca="1" ref="P37" ca="1">IF((OFFSET(UP!B$17,20*(ROWS($1:33)),,,))="Edge",(OFFSET(UP!B$7,20*(ROWS($1:33)),,,))," ")</f>
        <v xml:space="preserve"> </v>
      </c>
      <c r="Q37" s="11" t="str" cm="1">
        <f t="array" aca="1" ref="Q37" ca="1">IF((OFFSET(UP!B$17,20*(ROWS($1:33)),,,))="Middle",(OFFSET(UP!B$7,20*(ROWS($1:33)),,,))," ")</f>
        <v xml:space="preserve"> </v>
      </c>
      <c r="R37" s="4" t="str" cm="1">
        <f t="array" aca="1" ref="R37" ca="1">OFFSET(UP!B$11,20*ROWS($1:33),,,)&amp;""</f>
        <v/>
      </c>
      <c r="S37" s="4" cm="1">
        <f t="array" aca="1" ref="S37" ca="1">OFFSET(UP!E$13,20*ROWS($1:33),,,)</f>
        <v>0</v>
      </c>
      <c r="T37" s="4" cm="1">
        <f t="array" aca="1" ref="T37" ca="1">IF(AND(L37="Flexible",M37&lt;&gt;"Yes")," ",OFFSET(UP!E$17,20*ROWS($1:33),,,))</f>
        <v>0</v>
      </c>
      <c r="V37" s="10">
        <v>34</v>
      </c>
      <c r="W37" s="4" cm="1">
        <f t="array" aca="1" ref="W37" ca="1">OFFSET(DN!B$3,20*(ROWS($1:33)),,,)</f>
        <v>0</v>
      </c>
      <c r="X37" s="7" t="str" cm="1">
        <f t="array" aca="1" ref="X37" ca="1">OFFSET(DN!E$1,20*ROWS($1:33),,,)&amp;""</f>
        <v/>
      </c>
      <c r="Y37" s="7" t="str" cm="1">
        <f t="array" aca="1" ref="Y37" ca="1">OFFSET(DN!E$3,20*ROWS($1:33),,,)&amp;""</f>
        <v/>
      </c>
      <c r="Z37" s="11" t="str" cm="1">
        <f t="array" aca="1" ref="Z37" ca="1">IF((OFFSET(DN!B$17,20*(ROWS($1:33)),,,))="Edge",(OFFSET(DN!B$5,20*(ROWS($1:33)),,,))," ")</f>
        <v xml:space="preserve"> </v>
      </c>
      <c r="AA37" s="11" t="str" cm="1">
        <f t="array" aca="1" ref="AA37" ca="1">IF((OFFSET(DN!B$17,20*(ROWS($1:33)),,,))="Middle",(OFFSET(DN!B$5,20*(ROWS($1:33)),,,))," ")</f>
        <v xml:space="preserve"> </v>
      </c>
      <c r="AB37" s="11" t="str" cm="1">
        <f t="array" aca="1" ref="AB37" ca="1">IF((OFFSET(DN!B$17,20*(ROWS($1:33)),,,))="Edge",(OFFSET(DN!B$7,20*(ROWS($1:33)),,,))," ")</f>
        <v xml:space="preserve"> </v>
      </c>
      <c r="AC37" s="11" t="str" cm="1">
        <f t="array" aca="1" ref="AC37" ca="1">IF((OFFSET(DN!B$17,20*(ROWS($1:33)),,,))="Middle",(OFFSET(DN!B$7,20*(ROWS($1:33)),,,))," ")</f>
        <v xml:space="preserve"> </v>
      </c>
      <c r="AD37" s="4" t="str" cm="1">
        <f t="array" aca="1" ref="AD37" ca="1">OFFSET(DN!B$11,20*ROWS($1:33),,,)&amp;""</f>
        <v/>
      </c>
      <c r="AE37" s="4" cm="1">
        <f t="array" aca="1" ref="AE37" ca="1">OFFSET(DN!E$13,20*ROWS($1:33),,,)</f>
        <v>0</v>
      </c>
      <c r="AF37" s="4" cm="1">
        <f t="array" aca="1" ref="AF37" ca="1">IF(AND(X37="Flexible",Y37&lt;&gt;"Yes")," ",OFFSET(DN!E$17,20*ROWS($1:33),,,))</f>
        <v>0</v>
      </c>
    </row>
    <row r="38" spans="10:32" x14ac:dyDescent="0.25">
      <c r="J38" s="10">
        <v>35</v>
      </c>
      <c r="K38" s="4" cm="1">
        <f t="array" aca="1" ref="K38" ca="1">OFFSET(UP!B$3,20*(ROWS($1:34)),,,)</f>
        <v>0</v>
      </c>
      <c r="L38" s="7" t="str" cm="1">
        <f t="array" aca="1" ref="L38" ca="1">OFFSET(UP!E$1,20*ROWS($1:34),,,)&amp;""</f>
        <v/>
      </c>
      <c r="M38" s="7" t="str" cm="1">
        <f t="array" aca="1" ref="M38" ca="1">OFFSET(UP!E$3,20*ROWS($1:34),,,)&amp;""</f>
        <v/>
      </c>
      <c r="N38" s="11" t="str" cm="1">
        <f t="array" aca="1" ref="N38" ca="1">IF((OFFSET(UP!B$17,20*(ROWS($1:34)),,,))="Edge",(OFFSET(UP!B$5,20*(ROWS($1:34)),,,))," ")</f>
        <v xml:space="preserve"> </v>
      </c>
      <c r="O38" s="11" t="str" cm="1">
        <f t="array" aca="1" ref="O38" ca="1">IF((OFFSET(UP!B$17,20*(ROWS($1:34)),,,))="Middle",(OFFSET(UP!B$5,20*(ROWS($1:34)),,,))," ")</f>
        <v xml:space="preserve"> </v>
      </c>
      <c r="P38" s="11" t="str" cm="1">
        <f t="array" aca="1" ref="P38" ca="1">IF((OFFSET(UP!B$17,20*(ROWS($1:34)),,,))="Edge",(OFFSET(UP!B$7,20*(ROWS($1:34)),,,))," ")</f>
        <v xml:space="preserve"> </v>
      </c>
      <c r="Q38" s="11" t="str" cm="1">
        <f t="array" aca="1" ref="Q38" ca="1">IF((OFFSET(UP!B$17,20*(ROWS($1:34)),,,))="Middle",(OFFSET(UP!B$7,20*(ROWS($1:34)),,,))," ")</f>
        <v xml:space="preserve"> </v>
      </c>
      <c r="R38" s="4" t="str" cm="1">
        <f t="array" aca="1" ref="R38" ca="1">OFFSET(UP!B$11,20*ROWS($1:34),,,)&amp;""</f>
        <v/>
      </c>
      <c r="S38" s="4" cm="1">
        <f t="array" aca="1" ref="S38" ca="1">OFFSET(UP!E$13,20*ROWS($1:34),,,)</f>
        <v>0</v>
      </c>
      <c r="T38" s="4" cm="1">
        <f t="array" aca="1" ref="T38" ca="1">IF(AND(L38="Flexible",M38&lt;&gt;"Yes")," ",OFFSET(UP!E$17,20*ROWS($1:34),,,))</f>
        <v>0</v>
      </c>
      <c r="V38" s="10">
        <v>35</v>
      </c>
      <c r="W38" s="4" cm="1">
        <f t="array" aca="1" ref="W38" ca="1">OFFSET(DN!B$3,20*(ROWS($1:34)),,,)</f>
        <v>0</v>
      </c>
      <c r="X38" s="7" t="str" cm="1">
        <f t="array" aca="1" ref="X38" ca="1">OFFSET(DN!E$1,20*ROWS($1:34),,,)&amp;""</f>
        <v/>
      </c>
      <c r="Y38" s="7" t="str" cm="1">
        <f t="array" aca="1" ref="Y38" ca="1">OFFSET(DN!E$3,20*ROWS($1:34),,,)&amp;""</f>
        <v/>
      </c>
      <c r="Z38" s="11" t="str" cm="1">
        <f t="array" aca="1" ref="Z38" ca="1">IF((OFFSET(DN!B$17,20*(ROWS($1:34)),,,))="Edge",(OFFSET(DN!B$5,20*(ROWS($1:34)),,,))," ")</f>
        <v xml:space="preserve"> </v>
      </c>
      <c r="AA38" s="11" t="str" cm="1">
        <f t="array" aca="1" ref="AA38" ca="1">IF((OFFSET(DN!B$17,20*(ROWS($1:34)),,,))="Middle",(OFFSET(DN!B$5,20*(ROWS($1:34)),,,))," ")</f>
        <v xml:space="preserve"> </v>
      </c>
      <c r="AB38" s="11" t="str" cm="1">
        <f t="array" aca="1" ref="AB38" ca="1">IF((OFFSET(DN!B$17,20*(ROWS($1:34)),,,))="Edge",(OFFSET(DN!B$7,20*(ROWS($1:34)),,,))," ")</f>
        <v xml:space="preserve"> </v>
      </c>
      <c r="AC38" s="11" t="str" cm="1">
        <f t="array" aca="1" ref="AC38" ca="1">IF((OFFSET(DN!B$17,20*(ROWS($1:34)),,,))="Middle",(OFFSET(DN!B$7,20*(ROWS($1:34)),,,))," ")</f>
        <v xml:space="preserve"> </v>
      </c>
      <c r="AD38" s="4" t="str" cm="1">
        <f t="array" aca="1" ref="AD38" ca="1">OFFSET(DN!B$11,20*ROWS($1:34),,,)&amp;""</f>
        <v/>
      </c>
      <c r="AE38" s="4" cm="1">
        <f t="array" aca="1" ref="AE38" ca="1">OFFSET(DN!E$13,20*ROWS($1:34),,,)</f>
        <v>0</v>
      </c>
      <c r="AF38" s="4" cm="1">
        <f t="array" aca="1" ref="AF38" ca="1">IF(AND(X38="Flexible",Y38&lt;&gt;"Yes")," ",OFFSET(DN!E$17,20*ROWS($1:34),,,))</f>
        <v>0</v>
      </c>
    </row>
    <row r="39" spans="10:32" x14ac:dyDescent="0.25">
      <c r="J39" s="10">
        <v>36</v>
      </c>
      <c r="K39" s="4" cm="1">
        <f t="array" aca="1" ref="K39" ca="1">OFFSET(UP!B$3,20*(ROWS($1:35)),,,)</f>
        <v>0</v>
      </c>
      <c r="L39" s="7" t="str" cm="1">
        <f t="array" aca="1" ref="L39" ca="1">OFFSET(UP!E$1,20*ROWS($1:35),,,)&amp;""</f>
        <v/>
      </c>
      <c r="M39" s="7" t="str" cm="1">
        <f t="array" aca="1" ref="M39" ca="1">OFFSET(UP!E$3,20*ROWS($1:35),,,)&amp;""</f>
        <v/>
      </c>
      <c r="N39" s="11" t="str" cm="1">
        <f t="array" aca="1" ref="N39" ca="1">IF((OFFSET(UP!B$17,20*(ROWS($1:35)),,,))="Edge",(OFFSET(UP!B$5,20*(ROWS($1:35)),,,))," ")</f>
        <v xml:space="preserve"> </v>
      </c>
      <c r="O39" s="11" t="str" cm="1">
        <f t="array" aca="1" ref="O39" ca="1">IF((OFFSET(UP!B$17,20*(ROWS($1:35)),,,))="Middle",(OFFSET(UP!B$5,20*(ROWS($1:35)),,,))," ")</f>
        <v xml:space="preserve"> </v>
      </c>
      <c r="P39" s="11" t="str" cm="1">
        <f t="array" aca="1" ref="P39" ca="1">IF((OFFSET(UP!B$17,20*(ROWS($1:35)),,,))="Edge",(OFFSET(UP!B$7,20*(ROWS($1:35)),,,))," ")</f>
        <v xml:space="preserve"> </v>
      </c>
      <c r="Q39" s="11" t="str" cm="1">
        <f t="array" aca="1" ref="Q39" ca="1">IF((OFFSET(UP!B$17,20*(ROWS($1:35)),,,))="Middle",(OFFSET(UP!B$7,20*(ROWS($1:35)),,,))," ")</f>
        <v xml:space="preserve"> </v>
      </c>
      <c r="R39" s="4" t="str" cm="1">
        <f t="array" aca="1" ref="R39" ca="1">OFFSET(UP!B$11,20*ROWS($1:35),,,)&amp;""</f>
        <v/>
      </c>
      <c r="S39" s="4" cm="1">
        <f t="array" aca="1" ref="S39" ca="1">OFFSET(UP!E$13,20*ROWS($1:35),,,)</f>
        <v>0</v>
      </c>
      <c r="T39" s="4" cm="1">
        <f t="array" aca="1" ref="T39" ca="1">IF(AND(L39="Flexible",M39&lt;&gt;"Yes")," ",OFFSET(UP!E$17,20*ROWS($1:35),,,))</f>
        <v>0</v>
      </c>
      <c r="V39" s="10">
        <v>36</v>
      </c>
      <c r="W39" s="4" cm="1">
        <f t="array" aca="1" ref="W39" ca="1">OFFSET(DN!B$3,20*(ROWS($1:35)),,,)</f>
        <v>0</v>
      </c>
      <c r="X39" s="7" t="str" cm="1">
        <f t="array" aca="1" ref="X39" ca="1">OFFSET(DN!E$1,20*ROWS($1:35),,,)&amp;""</f>
        <v/>
      </c>
      <c r="Y39" s="7" t="str" cm="1">
        <f t="array" aca="1" ref="Y39" ca="1">OFFSET(DN!E$3,20*ROWS($1:35),,,)&amp;""</f>
        <v/>
      </c>
      <c r="Z39" s="11" t="str" cm="1">
        <f t="array" aca="1" ref="Z39" ca="1">IF((OFFSET(DN!B$17,20*(ROWS($1:35)),,,))="Edge",(OFFSET(DN!B$5,20*(ROWS($1:35)),,,))," ")</f>
        <v xml:space="preserve"> </v>
      </c>
      <c r="AA39" s="11" t="str" cm="1">
        <f t="array" aca="1" ref="AA39" ca="1">IF((OFFSET(DN!B$17,20*(ROWS($1:35)),,,))="Middle",(OFFSET(DN!B$5,20*(ROWS($1:35)),,,))," ")</f>
        <v xml:space="preserve"> </v>
      </c>
      <c r="AB39" s="11" t="str" cm="1">
        <f t="array" aca="1" ref="AB39" ca="1">IF((OFFSET(DN!B$17,20*(ROWS($1:35)),,,))="Edge",(OFFSET(DN!B$7,20*(ROWS($1:35)),,,))," ")</f>
        <v xml:space="preserve"> </v>
      </c>
      <c r="AC39" s="11" t="str" cm="1">
        <f t="array" aca="1" ref="AC39" ca="1">IF((OFFSET(DN!B$17,20*(ROWS($1:35)),,,))="Middle",(OFFSET(DN!B$7,20*(ROWS($1:35)),,,))," ")</f>
        <v xml:space="preserve"> </v>
      </c>
      <c r="AD39" s="4" t="str" cm="1">
        <f t="array" aca="1" ref="AD39" ca="1">OFFSET(DN!B$11,20*ROWS($1:35),,,)&amp;""</f>
        <v/>
      </c>
      <c r="AE39" s="4" cm="1">
        <f t="array" aca="1" ref="AE39" ca="1">OFFSET(DN!E$13,20*ROWS($1:35),,,)</f>
        <v>0</v>
      </c>
      <c r="AF39" s="4" cm="1">
        <f t="array" aca="1" ref="AF39" ca="1">IF(AND(X39="Flexible",Y39&lt;&gt;"Yes")," ",OFFSET(DN!E$17,20*ROWS($1:35),,,))</f>
        <v>0</v>
      </c>
    </row>
    <row r="40" spans="10:32" x14ac:dyDescent="0.25">
      <c r="J40" s="10">
        <v>37</v>
      </c>
      <c r="K40" s="4" cm="1">
        <f t="array" aca="1" ref="K40" ca="1">OFFSET(UP!B$3,20*(ROWS($1:36)),,,)</f>
        <v>0</v>
      </c>
      <c r="L40" s="7" t="str" cm="1">
        <f t="array" aca="1" ref="L40" ca="1">OFFSET(UP!E$1,20*ROWS($1:36),,,)&amp;""</f>
        <v/>
      </c>
      <c r="M40" s="7" t="str" cm="1">
        <f t="array" aca="1" ref="M40" ca="1">OFFSET(UP!E$3,20*ROWS($1:36),,,)&amp;""</f>
        <v/>
      </c>
      <c r="N40" s="11" t="str" cm="1">
        <f t="array" aca="1" ref="N40" ca="1">IF((OFFSET(UP!B$17,20*(ROWS($1:36)),,,))="Edge",(OFFSET(UP!B$5,20*(ROWS($1:36)),,,))," ")</f>
        <v xml:space="preserve"> </v>
      </c>
      <c r="O40" s="11" t="str" cm="1">
        <f t="array" aca="1" ref="O40" ca="1">IF((OFFSET(UP!B$17,20*(ROWS($1:36)),,,))="Middle",(OFFSET(UP!B$5,20*(ROWS($1:36)),,,))," ")</f>
        <v xml:space="preserve"> </v>
      </c>
      <c r="P40" s="11" t="str" cm="1">
        <f t="array" aca="1" ref="P40" ca="1">IF((OFFSET(UP!B$17,20*(ROWS($1:36)),,,))="Edge",(OFFSET(UP!B$7,20*(ROWS($1:36)),,,))," ")</f>
        <v xml:space="preserve"> </v>
      </c>
      <c r="Q40" s="11" t="str" cm="1">
        <f t="array" aca="1" ref="Q40" ca="1">IF((OFFSET(UP!B$17,20*(ROWS($1:36)),,,))="Middle",(OFFSET(UP!B$7,20*(ROWS($1:36)),,,))," ")</f>
        <v xml:space="preserve"> </v>
      </c>
      <c r="R40" s="4" t="str" cm="1">
        <f t="array" aca="1" ref="R40" ca="1">OFFSET(UP!B$11,20*ROWS($1:36),,,)&amp;""</f>
        <v/>
      </c>
      <c r="S40" s="4" cm="1">
        <f t="array" aca="1" ref="S40" ca="1">OFFSET(UP!E$13,20*ROWS($1:36),,,)</f>
        <v>0</v>
      </c>
      <c r="T40" s="4" cm="1">
        <f t="array" aca="1" ref="T40" ca="1">IF(AND(L40="Flexible",M40&lt;&gt;"Yes")," ",OFFSET(UP!E$17,20*ROWS($1:36),,,))</f>
        <v>0</v>
      </c>
      <c r="V40" s="10">
        <v>37</v>
      </c>
      <c r="W40" s="4" cm="1">
        <f t="array" aca="1" ref="W40" ca="1">OFFSET(DN!B$3,20*(ROWS($1:36)),,,)</f>
        <v>0</v>
      </c>
      <c r="X40" s="7" t="str" cm="1">
        <f t="array" aca="1" ref="X40" ca="1">OFFSET(DN!E$1,20*ROWS($1:36),,,)&amp;""</f>
        <v/>
      </c>
      <c r="Y40" s="7" t="str" cm="1">
        <f t="array" aca="1" ref="Y40" ca="1">OFFSET(DN!E$3,20*ROWS($1:36),,,)&amp;""</f>
        <v/>
      </c>
      <c r="Z40" s="11" t="str" cm="1">
        <f t="array" aca="1" ref="Z40" ca="1">IF((OFFSET(DN!B$17,20*(ROWS($1:36)),,,))="Edge",(OFFSET(DN!B$5,20*(ROWS($1:36)),,,))," ")</f>
        <v xml:space="preserve"> </v>
      </c>
      <c r="AA40" s="11" t="str" cm="1">
        <f t="array" aca="1" ref="AA40" ca="1">IF((OFFSET(DN!B$17,20*(ROWS($1:36)),,,))="Middle",(OFFSET(DN!B$5,20*(ROWS($1:36)),,,))," ")</f>
        <v xml:space="preserve"> </v>
      </c>
      <c r="AB40" s="11" t="str" cm="1">
        <f t="array" aca="1" ref="AB40" ca="1">IF((OFFSET(DN!B$17,20*(ROWS($1:36)),,,))="Edge",(OFFSET(DN!B$7,20*(ROWS($1:36)),,,))," ")</f>
        <v xml:space="preserve"> </v>
      </c>
      <c r="AC40" s="11" t="str" cm="1">
        <f t="array" aca="1" ref="AC40" ca="1">IF((OFFSET(DN!B$17,20*(ROWS($1:36)),,,))="Middle",(OFFSET(DN!B$7,20*(ROWS($1:36)),,,))," ")</f>
        <v xml:space="preserve"> </v>
      </c>
      <c r="AD40" s="4" t="str" cm="1">
        <f t="array" aca="1" ref="AD40" ca="1">OFFSET(DN!B$11,20*ROWS($1:36),,,)&amp;""</f>
        <v/>
      </c>
      <c r="AE40" s="4" cm="1">
        <f t="array" aca="1" ref="AE40" ca="1">OFFSET(DN!E$13,20*ROWS($1:36),,,)</f>
        <v>0</v>
      </c>
      <c r="AF40" s="4" cm="1">
        <f t="array" aca="1" ref="AF40" ca="1">IF(AND(X40="Flexible",Y40&lt;&gt;"Yes")," ",OFFSET(DN!E$17,20*ROWS($1:36),,,))</f>
        <v>0</v>
      </c>
    </row>
    <row r="41" spans="10:32" x14ac:dyDescent="0.25">
      <c r="J41" s="10">
        <v>38</v>
      </c>
      <c r="K41" s="4" cm="1">
        <f t="array" aca="1" ref="K41" ca="1">OFFSET(UP!B$3,20*(ROWS($1:37)),,,)</f>
        <v>0</v>
      </c>
      <c r="L41" s="7" t="str" cm="1">
        <f t="array" aca="1" ref="L41" ca="1">OFFSET(UP!E$1,20*ROWS($1:37),,,)&amp;""</f>
        <v/>
      </c>
      <c r="M41" s="7" t="str" cm="1">
        <f t="array" aca="1" ref="M41" ca="1">OFFSET(UP!E$3,20*ROWS($1:37),,,)&amp;""</f>
        <v/>
      </c>
      <c r="N41" s="11" t="str" cm="1">
        <f t="array" aca="1" ref="N41" ca="1">IF((OFFSET(UP!B$17,20*(ROWS($1:37)),,,))="Edge",(OFFSET(UP!B$5,20*(ROWS($1:37)),,,))," ")</f>
        <v xml:space="preserve"> </v>
      </c>
      <c r="O41" s="11" t="str" cm="1">
        <f t="array" aca="1" ref="O41" ca="1">IF((OFFSET(UP!B$17,20*(ROWS($1:37)),,,))="Middle",(OFFSET(UP!B$5,20*(ROWS($1:37)),,,))," ")</f>
        <v xml:space="preserve"> </v>
      </c>
      <c r="P41" s="11" t="str" cm="1">
        <f t="array" aca="1" ref="P41" ca="1">IF((OFFSET(UP!B$17,20*(ROWS($1:37)),,,))="Edge",(OFFSET(UP!B$7,20*(ROWS($1:37)),,,))," ")</f>
        <v xml:space="preserve"> </v>
      </c>
      <c r="Q41" s="11" t="str" cm="1">
        <f t="array" aca="1" ref="Q41" ca="1">IF((OFFSET(UP!B$17,20*(ROWS($1:37)),,,))="Middle",(OFFSET(UP!B$7,20*(ROWS($1:37)),,,))," ")</f>
        <v xml:space="preserve"> </v>
      </c>
      <c r="R41" s="4" t="str" cm="1">
        <f t="array" aca="1" ref="R41" ca="1">OFFSET(UP!B$11,20*ROWS($1:37),,,)&amp;""</f>
        <v/>
      </c>
      <c r="S41" s="4" cm="1">
        <f t="array" aca="1" ref="S41" ca="1">OFFSET(UP!E$13,20*ROWS($1:37),,,)</f>
        <v>0</v>
      </c>
      <c r="T41" s="4" cm="1">
        <f t="array" aca="1" ref="T41" ca="1">IF(AND(L41="Flexible",M41&lt;&gt;"Yes")," ",OFFSET(UP!E$17,20*ROWS($1:37),,,))</f>
        <v>0</v>
      </c>
      <c r="V41" s="10">
        <v>38</v>
      </c>
      <c r="W41" s="4" cm="1">
        <f t="array" aca="1" ref="W41" ca="1">OFFSET(DN!B$3,20*(ROWS($1:37)),,,)</f>
        <v>0</v>
      </c>
      <c r="X41" s="7" t="str" cm="1">
        <f t="array" aca="1" ref="X41" ca="1">OFFSET(DN!E$1,20*ROWS($1:37),,,)&amp;""</f>
        <v/>
      </c>
      <c r="Y41" s="7" t="str" cm="1">
        <f t="array" aca="1" ref="Y41" ca="1">OFFSET(DN!E$3,20*ROWS($1:37),,,)&amp;""</f>
        <v/>
      </c>
      <c r="Z41" s="11" t="str" cm="1">
        <f t="array" aca="1" ref="Z41" ca="1">IF((OFFSET(DN!B$17,20*(ROWS($1:37)),,,))="Edge",(OFFSET(DN!B$5,20*(ROWS($1:37)),,,))," ")</f>
        <v xml:space="preserve"> </v>
      </c>
      <c r="AA41" s="11" t="str" cm="1">
        <f t="array" aca="1" ref="AA41" ca="1">IF((OFFSET(DN!B$17,20*(ROWS($1:37)),,,))="Middle",(OFFSET(DN!B$5,20*(ROWS($1:37)),,,))," ")</f>
        <v xml:space="preserve"> </v>
      </c>
      <c r="AB41" s="11" t="str" cm="1">
        <f t="array" aca="1" ref="AB41" ca="1">IF((OFFSET(DN!B$17,20*(ROWS($1:37)),,,))="Edge",(OFFSET(DN!B$7,20*(ROWS($1:37)),,,))," ")</f>
        <v xml:space="preserve"> </v>
      </c>
      <c r="AC41" s="11" t="str" cm="1">
        <f t="array" aca="1" ref="AC41" ca="1">IF((OFFSET(DN!B$17,20*(ROWS($1:37)),,,))="Middle",(OFFSET(DN!B$7,20*(ROWS($1:37)),,,))," ")</f>
        <v xml:space="preserve"> </v>
      </c>
      <c r="AD41" s="4" t="str" cm="1">
        <f t="array" aca="1" ref="AD41" ca="1">OFFSET(DN!B$11,20*ROWS($1:37),,,)&amp;""</f>
        <v/>
      </c>
      <c r="AE41" s="4" cm="1">
        <f t="array" aca="1" ref="AE41" ca="1">OFFSET(DN!E$13,20*ROWS($1:37),,,)</f>
        <v>0</v>
      </c>
      <c r="AF41" s="4" cm="1">
        <f t="array" aca="1" ref="AF41" ca="1">IF(AND(X41="Flexible",Y41&lt;&gt;"Yes")," ",OFFSET(DN!E$17,20*ROWS($1:37),,,))</f>
        <v>0</v>
      </c>
    </row>
    <row r="42" spans="10:32" x14ac:dyDescent="0.25">
      <c r="J42" s="10">
        <v>39</v>
      </c>
      <c r="K42" s="4" cm="1">
        <f t="array" aca="1" ref="K42" ca="1">OFFSET(UP!B$3,20*(ROWS($1:38)),,,)</f>
        <v>0</v>
      </c>
      <c r="L42" s="7" t="str" cm="1">
        <f t="array" aca="1" ref="L42" ca="1">OFFSET(UP!E$1,20*ROWS($1:38),,,)&amp;""</f>
        <v/>
      </c>
      <c r="M42" s="7" t="str" cm="1">
        <f t="array" aca="1" ref="M42" ca="1">OFFSET(UP!E$3,20*ROWS($1:38),,,)&amp;""</f>
        <v/>
      </c>
      <c r="N42" s="11" t="str" cm="1">
        <f t="array" aca="1" ref="N42" ca="1">IF((OFFSET(UP!B$17,20*(ROWS($1:38)),,,))="Edge",(OFFSET(UP!B$5,20*(ROWS($1:38)),,,))," ")</f>
        <v xml:space="preserve"> </v>
      </c>
      <c r="O42" s="11" t="str" cm="1">
        <f t="array" aca="1" ref="O42" ca="1">IF((OFFSET(UP!B$17,20*(ROWS($1:38)),,,))="Middle",(OFFSET(UP!B$5,20*(ROWS($1:38)),,,))," ")</f>
        <v xml:space="preserve"> </v>
      </c>
      <c r="P42" s="11" t="str" cm="1">
        <f t="array" aca="1" ref="P42" ca="1">IF((OFFSET(UP!B$17,20*(ROWS($1:38)),,,))="Edge",(OFFSET(UP!B$7,20*(ROWS($1:38)),,,))," ")</f>
        <v xml:space="preserve"> </v>
      </c>
      <c r="Q42" s="11" t="str" cm="1">
        <f t="array" aca="1" ref="Q42" ca="1">IF((OFFSET(UP!B$17,20*(ROWS($1:38)),,,))="Middle",(OFFSET(UP!B$7,20*(ROWS($1:38)),,,))," ")</f>
        <v xml:space="preserve"> </v>
      </c>
      <c r="R42" s="4" t="str" cm="1">
        <f t="array" aca="1" ref="R42" ca="1">OFFSET(UP!B$11,20*ROWS($1:38),,,)&amp;""</f>
        <v/>
      </c>
      <c r="S42" s="4" cm="1">
        <f t="array" aca="1" ref="S42" ca="1">OFFSET(UP!E$13,20*ROWS($1:38),,,)</f>
        <v>0</v>
      </c>
      <c r="T42" s="4" cm="1">
        <f t="array" aca="1" ref="T42" ca="1">IF(AND(L42="Flexible",M42&lt;&gt;"Yes")," ",OFFSET(UP!E$17,20*ROWS($1:38),,,))</f>
        <v>0</v>
      </c>
      <c r="V42" s="10">
        <v>39</v>
      </c>
      <c r="W42" s="4" cm="1">
        <f t="array" aca="1" ref="W42" ca="1">OFFSET(DN!B$3,20*(ROWS($1:38)),,,)</f>
        <v>0</v>
      </c>
      <c r="X42" s="7" t="str" cm="1">
        <f t="array" aca="1" ref="X42" ca="1">OFFSET(DN!E$1,20*ROWS($1:38),,,)&amp;""</f>
        <v/>
      </c>
      <c r="Y42" s="7" t="str" cm="1">
        <f t="array" aca="1" ref="Y42" ca="1">OFFSET(DN!E$3,20*ROWS($1:38),,,)&amp;""</f>
        <v/>
      </c>
      <c r="Z42" s="11" t="str" cm="1">
        <f t="array" aca="1" ref="Z42" ca="1">IF((OFFSET(DN!B$17,20*(ROWS($1:38)),,,))="Edge",(OFFSET(DN!B$5,20*(ROWS($1:38)),,,))," ")</f>
        <v xml:space="preserve"> </v>
      </c>
      <c r="AA42" s="11" t="str" cm="1">
        <f t="array" aca="1" ref="AA42" ca="1">IF((OFFSET(DN!B$17,20*(ROWS($1:38)),,,))="Middle",(OFFSET(DN!B$5,20*(ROWS($1:38)),,,))," ")</f>
        <v xml:space="preserve"> </v>
      </c>
      <c r="AB42" s="11" t="str" cm="1">
        <f t="array" aca="1" ref="AB42" ca="1">IF((OFFSET(DN!B$17,20*(ROWS($1:38)),,,))="Edge",(OFFSET(DN!B$7,20*(ROWS($1:38)),,,))," ")</f>
        <v xml:space="preserve"> </v>
      </c>
      <c r="AC42" s="11" t="str" cm="1">
        <f t="array" aca="1" ref="AC42" ca="1">IF((OFFSET(DN!B$17,20*(ROWS($1:38)),,,))="Middle",(OFFSET(DN!B$7,20*(ROWS($1:38)),,,))," ")</f>
        <v xml:space="preserve"> </v>
      </c>
      <c r="AD42" s="4" t="str" cm="1">
        <f t="array" aca="1" ref="AD42" ca="1">OFFSET(DN!B$11,20*ROWS($1:38),,,)&amp;""</f>
        <v/>
      </c>
      <c r="AE42" s="4" cm="1">
        <f t="array" aca="1" ref="AE42" ca="1">OFFSET(DN!E$13,20*ROWS($1:38),,,)</f>
        <v>0</v>
      </c>
      <c r="AF42" s="4" cm="1">
        <f t="array" aca="1" ref="AF42" ca="1">IF(AND(X42="Flexible",Y42&lt;&gt;"Yes")," ",OFFSET(DN!E$17,20*ROWS($1:38),,,))</f>
        <v>0</v>
      </c>
    </row>
    <row r="43" spans="10:32" x14ac:dyDescent="0.25">
      <c r="J43" s="10">
        <v>40</v>
      </c>
      <c r="K43" s="4" cm="1">
        <f t="array" aca="1" ref="K43" ca="1">OFFSET(UP!B$3,20*(ROWS($1:39)),,,)</f>
        <v>0</v>
      </c>
      <c r="L43" s="7" t="str" cm="1">
        <f t="array" aca="1" ref="L43" ca="1">OFFSET(UP!E$1,20*ROWS($1:39),,,)&amp;""</f>
        <v/>
      </c>
      <c r="M43" s="7" t="str" cm="1">
        <f t="array" aca="1" ref="M43" ca="1">OFFSET(UP!E$3,20*ROWS($1:39),,,)&amp;""</f>
        <v/>
      </c>
      <c r="N43" s="11" t="str" cm="1">
        <f t="array" aca="1" ref="N43" ca="1">IF((OFFSET(UP!B$17,20*(ROWS($1:39)),,,))="Edge",(OFFSET(UP!B$5,20*(ROWS($1:39)),,,))," ")</f>
        <v xml:space="preserve"> </v>
      </c>
      <c r="O43" s="11" t="str" cm="1">
        <f t="array" aca="1" ref="O43" ca="1">IF((OFFSET(UP!B$17,20*(ROWS($1:39)),,,))="Middle",(OFFSET(UP!B$5,20*(ROWS($1:39)),,,))," ")</f>
        <v xml:space="preserve"> </v>
      </c>
      <c r="P43" s="11" t="str" cm="1">
        <f t="array" aca="1" ref="P43" ca="1">IF((OFFSET(UP!B$17,20*(ROWS($1:39)),,,))="Edge",(OFFSET(UP!B$7,20*(ROWS($1:39)),,,))," ")</f>
        <v xml:space="preserve"> </v>
      </c>
      <c r="Q43" s="11" t="str" cm="1">
        <f t="array" aca="1" ref="Q43" ca="1">IF((OFFSET(UP!B$17,20*(ROWS($1:39)),,,))="Middle",(OFFSET(UP!B$7,20*(ROWS($1:39)),,,))," ")</f>
        <v xml:space="preserve"> </v>
      </c>
      <c r="R43" s="4" t="str" cm="1">
        <f t="array" aca="1" ref="R43" ca="1">OFFSET(UP!B$11,20*ROWS($1:39),,,)&amp;""</f>
        <v/>
      </c>
      <c r="S43" s="4" cm="1">
        <f t="array" aca="1" ref="S43" ca="1">OFFSET(UP!E$13,20*ROWS($1:39),,,)</f>
        <v>0</v>
      </c>
      <c r="T43" s="4" cm="1">
        <f t="array" aca="1" ref="T43" ca="1">IF(AND(L43="Flexible",M43&lt;&gt;"Yes")," ",OFFSET(UP!E$17,20*ROWS($1:39),,,))</f>
        <v>0</v>
      </c>
      <c r="V43" s="10">
        <v>40</v>
      </c>
      <c r="W43" s="4" cm="1">
        <f t="array" aca="1" ref="W43" ca="1">OFFSET(DN!B$3,20*(ROWS($1:39)),,,)</f>
        <v>0</v>
      </c>
      <c r="X43" s="7" t="str" cm="1">
        <f t="array" aca="1" ref="X43" ca="1">OFFSET(DN!E$1,20*ROWS($1:39),,,)&amp;""</f>
        <v/>
      </c>
      <c r="Y43" s="7" t="str" cm="1">
        <f t="array" aca="1" ref="Y43" ca="1">OFFSET(DN!E$3,20*ROWS($1:39),,,)&amp;""</f>
        <v/>
      </c>
      <c r="Z43" s="11" t="str" cm="1">
        <f t="array" aca="1" ref="Z43" ca="1">IF((OFFSET(DN!B$17,20*(ROWS($1:39)),,,))="Edge",(OFFSET(DN!B$5,20*(ROWS($1:39)),,,))," ")</f>
        <v xml:space="preserve"> </v>
      </c>
      <c r="AA43" s="11" t="str" cm="1">
        <f t="array" aca="1" ref="AA43" ca="1">IF((OFFSET(DN!B$17,20*(ROWS($1:39)),,,))="Middle",(OFFSET(DN!B$5,20*(ROWS($1:39)),,,))," ")</f>
        <v xml:space="preserve"> </v>
      </c>
      <c r="AB43" s="11" t="str" cm="1">
        <f t="array" aca="1" ref="AB43" ca="1">IF((OFFSET(DN!B$17,20*(ROWS($1:39)),,,))="Edge",(OFFSET(DN!B$7,20*(ROWS($1:39)),,,))," ")</f>
        <v xml:space="preserve"> </v>
      </c>
      <c r="AC43" s="11" t="str" cm="1">
        <f t="array" aca="1" ref="AC43" ca="1">IF((OFFSET(DN!B$17,20*(ROWS($1:39)),,,))="Middle",(OFFSET(DN!B$7,20*(ROWS($1:39)),,,))," ")</f>
        <v xml:space="preserve"> </v>
      </c>
      <c r="AD43" s="4" t="str" cm="1">
        <f t="array" aca="1" ref="AD43" ca="1">OFFSET(DN!B$11,20*ROWS($1:39),,,)&amp;""</f>
        <v/>
      </c>
      <c r="AE43" s="4" cm="1">
        <f t="array" aca="1" ref="AE43" ca="1">OFFSET(DN!E$13,20*ROWS($1:39),,,)</f>
        <v>0</v>
      </c>
      <c r="AF43" s="4" cm="1">
        <f t="array" aca="1" ref="AF43" ca="1">IF(AND(X43="Flexible",Y43&lt;&gt;"Yes")," ",OFFSET(DN!E$17,20*ROWS($1:39),,,))</f>
        <v>0</v>
      </c>
    </row>
    <row r="44" spans="10:32" x14ac:dyDescent="0.25">
      <c r="J44" s="10">
        <v>41</v>
      </c>
      <c r="K44" s="4" cm="1">
        <f t="array" aca="1" ref="K44" ca="1">OFFSET(UP!B$3,20*(ROWS($1:40)),,,)</f>
        <v>0</v>
      </c>
      <c r="L44" s="7" t="str" cm="1">
        <f t="array" aca="1" ref="L44" ca="1">OFFSET(UP!E$1,20*ROWS($1:40),,,)&amp;""</f>
        <v/>
      </c>
      <c r="M44" s="7" t="str" cm="1">
        <f t="array" aca="1" ref="M44" ca="1">OFFSET(UP!E$3,20*ROWS($1:40),,,)&amp;""</f>
        <v/>
      </c>
      <c r="N44" s="11" t="str" cm="1">
        <f t="array" aca="1" ref="N44" ca="1">IF((OFFSET(UP!B$17,20*(ROWS($1:40)),,,))="Edge",(OFFSET(UP!B$5,20*(ROWS($1:40)),,,))," ")</f>
        <v xml:space="preserve"> </v>
      </c>
      <c r="O44" s="11" t="str" cm="1">
        <f t="array" aca="1" ref="O44" ca="1">IF((OFFSET(UP!B$17,20*(ROWS($1:40)),,,))="Middle",(OFFSET(UP!B$5,20*(ROWS($1:40)),,,))," ")</f>
        <v xml:space="preserve"> </v>
      </c>
      <c r="P44" s="11" t="str" cm="1">
        <f t="array" aca="1" ref="P44" ca="1">IF((OFFSET(UP!B$17,20*(ROWS($1:40)),,,))="Edge",(OFFSET(UP!B$7,20*(ROWS($1:40)),,,))," ")</f>
        <v xml:space="preserve"> </v>
      </c>
      <c r="Q44" s="11" t="str" cm="1">
        <f t="array" aca="1" ref="Q44" ca="1">IF((OFFSET(UP!B$17,20*(ROWS($1:40)),,,))="Middle",(OFFSET(UP!B$7,20*(ROWS($1:40)),,,))," ")</f>
        <v xml:space="preserve"> </v>
      </c>
      <c r="R44" s="4" t="str" cm="1">
        <f t="array" aca="1" ref="R44" ca="1">OFFSET(UP!B$11,20*ROWS($1:40),,,)&amp;""</f>
        <v/>
      </c>
      <c r="S44" s="4" cm="1">
        <f t="array" aca="1" ref="S44" ca="1">OFFSET(UP!E$13,20*ROWS($1:40),,,)</f>
        <v>0</v>
      </c>
      <c r="T44" s="4" cm="1">
        <f t="array" aca="1" ref="T44" ca="1">IF(AND(L44="Flexible",M44&lt;&gt;"Yes")," ",OFFSET(UP!E$17,20*ROWS($1:40),,,))</f>
        <v>0</v>
      </c>
      <c r="V44" s="10">
        <v>41</v>
      </c>
      <c r="W44" s="4" cm="1">
        <f t="array" aca="1" ref="W44" ca="1">OFFSET(DN!B$3,20*(ROWS($1:40)),,,)</f>
        <v>0</v>
      </c>
      <c r="X44" s="7" t="str" cm="1">
        <f t="array" aca="1" ref="X44" ca="1">OFFSET(DN!E$1,20*ROWS($1:40),,,)&amp;""</f>
        <v/>
      </c>
      <c r="Y44" s="7" t="str" cm="1">
        <f t="array" aca="1" ref="Y44" ca="1">OFFSET(DN!E$3,20*ROWS($1:40),,,)&amp;""</f>
        <v/>
      </c>
      <c r="Z44" s="11" t="str" cm="1">
        <f t="array" aca="1" ref="Z44" ca="1">IF((OFFSET(DN!B$17,20*(ROWS($1:40)),,,))="Edge",(OFFSET(DN!B$5,20*(ROWS($1:40)),,,))," ")</f>
        <v xml:space="preserve"> </v>
      </c>
      <c r="AA44" s="11" t="str" cm="1">
        <f t="array" aca="1" ref="AA44" ca="1">IF((OFFSET(DN!B$17,20*(ROWS($1:40)),,,))="Middle",(OFFSET(DN!B$5,20*(ROWS($1:40)),,,))," ")</f>
        <v xml:space="preserve"> </v>
      </c>
      <c r="AB44" s="11" t="str" cm="1">
        <f t="array" aca="1" ref="AB44" ca="1">IF((OFFSET(DN!B$17,20*(ROWS($1:40)),,,))="Edge",(OFFSET(DN!B$7,20*(ROWS($1:40)),,,))," ")</f>
        <v xml:space="preserve"> </v>
      </c>
      <c r="AC44" s="11" t="str" cm="1">
        <f t="array" aca="1" ref="AC44" ca="1">IF((OFFSET(DN!B$17,20*(ROWS($1:40)),,,))="Middle",(OFFSET(DN!B$7,20*(ROWS($1:40)),,,))," ")</f>
        <v xml:space="preserve"> </v>
      </c>
      <c r="AD44" s="4" t="str" cm="1">
        <f t="array" aca="1" ref="AD44" ca="1">OFFSET(DN!B$11,20*ROWS($1:40),,,)&amp;""</f>
        <v/>
      </c>
      <c r="AE44" s="4" cm="1">
        <f t="array" aca="1" ref="AE44" ca="1">OFFSET(DN!E$13,20*ROWS($1:40),,,)</f>
        <v>0</v>
      </c>
      <c r="AF44" s="4" cm="1">
        <f t="array" aca="1" ref="AF44" ca="1">IF(AND(X44="Flexible",Y44&lt;&gt;"Yes")," ",OFFSET(DN!E$17,20*ROWS($1:40),,,))</f>
        <v>0</v>
      </c>
    </row>
    <row r="45" spans="10:32" x14ac:dyDescent="0.25">
      <c r="J45" s="10">
        <v>42</v>
      </c>
      <c r="K45" s="4" cm="1">
        <f t="array" aca="1" ref="K45" ca="1">OFFSET(UP!B$3,20*(ROWS($1:41)),,,)</f>
        <v>0</v>
      </c>
      <c r="L45" s="7" t="str" cm="1">
        <f t="array" aca="1" ref="L45" ca="1">OFFSET(UP!E$1,20*ROWS($1:41),,,)&amp;""</f>
        <v/>
      </c>
      <c r="M45" s="7" t="str" cm="1">
        <f t="array" aca="1" ref="M45" ca="1">OFFSET(UP!E$3,20*ROWS($1:41),,,)&amp;""</f>
        <v/>
      </c>
      <c r="N45" s="11" t="str" cm="1">
        <f t="array" aca="1" ref="N45" ca="1">IF((OFFSET(UP!B$17,20*(ROWS($1:41)),,,))="Edge",(OFFSET(UP!B$5,20*(ROWS($1:41)),,,))," ")</f>
        <v xml:space="preserve"> </v>
      </c>
      <c r="O45" s="11" t="str" cm="1">
        <f t="array" aca="1" ref="O45" ca="1">IF((OFFSET(UP!B$17,20*(ROWS($1:41)),,,))="Middle",(OFFSET(UP!B$5,20*(ROWS($1:41)),,,))," ")</f>
        <v xml:space="preserve"> </v>
      </c>
      <c r="P45" s="11" t="str" cm="1">
        <f t="array" aca="1" ref="P45" ca="1">IF((OFFSET(UP!B$17,20*(ROWS($1:41)),,,))="Edge",(OFFSET(UP!B$7,20*(ROWS($1:41)),,,))," ")</f>
        <v xml:space="preserve"> </v>
      </c>
      <c r="Q45" s="11" t="str" cm="1">
        <f t="array" aca="1" ref="Q45" ca="1">IF((OFFSET(UP!B$17,20*(ROWS($1:41)),,,))="Middle",(OFFSET(UP!B$7,20*(ROWS($1:41)),,,))," ")</f>
        <v xml:space="preserve"> </v>
      </c>
      <c r="R45" s="4" t="str" cm="1">
        <f t="array" aca="1" ref="R45" ca="1">OFFSET(UP!B$11,20*ROWS($1:41),,,)&amp;""</f>
        <v/>
      </c>
      <c r="S45" s="4" cm="1">
        <f t="array" aca="1" ref="S45" ca="1">OFFSET(UP!E$13,20*ROWS($1:41),,,)</f>
        <v>0</v>
      </c>
      <c r="T45" s="4" cm="1">
        <f t="array" aca="1" ref="T45" ca="1">IF(AND(L45="Flexible",M45&lt;&gt;"Yes")," ",OFFSET(UP!E$17,20*ROWS($1:41),,,))</f>
        <v>0</v>
      </c>
      <c r="V45" s="10">
        <v>42</v>
      </c>
      <c r="W45" s="4" cm="1">
        <f t="array" aca="1" ref="W45" ca="1">OFFSET(DN!B$3,20*(ROWS($1:41)),,,)</f>
        <v>0</v>
      </c>
      <c r="X45" s="7" t="str" cm="1">
        <f t="array" aca="1" ref="X45" ca="1">OFFSET(DN!E$1,20*ROWS($1:41),,,)&amp;""</f>
        <v/>
      </c>
      <c r="Y45" s="7" t="str" cm="1">
        <f t="array" aca="1" ref="Y45" ca="1">OFFSET(DN!E$3,20*ROWS($1:41),,,)&amp;""</f>
        <v/>
      </c>
      <c r="Z45" s="11" t="str" cm="1">
        <f t="array" aca="1" ref="Z45" ca="1">IF((OFFSET(DN!B$17,20*(ROWS($1:41)),,,))="Edge",(OFFSET(DN!B$5,20*(ROWS($1:41)),,,))," ")</f>
        <v xml:space="preserve"> </v>
      </c>
      <c r="AA45" s="11" t="str" cm="1">
        <f t="array" aca="1" ref="AA45" ca="1">IF((OFFSET(DN!B$17,20*(ROWS($1:41)),,,))="Middle",(OFFSET(DN!B$5,20*(ROWS($1:41)),,,))," ")</f>
        <v xml:space="preserve"> </v>
      </c>
      <c r="AB45" s="11" t="str" cm="1">
        <f t="array" aca="1" ref="AB45" ca="1">IF((OFFSET(DN!B$17,20*(ROWS($1:41)),,,))="Edge",(OFFSET(DN!B$7,20*(ROWS($1:41)),,,))," ")</f>
        <v xml:space="preserve"> </v>
      </c>
      <c r="AC45" s="11" t="str" cm="1">
        <f t="array" aca="1" ref="AC45" ca="1">IF((OFFSET(DN!B$17,20*(ROWS($1:41)),,,))="Middle",(OFFSET(DN!B$7,20*(ROWS($1:41)),,,))," ")</f>
        <v xml:space="preserve"> </v>
      </c>
      <c r="AD45" s="4" t="str" cm="1">
        <f t="array" aca="1" ref="AD45" ca="1">OFFSET(DN!B$11,20*ROWS($1:41),,,)&amp;""</f>
        <v/>
      </c>
      <c r="AE45" s="4" cm="1">
        <f t="array" aca="1" ref="AE45" ca="1">OFFSET(DN!E$13,20*ROWS($1:41),,,)</f>
        <v>0</v>
      </c>
      <c r="AF45" s="4" cm="1">
        <f t="array" aca="1" ref="AF45" ca="1">IF(AND(X45="Flexible",Y45&lt;&gt;"Yes")," ",OFFSET(DN!E$17,20*ROWS($1:41),,,))</f>
        <v>0</v>
      </c>
    </row>
    <row r="46" spans="10:32" x14ac:dyDescent="0.25">
      <c r="J46" s="10">
        <v>43</v>
      </c>
      <c r="K46" s="4" cm="1">
        <f t="array" aca="1" ref="K46" ca="1">OFFSET(UP!B$3,20*(ROWS($1:42)),,,)</f>
        <v>0</v>
      </c>
      <c r="L46" s="7" t="str" cm="1">
        <f t="array" aca="1" ref="L46" ca="1">OFFSET(UP!E$1,20*ROWS($1:42),,,)&amp;""</f>
        <v/>
      </c>
      <c r="M46" s="7" t="str" cm="1">
        <f t="array" aca="1" ref="M46" ca="1">OFFSET(UP!E$3,20*ROWS($1:42),,,)&amp;""</f>
        <v/>
      </c>
      <c r="N46" s="11" t="str" cm="1">
        <f t="array" aca="1" ref="N46" ca="1">IF((OFFSET(UP!B$17,20*(ROWS($1:42)),,,))="Edge",(OFFSET(UP!B$5,20*(ROWS($1:42)),,,))," ")</f>
        <v xml:space="preserve"> </v>
      </c>
      <c r="O46" s="11" t="str" cm="1">
        <f t="array" aca="1" ref="O46" ca="1">IF((OFFSET(UP!B$17,20*(ROWS($1:42)),,,))="Middle",(OFFSET(UP!B$5,20*(ROWS($1:42)),,,))," ")</f>
        <v xml:space="preserve"> </v>
      </c>
      <c r="P46" s="11" t="str" cm="1">
        <f t="array" aca="1" ref="P46" ca="1">IF((OFFSET(UP!B$17,20*(ROWS($1:42)),,,))="Edge",(OFFSET(UP!B$7,20*(ROWS($1:42)),,,))," ")</f>
        <v xml:space="preserve"> </v>
      </c>
      <c r="Q46" s="11" t="str" cm="1">
        <f t="array" aca="1" ref="Q46" ca="1">IF((OFFSET(UP!B$17,20*(ROWS($1:42)),,,))="Middle",(OFFSET(UP!B$7,20*(ROWS($1:42)),,,))," ")</f>
        <v xml:space="preserve"> </v>
      </c>
      <c r="R46" s="4" t="str" cm="1">
        <f t="array" aca="1" ref="R46" ca="1">OFFSET(UP!B$11,20*ROWS($1:42),,,)&amp;""</f>
        <v/>
      </c>
      <c r="S46" s="4" cm="1">
        <f t="array" aca="1" ref="S46" ca="1">OFFSET(UP!E$13,20*ROWS($1:42),,,)</f>
        <v>0</v>
      </c>
      <c r="T46" s="4" cm="1">
        <f t="array" aca="1" ref="T46" ca="1">IF(AND(L46="Flexible",M46&lt;&gt;"Yes")," ",OFFSET(UP!E$17,20*ROWS($1:42),,,))</f>
        <v>0</v>
      </c>
      <c r="V46" s="10">
        <v>43</v>
      </c>
      <c r="W46" s="4" cm="1">
        <f t="array" aca="1" ref="W46" ca="1">OFFSET(DN!B$3,20*(ROWS($1:42)),,,)</f>
        <v>0</v>
      </c>
      <c r="X46" s="7" t="str" cm="1">
        <f t="array" aca="1" ref="X46" ca="1">OFFSET(DN!E$1,20*ROWS($1:42),,,)&amp;""</f>
        <v/>
      </c>
      <c r="Y46" s="7" t="str" cm="1">
        <f t="array" aca="1" ref="Y46" ca="1">OFFSET(DN!E$3,20*ROWS($1:42),,,)&amp;""</f>
        <v/>
      </c>
      <c r="Z46" s="11" t="str" cm="1">
        <f t="array" aca="1" ref="Z46" ca="1">IF((OFFSET(DN!B$17,20*(ROWS($1:42)),,,))="Edge",(OFFSET(DN!B$5,20*(ROWS($1:42)),,,))," ")</f>
        <v xml:space="preserve"> </v>
      </c>
      <c r="AA46" s="11" t="str" cm="1">
        <f t="array" aca="1" ref="AA46" ca="1">IF((OFFSET(DN!B$17,20*(ROWS($1:42)),,,))="Middle",(OFFSET(DN!B$5,20*(ROWS($1:42)),,,))," ")</f>
        <v xml:space="preserve"> </v>
      </c>
      <c r="AB46" s="11" t="str" cm="1">
        <f t="array" aca="1" ref="AB46" ca="1">IF((OFFSET(DN!B$17,20*(ROWS($1:42)),,,))="Edge",(OFFSET(DN!B$7,20*(ROWS($1:42)),,,))," ")</f>
        <v xml:space="preserve"> </v>
      </c>
      <c r="AC46" s="11" t="str" cm="1">
        <f t="array" aca="1" ref="AC46" ca="1">IF((OFFSET(DN!B$17,20*(ROWS($1:42)),,,))="Middle",(OFFSET(DN!B$7,20*(ROWS($1:42)),,,))," ")</f>
        <v xml:space="preserve"> </v>
      </c>
      <c r="AD46" s="4" t="str" cm="1">
        <f t="array" aca="1" ref="AD46" ca="1">OFFSET(DN!B$11,20*ROWS($1:42),,,)&amp;""</f>
        <v/>
      </c>
      <c r="AE46" s="4" cm="1">
        <f t="array" aca="1" ref="AE46" ca="1">OFFSET(DN!E$13,20*ROWS($1:42),,,)</f>
        <v>0</v>
      </c>
      <c r="AF46" s="4" cm="1">
        <f t="array" aca="1" ref="AF46" ca="1">IF(AND(X46="Flexible",Y46&lt;&gt;"Yes")," ",OFFSET(DN!E$17,20*ROWS($1:42),,,))</f>
        <v>0</v>
      </c>
    </row>
    <row r="47" spans="10:32" x14ac:dyDescent="0.25">
      <c r="J47" s="10">
        <v>44</v>
      </c>
      <c r="K47" s="4" cm="1">
        <f t="array" aca="1" ref="K47" ca="1">OFFSET(UP!B$3,20*(ROWS($1:43)),,,)</f>
        <v>0</v>
      </c>
      <c r="L47" s="7" t="str" cm="1">
        <f t="array" aca="1" ref="L47" ca="1">OFFSET(UP!E$1,20*ROWS($1:43),,,)&amp;""</f>
        <v/>
      </c>
      <c r="M47" s="7" t="str" cm="1">
        <f t="array" aca="1" ref="M47" ca="1">OFFSET(UP!E$3,20*ROWS($1:43),,,)&amp;""</f>
        <v/>
      </c>
      <c r="N47" s="11" t="str" cm="1">
        <f t="array" aca="1" ref="N47" ca="1">IF((OFFSET(UP!B$17,20*(ROWS($1:43)),,,))="Edge",(OFFSET(UP!B$5,20*(ROWS($1:43)),,,))," ")</f>
        <v xml:space="preserve"> </v>
      </c>
      <c r="O47" s="11" t="str" cm="1">
        <f t="array" aca="1" ref="O47" ca="1">IF((OFFSET(UP!B$17,20*(ROWS($1:43)),,,))="Middle",(OFFSET(UP!B$5,20*(ROWS($1:43)),,,))," ")</f>
        <v xml:space="preserve"> </v>
      </c>
      <c r="P47" s="11" t="str" cm="1">
        <f t="array" aca="1" ref="P47" ca="1">IF((OFFSET(UP!B$17,20*(ROWS($1:43)),,,))="Edge",(OFFSET(UP!B$7,20*(ROWS($1:43)),,,))," ")</f>
        <v xml:space="preserve"> </v>
      </c>
      <c r="Q47" s="11" t="str" cm="1">
        <f t="array" aca="1" ref="Q47" ca="1">IF((OFFSET(UP!B$17,20*(ROWS($1:43)),,,))="Middle",(OFFSET(UP!B$7,20*(ROWS($1:43)),,,))," ")</f>
        <v xml:space="preserve"> </v>
      </c>
      <c r="R47" s="4" t="str" cm="1">
        <f t="array" aca="1" ref="R47" ca="1">OFFSET(UP!B$11,20*ROWS($1:43),,,)&amp;""</f>
        <v/>
      </c>
      <c r="S47" s="4" cm="1">
        <f t="array" aca="1" ref="S47" ca="1">OFFSET(UP!E$13,20*ROWS($1:43),,,)</f>
        <v>0</v>
      </c>
      <c r="T47" s="4" cm="1">
        <f t="array" aca="1" ref="T47" ca="1">IF(AND(L47="Flexible",M47&lt;&gt;"Yes")," ",OFFSET(UP!E$17,20*ROWS($1:43),,,))</f>
        <v>0</v>
      </c>
      <c r="V47" s="10">
        <v>44</v>
      </c>
      <c r="W47" s="4" cm="1">
        <f t="array" aca="1" ref="W47" ca="1">OFFSET(DN!B$3,20*(ROWS($1:43)),,,)</f>
        <v>0</v>
      </c>
      <c r="X47" s="7" t="str" cm="1">
        <f t="array" aca="1" ref="X47" ca="1">OFFSET(DN!E$1,20*ROWS($1:43),,,)&amp;""</f>
        <v/>
      </c>
      <c r="Y47" s="7" t="str" cm="1">
        <f t="array" aca="1" ref="Y47" ca="1">OFFSET(DN!E$3,20*ROWS($1:43),,,)&amp;""</f>
        <v/>
      </c>
      <c r="Z47" s="11" t="str" cm="1">
        <f t="array" aca="1" ref="Z47" ca="1">IF((OFFSET(DN!B$17,20*(ROWS($1:43)),,,))="Edge",(OFFSET(DN!B$5,20*(ROWS($1:43)),,,))," ")</f>
        <v xml:space="preserve"> </v>
      </c>
      <c r="AA47" s="11" t="str" cm="1">
        <f t="array" aca="1" ref="AA47" ca="1">IF((OFFSET(DN!B$17,20*(ROWS($1:43)),,,))="Middle",(OFFSET(DN!B$5,20*(ROWS($1:43)),,,))," ")</f>
        <v xml:space="preserve"> </v>
      </c>
      <c r="AB47" s="11" t="str" cm="1">
        <f t="array" aca="1" ref="AB47" ca="1">IF((OFFSET(DN!B$17,20*(ROWS($1:43)),,,))="Edge",(OFFSET(DN!B$7,20*(ROWS($1:43)),,,))," ")</f>
        <v xml:space="preserve"> </v>
      </c>
      <c r="AC47" s="11" t="str" cm="1">
        <f t="array" aca="1" ref="AC47" ca="1">IF((OFFSET(DN!B$17,20*(ROWS($1:43)),,,))="Middle",(OFFSET(DN!B$7,20*(ROWS($1:43)),,,))," ")</f>
        <v xml:space="preserve"> </v>
      </c>
      <c r="AD47" s="4" t="str" cm="1">
        <f t="array" aca="1" ref="AD47" ca="1">OFFSET(DN!B$11,20*ROWS($1:43),,,)&amp;""</f>
        <v/>
      </c>
      <c r="AE47" s="4" cm="1">
        <f t="array" aca="1" ref="AE47" ca="1">OFFSET(DN!E$13,20*ROWS($1:43),,,)</f>
        <v>0</v>
      </c>
      <c r="AF47" s="4" cm="1">
        <f t="array" aca="1" ref="AF47" ca="1">IF(AND(X47="Flexible",Y47&lt;&gt;"Yes")," ",OFFSET(DN!E$17,20*ROWS($1:43),,,))</f>
        <v>0</v>
      </c>
    </row>
    <row r="48" spans="10:32" x14ac:dyDescent="0.25">
      <c r="J48" s="10">
        <v>45</v>
      </c>
      <c r="K48" s="4" cm="1">
        <f t="array" aca="1" ref="K48" ca="1">OFFSET(UP!B$3,20*(ROWS($1:44)),,,)</f>
        <v>0</v>
      </c>
      <c r="L48" s="7" t="str" cm="1">
        <f t="array" aca="1" ref="L48" ca="1">OFFSET(UP!E$1,20*ROWS($1:44),,,)&amp;""</f>
        <v/>
      </c>
      <c r="M48" s="7" t="str" cm="1">
        <f t="array" aca="1" ref="M48" ca="1">OFFSET(UP!E$3,20*ROWS($1:44),,,)&amp;""</f>
        <v/>
      </c>
      <c r="N48" s="11" t="str" cm="1">
        <f t="array" aca="1" ref="N48" ca="1">IF((OFFSET(UP!B$17,20*(ROWS($1:44)),,,))="Edge",(OFFSET(UP!B$5,20*(ROWS($1:44)),,,))," ")</f>
        <v xml:space="preserve"> </v>
      </c>
      <c r="O48" s="11" t="str" cm="1">
        <f t="array" aca="1" ref="O48" ca="1">IF((OFFSET(UP!B$17,20*(ROWS($1:44)),,,))="Middle",(OFFSET(UP!B$5,20*(ROWS($1:44)),,,))," ")</f>
        <v xml:space="preserve"> </v>
      </c>
      <c r="P48" s="11" t="str" cm="1">
        <f t="array" aca="1" ref="P48" ca="1">IF((OFFSET(UP!B$17,20*(ROWS($1:44)),,,))="Edge",(OFFSET(UP!B$7,20*(ROWS($1:44)),,,))," ")</f>
        <v xml:space="preserve"> </v>
      </c>
      <c r="Q48" s="11" t="str" cm="1">
        <f t="array" aca="1" ref="Q48" ca="1">IF((OFFSET(UP!B$17,20*(ROWS($1:44)),,,))="Middle",(OFFSET(UP!B$7,20*(ROWS($1:44)),,,))," ")</f>
        <v xml:space="preserve"> </v>
      </c>
      <c r="R48" s="4" t="str" cm="1">
        <f t="array" aca="1" ref="R48" ca="1">OFFSET(UP!B$11,20*ROWS($1:44),,,)&amp;""</f>
        <v/>
      </c>
      <c r="S48" s="4" cm="1">
        <f t="array" aca="1" ref="S48" ca="1">OFFSET(UP!E$13,20*ROWS($1:44),,,)</f>
        <v>0</v>
      </c>
      <c r="T48" s="4" cm="1">
        <f t="array" aca="1" ref="T48" ca="1">IF(AND(L48="Flexible",M48&lt;&gt;"Yes")," ",OFFSET(UP!E$17,20*ROWS($1:44),,,))</f>
        <v>0</v>
      </c>
      <c r="V48" s="10">
        <v>45</v>
      </c>
      <c r="W48" s="4" cm="1">
        <f t="array" aca="1" ref="W48" ca="1">OFFSET(DN!B$3,20*(ROWS($1:44)),,,)</f>
        <v>0</v>
      </c>
      <c r="X48" s="7" t="str" cm="1">
        <f t="array" aca="1" ref="X48" ca="1">OFFSET(DN!E$1,20*ROWS($1:44),,,)&amp;""</f>
        <v/>
      </c>
      <c r="Y48" s="7" t="str" cm="1">
        <f t="array" aca="1" ref="Y48" ca="1">OFFSET(DN!E$3,20*ROWS($1:44),,,)&amp;""</f>
        <v/>
      </c>
      <c r="Z48" s="11" t="str" cm="1">
        <f t="array" aca="1" ref="Z48" ca="1">IF((OFFSET(DN!B$17,20*(ROWS($1:44)),,,))="Edge",(OFFSET(DN!B$5,20*(ROWS($1:44)),,,))," ")</f>
        <v xml:space="preserve"> </v>
      </c>
      <c r="AA48" s="11" t="str" cm="1">
        <f t="array" aca="1" ref="AA48" ca="1">IF((OFFSET(DN!B$17,20*(ROWS($1:44)),,,))="Middle",(OFFSET(DN!B$5,20*(ROWS($1:44)),,,))," ")</f>
        <v xml:space="preserve"> </v>
      </c>
      <c r="AB48" s="11" t="str" cm="1">
        <f t="array" aca="1" ref="AB48" ca="1">IF((OFFSET(DN!B$17,20*(ROWS($1:44)),,,))="Edge",(OFFSET(DN!B$7,20*(ROWS($1:44)),,,))," ")</f>
        <v xml:space="preserve"> </v>
      </c>
      <c r="AC48" s="11" t="str" cm="1">
        <f t="array" aca="1" ref="AC48" ca="1">IF((OFFSET(DN!B$17,20*(ROWS($1:44)),,,))="Middle",(OFFSET(DN!B$7,20*(ROWS($1:44)),,,))," ")</f>
        <v xml:space="preserve"> </v>
      </c>
      <c r="AD48" s="4" t="str" cm="1">
        <f t="array" aca="1" ref="AD48" ca="1">OFFSET(DN!B$11,20*ROWS($1:44),,,)&amp;""</f>
        <v/>
      </c>
      <c r="AE48" s="4" cm="1">
        <f t="array" aca="1" ref="AE48" ca="1">OFFSET(DN!E$13,20*ROWS($1:44),,,)</f>
        <v>0</v>
      </c>
      <c r="AF48" s="4" cm="1">
        <f t="array" aca="1" ref="AF48" ca="1">IF(AND(X48="Flexible",Y48&lt;&gt;"Yes")," ",OFFSET(DN!E$17,20*ROWS($1:44),,,))</f>
        <v>0</v>
      </c>
    </row>
    <row r="49" spans="10:32" x14ac:dyDescent="0.25">
      <c r="J49" s="10">
        <v>46</v>
      </c>
      <c r="K49" s="4" cm="1">
        <f t="array" aca="1" ref="K49" ca="1">OFFSET(UP!B$3,20*(ROWS($1:45)),,,)</f>
        <v>0</v>
      </c>
      <c r="L49" s="7" t="str" cm="1">
        <f t="array" aca="1" ref="L49" ca="1">OFFSET(UP!E$1,20*ROWS($1:45),,,)&amp;""</f>
        <v/>
      </c>
      <c r="M49" s="7" t="str" cm="1">
        <f t="array" aca="1" ref="M49" ca="1">OFFSET(UP!E$3,20*ROWS($1:45),,,)&amp;""</f>
        <v/>
      </c>
      <c r="N49" s="11" t="str" cm="1">
        <f t="array" aca="1" ref="N49" ca="1">IF((OFFSET(UP!B$17,20*(ROWS($1:45)),,,))="Edge",(OFFSET(UP!B$5,20*(ROWS($1:45)),,,))," ")</f>
        <v xml:space="preserve"> </v>
      </c>
      <c r="O49" s="11" t="str" cm="1">
        <f t="array" aca="1" ref="O49" ca="1">IF((OFFSET(UP!B$17,20*(ROWS($1:45)),,,))="Middle",(OFFSET(UP!B$5,20*(ROWS($1:45)),,,))," ")</f>
        <v xml:space="preserve"> </v>
      </c>
      <c r="P49" s="11" t="str" cm="1">
        <f t="array" aca="1" ref="P49" ca="1">IF((OFFSET(UP!B$17,20*(ROWS($1:45)),,,))="Edge",(OFFSET(UP!B$7,20*(ROWS($1:45)),,,))," ")</f>
        <v xml:space="preserve"> </v>
      </c>
      <c r="Q49" s="11" t="str" cm="1">
        <f t="array" aca="1" ref="Q49" ca="1">IF((OFFSET(UP!B$17,20*(ROWS($1:45)),,,))="Middle",(OFFSET(UP!B$7,20*(ROWS($1:45)),,,))," ")</f>
        <v xml:space="preserve"> </v>
      </c>
      <c r="R49" s="4" t="str" cm="1">
        <f t="array" aca="1" ref="R49" ca="1">OFFSET(UP!B$11,20*ROWS($1:45),,,)&amp;""</f>
        <v/>
      </c>
      <c r="S49" s="4" cm="1">
        <f t="array" aca="1" ref="S49" ca="1">OFFSET(UP!E$13,20*ROWS($1:45),,,)</f>
        <v>0</v>
      </c>
      <c r="T49" s="4" cm="1">
        <f t="array" aca="1" ref="T49" ca="1">IF(AND(L49="Flexible",M49&lt;&gt;"Yes")," ",OFFSET(UP!E$17,20*ROWS($1:45),,,))</f>
        <v>0</v>
      </c>
      <c r="V49" s="10">
        <v>46</v>
      </c>
      <c r="W49" s="4" cm="1">
        <f t="array" aca="1" ref="W49" ca="1">OFFSET(DN!B$3,20*(ROWS($1:45)),,,)</f>
        <v>0</v>
      </c>
      <c r="X49" s="7" t="str" cm="1">
        <f t="array" aca="1" ref="X49" ca="1">OFFSET(DN!E$1,20*ROWS($1:45),,,)&amp;""</f>
        <v/>
      </c>
      <c r="Y49" s="7" t="str" cm="1">
        <f t="array" aca="1" ref="Y49" ca="1">OFFSET(DN!E$3,20*ROWS($1:45),,,)&amp;""</f>
        <v/>
      </c>
      <c r="Z49" s="11" t="str" cm="1">
        <f t="array" aca="1" ref="Z49" ca="1">IF((OFFSET(DN!B$17,20*(ROWS($1:45)),,,))="Edge",(OFFSET(DN!B$5,20*(ROWS($1:45)),,,))," ")</f>
        <v xml:space="preserve"> </v>
      </c>
      <c r="AA49" s="11" t="str" cm="1">
        <f t="array" aca="1" ref="AA49" ca="1">IF((OFFSET(DN!B$17,20*(ROWS($1:45)),,,))="Middle",(OFFSET(DN!B$5,20*(ROWS($1:45)),,,))," ")</f>
        <v xml:space="preserve"> </v>
      </c>
      <c r="AB49" s="11" t="str" cm="1">
        <f t="array" aca="1" ref="AB49" ca="1">IF((OFFSET(DN!B$17,20*(ROWS($1:45)),,,))="Edge",(OFFSET(DN!B$7,20*(ROWS($1:45)),,,))," ")</f>
        <v xml:space="preserve"> </v>
      </c>
      <c r="AC49" s="11" t="str" cm="1">
        <f t="array" aca="1" ref="AC49" ca="1">IF((OFFSET(DN!B$17,20*(ROWS($1:45)),,,))="Middle",(OFFSET(DN!B$7,20*(ROWS($1:45)),,,))," ")</f>
        <v xml:space="preserve"> </v>
      </c>
      <c r="AD49" s="4" t="str" cm="1">
        <f t="array" aca="1" ref="AD49" ca="1">OFFSET(DN!B$11,20*ROWS($1:45),,,)&amp;""</f>
        <v/>
      </c>
      <c r="AE49" s="4" cm="1">
        <f t="array" aca="1" ref="AE49" ca="1">OFFSET(DN!E$13,20*ROWS($1:45),,,)</f>
        <v>0</v>
      </c>
      <c r="AF49" s="4" cm="1">
        <f t="array" aca="1" ref="AF49" ca="1">IF(AND(X49="Flexible",Y49&lt;&gt;"Yes")," ",OFFSET(DN!E$17,20*ROWS($1:45),,,))</f>
        <v>0</v>
      </c>
    </row>
    <row r="50" spans="10:32" x14ac:dyDescent="0.25">
      <c r="J50" s="10">
        <v>47</v>
      </c>
      <c r="K50" s="4" cm="1">
        <f t="array" aca="1" ref="K50" ca="1">OFFSET(UP!B$3,20*(ROWS($1:46)),,,)</f>
        <v>0</v>
      </c>
      <c r="L50" s="7" t="str" cm="1">
        <f t="array" aca="1" ref="L50" ca="1">OFFSET(UP!E$1,20*ROWS($1:46),,,)&amp;""</f>
        <v/>
      </c>
      <c r="M50" s="7" t="str" cm="1">
        <f t="array" aca="1" ref="M50" ca="1">OFFSET(UP!E$3,20*ROWS($1:46),,,)&amp;""</f>
        <v/>
      </c>
      <c r="N50" s="11" t="str" cm="1">
        <f t="array" aca="1" ref="N50" ca="1">IF((OFFSET(UP!B$17,20*(ROWS($1:46)),,,))="Edge",(OFFSET(UP!B$5,20*(ROWS($1:46)),,,))," ")</f>
        <v xml:space="preserve"> </v>
      </c>
      <c r="O50" s="11" t="str" cm="1">
        <f t="array" aca="1" ref="O50" ca="1">IF((OFFSET(UP!B$17,20*(ROWS($1:46)),,,))="Middle",(OFFSET(UP!B$5,20*(ROWS($1:46)),,,))," ")</f>
        <v xml:space="preserve"> </v>
      </c>
      <c r="P50" s="11" t="str" cm="1">
        <f t="array" aca="1" ref="P50" ca="1">IF((OFFSET(UP!B$17,20*(ROWS($1:46)),,,))="Edge",(OFFSET(UP!B$7,20*(ROWS($1:46)),,,))," ")</f>
        <v xml:space="preserve"> </v>
      </c>
      <c r="Q50" s="11" t="str" cm="1">
        <f t="array" aca="1" ref="Q50" ca="1">IF((OFFSET(UP!B$17,20*(ROWS($1:46)),,,))="Middle",(OFFSET(UP!B$7,20*(ROWS($1:46)),,,))," ")</f>
        <v xml:space="preserve"> </v>
      </c>
      <c r="R50" s="4" t="str" cm="1">
        <f t="array" aca="1" ref="R50" ca="1">OFFSET(UP!B$11,20*ROWS($1:46),,,)&amp;""</f>
        <v/>
      </c>
      <c r="S50" s="4" cm="1">
        <f t="array" aca="1" ref="S50" ca="1">OFFSET(UP!E$13,20*ROWS($1:46),,,)</f>
        <v>0</v>
      </c>
      <c r="T50" s="4" cm="1">
        <f t="array" aca="1" ref="T50" ca="1">IF(AND(L50="Flexible",M50&lt;&gt;"Yes")," ",OFFSET(UP!E$17,20*ROWS($1:46),,,))</f>
        <v>0</v>
      </c>
      <c r="V50" s="10">
        <v>47</v>
      </c>
      <c r="W50" s="4" cm="1">
        <f t="array" aca="1" ref="W50" ca="1">OFFSET(DN!B$3,20*(ROWS($1:46)),,,)</f>
        <v>0</v>
      </c>
      <c r="X50" s="7" t="str" cm="1">
        <f t="array" aca="1" ref="X50" ca="1">OFFSET(DN!E$1,20*ROWS($1:46),,,)&amp;""</f>
        <v/>
      </c>
      <c r="Y50" s="7" t="str" cm="1">
        <f t="array" aca="1" ref="Y50" ca="1">OFFSET(DN!E$3,20*ROWS($1:46),,,)&amp;""</f>
        <v/>
      </c>
      <c r="Z50" s="11" t="str" cm="1">
        <f t="array" aca="1" ref="Z50" ca="1">IF((OFFSET(DN!B$17,20*(ROWS($1:46)),,,))="Edge",(OFFSET(DN!B$5,20*(ROWS($1:46)),,,))," ")</f>
        <v xml:space="preserve"> </v>
      </c>
      <c r="AA50" s="11" t="str" cm="1">
        <f t="array" aca="1" ref="AA50" ca="1">IF((OFFSET(DN!B$17,20*(ROWS($1:46)),,,))="Middle",(OFFSET(DN!B$5,20*(ROWS($1:46)),,,))," ")</f>
        <v xml:space="preserve"> </v>
      </c>
      <c r="AB50" s="11" t="str" cm="1">
        <f t="array" aca="1" ref="AB50" ca="1">IF((OFFSET(DN!B$17,20*(ROWS($1:46)),,,))="Edge",(OFFSET(DN!B$7,20*(ROWS($1:46)),,,))," ")</f>
        <v xml:space="preserve"> </v>
      </c>
      <c r="AC50" s="11" t="str" cm="1">
        <f t="array" aca="1" ref="AC50" ca="1">IF((OFFSET(DN!B$17,20*(ROWS($1:46)),,,))="Middle",(OFFSET(DN!B$7,20*(ROWS($1:46)),,,))," ")</f>
        <v xml:space="preserve"> </v>
      </c>
      <c r="AD50" s="4" t="str" cm="1">
        <f t="array" aca="1" ref="AD50" ca="1">OFFSET(DN!B$11,20*ROWS($1:46),,,)&amp;""</f>
        <v/>
      </c>
      <c r="AE50" s="4" cm="1">
        <f t="array" aca="1" ref="AE50" ca="1">OFFSET(DN!E$13,20*ROWS($1:46),,,)</f>
        <v>0</v>
      </c>
      <c r="AF50" s="4" cm="1">
        <f t="array" aca="1" ref="AF50" ca="1">IF(AND(X50="Flexible",Y50&lt;&gt;"Yes")," ",OFFSET(DN!E$17,20*ROWS($1:46),,,))</f>
        <v>0</v>
      </c>
    </row>
    <row r="51" spans="10:32" x14ac:dyDescent="0.25">
      <c r="J51" s="10">
        <v>48</v>
      </c>
      <c r="K51" s="4" cm="1">
        <f t="array" aca="1" ref="K51" ca="1">OFFSET(UP!B$3,20*(ROWS($1:47)),,,)</f>
        <v>0</v>
      </c>
      <c r="L51" s="7" t="str" cm="1">
        <f t="array" aca="1" ref="L51" ca="1">OFFSET(UP!E$1,20*ROWS($1:47),,,)&amp;""</f>
        <v/>
      </c>
      <c r="M51" s="7" t="str" cm="1">
        <f t="array" aca="1" ref="M51" ca="1">OFFSET(UP!E$3,20*ROWS($1:47),,,)&amp;""</f>
        <v/>
      </c>
      <c r="N51" s="11" t="str" cm="1">
        <f t="array" aca="1" ref="N51" ca="1">IF((OFFSET(UP!B$17,20*(ROWS($1:47)),,,))="Edge",(OFFSET(UP!B$5,20*(ROWS($1:47)),,,))," ")</f>
        <v xml:space="preserve"> </v>
      </c>
      <c r="O51" s="11" t="str" cm="1">
        <f t="array" aca="1" ref="O51" ca="1">IF((OFFSET(UP!B$17,20*(ROWS($1:47)),,,))="Middle",(OFFSET(UP!B$5,20*(ROWS($1:47)),,,))," ")</f>
        <v xml:space="preserve"> </v>
      </c>
      <c r="P51" s="11" t="str" cm="1">
        <f t="array" aca="1" ref="P51" ca="1">IF((OFFSET(UP!B$17,20*(ROWS($1:47)),,,))="Edge",(OFFSET(UP!B$7,20*(ROWS($1:47)),,,))," ")</f>
        <v xml:space="preserve"> </v>
      </c>
      <c r="Q51" s="11" t="str" cm="1">
        <f t="array" aca="1" ref="Q51" ca="1">IF((OFFSET(UP!B$17,20*(ROWS($1:47)),,,))="Middle",(OFFSET(UP!B$7,20*(ROWS($1:47)),,,))," ")</f>
        <v xml:space="preserve"> </v>
      </c>
      <c r="R51" s="4" t="str" cm="1">
        <f t="array" aca="1" ref="R51" ca="1">OFFSET(UP!B$11,20*ROWS($1:47),,,)&amp;""</f>
        <v/>
      </c>
      <c r="S51" s="4" cm="1">
        <f t="array" aca="1" ref="S51" ca="1">OFFSET(UP!E$13,20*ROWS($1:47),,,)</f>
        <v>0</v>
      </c>
      <c r="T51" s="4" cm="1">
        <f t="array" aca="1" ref="T51" ca="1">IF(AND(L51="Flexible",M51&lt;&gt;"Yes")," ",OFFSET(UP!E$17,20*ROWS($1:47),,,))</f>
        <v>0</v>
      </c>
      <c r="V51" s="10">
        <v>48</v>
      </c>
      <c r="W51" s="4" cm="1">
        <f t="array" aca="1" ref="W51" ca="1">OFFSET(DN!B$3,20*(ROWS($1:47)),,,)</f>
        <v>0</v>
      </c>
      <c r="X51" s="7" t="str" cm="1">
        <f t="array" aca="1" ref="X51" ca="1">OFFSET(DN!E$1,20*ROWS($1:47),,,)&amp;""</f>
        <v/>
      </c>
      <c r="Y51" s="7" t="str" cm="1">
        <f t="array" aca="1" ref="Y51" ca="1">OFFSET(DN!E$3,20*ROWS($1:47),,,)&amp;""</f>
        <v/>
      </c>
      <c r="Z51" s="11" t="str" cm="1">
        <f t="array" aca="1" ref="Z51" ca="1">IF((OFFSET(DN!B$17,20*(ROWS($1:47)),,,))="Edge",(OFFSET(DN!B$5,20*(ROWS($1:47)),,,))," ")</f>
        <v xml:space="preserve"> </v>
      </c>
      <c r="AA51" s="11" t="str" cm="1">
        <f t="array" aca="1" ref="AA51" ca="1">IF((OFFSET(DN!B$17,20*(ROWS($1:47)),,,))="Middle",(OFFSET(DN!B$5,20*(ROWS($1:47)),,,))," ")</f>
        <v xml:space="preserve"> </v>
      </c>
      <c r="AB51" s="11" t="str" cm="1">
        <f t="array" aca="1" ref="AB51" ca="1">IF((OFFSET(DN!B$17,20*(ROWS($1:47)),,,))="Edge",(OFFSET(DN!B$7,20*(ROWS($1:47)),,,))," ")</f>
        <v xml:space="preserve"> </v>
      </c>
      <c r="AC51" s="11" t="str" cm="1">
        <f t="array" aca="1" ref="AC51" ca="1">IF((OFFSET(DN!B$17,20*(ROWS($1:47)),,,))="Middle",(OFFSET(DN!B$7,20*(ROWS($1:47)),,,))," ")</f>
        <v xml:space="preserve"> </v>
      </c>
      <c r="AD51" s="4" t="str" cm="1">
        <f t="array" aca="1" ref="AD51" ca="1">OFFSET(DN!B$11,20*ROWS($1:47),,,)&amp;""</f>
        <v/>
      </c>
      <c r="AE51" s="4" cm="1">
        <f t="array" aca="1" ref="AE51" ca="1">OFFSET(DN!E$13,20*ROWS($1:47),,,)</f>
        <v>0</v>
      </c>
      <c r="AF51" s="4" cm="1">
        <f t="array" aca="1" ref="AF51" ca="1">IF(AND(X51="Flexible",Y51&lt;&gt;"Yes")," ",OFFSET(DN!E$17,20*ROWS($1:47),,,))</f>
        <v>0</v>
      </c>
    </row>
    <row r="52" spans="10:32" x14ac:dyDescent="0.25">
      <c r="J52" s="10">
        <v>49</v>
      </c>
      <c r="K52" s="4" cm="1">
        <f t="array" aca="1" ref="K52" ca="1">OFFSET(UP!B$3,20*(ROWS($1:48)),,,)</f>
        <v>0</v>
      </c>
      <c r="L52" s="7" t="str" cm="1">
        <f t="array" aca="1" ref="L52" ca="1">OFFSET(UP!E$1,20*ROWS($1:48),,,)&amp;""</f>
        <v/>
      </c>
      <c r="M52" s="7" t="str" cm="1">
        <f t="array" aca="1" ref="M52" ca="1">OFFSET(UP!E$3,20*ROWS($1:48),,,)&amp;""</f>
        <v/>
      </c>
      <c r="N52" s="11" t="str" cm="1">
        <f t="array" aca="1" ref="N52" ca="1">IF((OFFSET(UP!B$17,20*(ROWS($1:48)),,,))="Edge",(OFFSET(UP!B$5,20*(ROWS($1:48)),,,))," ")</f>
        <v xml:space="preserve"> </v>
      </c>
      <c r="O52" s="11" t="str" cm="1">
        <f t="array" aca="1" ref="O52" ca="1">IF((OFFSET(UP!B$17,20*(ROWS($1:48)),,,))="Middle",(OFFSET(UP!B$5,20*(ROWS($1:48)),,,))," ")</f>
        <v xml:space="preserve"> </v>
      </c>
      <c r="P52" s="11" t="str" cm="1">
        <f t="array" aca="1" ref="P52" ca="1">IF((OFFSET(UP!B$17,20*(ROWS($1:48)),,,))="Edge",(OFFSET(UP!B$7,20*(ROWS($1:48)),,,))," ")</f>
        <v xml:space="preserve"> </v>
      </c>
      <c r="Q52" s="11" t="str" cm="1">
        <f t="array" aca="1" ref="Q52" ca="1">IF((OFFSET(UP!B$17,20*(ROWS($1:48)),,,))="Middle",(OFFSET(UP!B$7,20*(ROWS($1:48)),,,))," ")</f>
        <v xml:space="preserve"> </v>
      </c>
      <c r="R52" s="4" t="str" cm="1">
        <f t="array" aca="1" ref="R52" ca="1">OFFSET(UP!B$11,20*ROWS($1:48),,,)&amp;""</f>
        <v/>
      </c>
      <c r="S52" s="4" cm="1">
        <f t="array" aca="1" ref="S52" ca="1">OFFSET(UP!E$13,20*ROWS($1:48),,,)</f>
        <v>0</v>
      </c>
      <c r="T52" s="4" cm="1">
        <f t="array" aca="1" ref="T52" ca="1">IF(AND(L52="Flexible",M52&lt;&gt;"Yes")," ",OFFSET(UP!E$17,20*ROWS($1:48),,,))</f>
        <v>0</v>
      </c>
      <c r="V52" s="10">
        <v>49</v>
      </c>
      <c r="W52" s="4" cm="1">
        <f t="array" aca="1" ref="W52" ca="1">OFFSET(DN!B$3,20*(ROWS($1:48)),,,)</f>
        <v>0</v>
      </c>
      <c r="X52" s="7" t="str" cm="1">
        <f t="array" aca="1" ref="X52" ca="1">OFFSET(DN!E$1,20*ROWS($1:48),,,)&amp;""</f>
        <v/>
      </c>
      <c r="Y52" s="7" t="str" cm="1">
        <f t="array" aca="1" ref="Y52" ca="1">OFFSET(DN!E$3,20*ROWS($1:48),,,)&amp;""</f>
        <v/>
      </c>
      <c r="Z52" s="11" t="str" cm="1">
        <f t="array" aca="1" ref="Z52" ca="1">IF((OFFSET(DN!B$17,20*(ROWS($1:48)),,,))="Edge",(OFFSET(DN!B$5,20*(ROWS($1:48)),,,))," ")</f>
        <v xml:space="preserve"> </v>
      </c>
      <c r="AA52" s="11" t="str" cm="1">
        <f t="array" aca="1" ref="AA52" ca="1">IF((OFFSET(DN!B$17,20*(ROWS($1:48)),,,))="Middle",(OFFSET(DN!B$5,20*(ROWS($1:48)),,,))," ")</f>
        <v xml:space="preserve"> </v>
      </c>
      <c r="AB52" s="11" t="str" cm="1">
        <f t="array" aca="1" ref="AB52" ca="1">IF((OFFSET(DN!B$17,20*(ROWS($1:48)),,,))="Edge",(OFFSET(DN!B$7,20*(ROWS($1:48)),,,))," ")</f>
        <v xml:space="preserve"> </v>
      </c>
      <c r="AC52" s="11" t="str" cm="1">
        <f t="array" aca="1" ref="AC52" ca="1">IF((OFFSET(DN!B$17,20*(ROWS($1:48)),,,))="Middle",(OFFSET(DN!B$7,20*(ROWS($1:48)),,,))," ")</f>
        <v xml:space="preserve"> </v>
      </c>
      <c r="AD52" s="4" t="str" cm="1">
        <f t="array" aca="1" ref="AD52" ca="1">OFFSET(DN!B$11,20*ROWS($1:48),,,)&amp;""</f>
        <v/>
      </c>
      <c r="AE52" s="4" cm="1">
        <f t="array" aca="1" ref="AE52" ca="1">OFFSET(DN!E$13,20*ROWS($1:48),,,)</f>
        <v>0</v>
      </c>
      <c r="AF52" s="4" cm="1">
        <f t="array" aca="1" ref="AF52" ca="1">IF(AND(X52="Flexible",Y52&lt;&gt;"Yes")," ",OFFSET(DN!E$17,20*ROWS($1:48),,,))</f>
        <v>0</v>
      </c>
    </row>
    <row r="53" spans="10:32" x14ac:dyDescent="0.25">
      <c r="J53" s="10">
        <v>50</v>
      </c>
      <c r="K53" s="4" cm="1">
        <f t="array" aca="1" ref="K53" ca="1">OFFSET(UP!B$3,20*(ROWS($1:49)),,,)</f>
        <v>0</v>
      </c>
      <c r="L53" s="7" t="str" cm="1">
        <f t="array" aca="1" ref="L53" ca="1">OFFSET(UP!E$1,20*ROWS($1:49),,,)&amp;""</f>
        <v/>
      </c>
      <c r="M53" s="7" t="str" cm="1">
        <f t="array" aca="1" ref="M53" ca="1">OFFSET(UP!E$3,20*ROWS($1:49),,,)&amp;""</f>
        <v/>
      </c>
      <c r="N53" s="11" t="str" cm="1">
        <f t="array" aca="1" ref="N53" ca="1">IF((OFFSET(UP!B$17,20*(ROWS($1:49)),,,))="Edge",(OFFSET(UP!B$5,20*(ROWS($1:49)),,,))," ")</f>
        <v xml:space="preserve"> </v>
      </c>
      <c r="O53" s="11" t="str" cm="1">
        <f t="array" aca="1" ref="O53" ca="1">IF((OFFSET(UP!B$17,20*(ROWS($1:49)),,,))="Middle",(OFFSET(UP!B$5,20*(ROWS($1:49)),,,))," ")</f>
        <v xml:space="preserve"> </v>
      </c>
      <c r="P53" s="11" t="str" cm="1">
        <f t="array" aca="1" ref="P53" ca="1">IF((OFFSET(UP!B$17,20*(ROWS($1:49)),,,))="Edge",(OFFSET(UP!B$7,20*(ROWS($1:49)),,,))," ")</f>
        <v xml:space="preserve"> </v>
      </c>
      <c r="Q53" s="11" t="str" cm="1">
        <f t="array" aca="1" ref="Q53" ca="1">IF((OFFSET(UP!B$17,20*(ROWS($1:49)),,,))="Middle",(OFFSET(UP!B$7,20*(ROWS($1:49)),,,))," ")</f>
        <v xml:space="preserve"> </v>
      </c>
      <c r="R53" s="4" t="str" cm="1">
        <f t="array" aca="1" ref="R53" ca="1">OFFSET(UP!B$11,20*ROWS($1:49),,,)&amp;""</f>
        <v/>
      </c>
      <c r="S53" s="4" cm="1">
        <f t="array" aca="1" ref="S53" ca="1">OFFSET(UP!E$13,20*ROWS($1:49),,,)</f>
        <v>0</v>
      </c>
      <c r="T53" s="4" cm="1">
        <f t="array" aca="1" ref="T53" ca="1">IF(AND(L53="Flexible",M53&lt;&gt;"Yes")," ",OFFSET(UP!E$17,20*ROWS($1:49),,,))</f>
        <v>0</v>
      </c>
      <c r="V53" s="10">
        <v>50</v>
      </c>
      <c r="W53" s="4" cm="1">
        <f t="array" aca="1" ref="W53" ca="1">OFFSET(DN!B$3,20*(ROWS($1:49)),,,)</f>
        <v>0</v>
      </c>
      <c r="X53" s="7" t="str" cm="1">
        <f t="array" aca="1" ref="X53" ca="1">OFFSET(DN!E$1,20*ROWS($1:49),,,)&amp;""</f>
        <v/>
      </c>
      <c r="Y53" s="7" t="str" cm="1">
        <f t="array" aca="1" ref="Y53" ca="1">OFFSET(DN!E$3,20*ROWS($1:49),,,)&amp;""</f>
        <v/>
      </c>
      <c r="Z53" s="11" t="str" cm="1">
        <f t="array" aca="1" ref="Z53" ca="1">IF((OFFSET(DN!B$17,20*(ROWS($1:49)),,,))="Edge",(OFFSET(DN!B$5,20*(ROWS($1:49)),,,))," ")</f>
        <v xml:space="preserve"> </v>
      </c>
      <c r="AA53" s="11" t="str" cm="1">
        <f t="array" aca="1" ref="AA53" ca="1">IF((OFFSET(DN!B$17,20*(ROWS($1:49)),,,))="Middle",(OFFSET(DN!B$5,20*(ROWS($1:49)),,,))," ")</f>
        <v xml:space="preserve"> </v>
      </c>
      <c r="AB53" s="11" t="str" cm="1">
        <f t="array" aca="1" ref="AB53" ca="1">IF((OFFSET(DN!B$17,20*(ROWS($1:49)),,,))="Edge",(OFFSET(DN!B$7,20*(ROWS($1:49)),,,))," ")</f>
        <v xml:space="preserve"> </v>
      </c>
      <c r="AC53" s="11" t="str" cm="1">
        <f t="array" aca="1" ref="AC53" ca="1">IF((OFFSET(DN!B$17,20*(ROWS($1:49)),,,))="Middle",(OFFSET(DN!B$7,20*(ROWS($1:49)),,,))," ")</f>
        <v xml:space="preserve"> </v>
      </c>
      <c r="AD53" s="4" t="str" cm="1">
        <f t="array" aca="1" ref="AD53" ca="1">OFFSET(DN!B$11,20*ROWS($1:49),,,)&amp;""</f>
        <v/>
      </c>
      <c r="AE53" s="4" cm="1">
        <f t="array" aca="1" ref="AE53" ca="1">OFFSET(DN!E$13,20*ROWS($1:49),,,)</f>
        <v>0</v>
      </c>
      <c r="AF53" s="4" cm="1">
        <f t="array" aca="1" ref="AF53" ca="1">IF(AND(X53="Flexible",Y53&lt;&gt;"Yes")," ",OFFSET(DN!E$17,20*ROWS($1:49),,,))</f>
        <v>0</v>
      </c>
    </row>
  </sheetData>
  <sheetProtection algorithmName="SHA-512" hashValue="2t0wEGfYUBlGxEIod7Z+p+rvB8nXMkgvFRoIgGN7DJyONR2k1mI+wWdtLCuzGXupr7wUjm0ys13mHoAFdaxfgA==" saltValue="hkk+csD9Bjr1yPAhTOqhPg==" spinCount="100000" sheet="1" objects="1" scenarios="1"/>
  <mergeCells count="36">
    <mergeCell ref="V1:AF1"/>
    <mergeCell ref="AF2:AF3"/>
    <mergeCell ref="A1:H1"/>
    <mergeCell ref="H2:H3"/>
    <mergeCell ref="A10:H10"/>
    <mergeCell ref="Y2:Y3"/>
    <mergeCell ref="F4:F6"/>
    <mergeCell ref="Z2:AA2"/>
    <mergeCell ref="AB2:AC2"/>
    <mergeCell ref="AD2:AD3"/>
    <mergeCell ref="AE2:AE3"/>
    <mergeCell ref="A2:A3"/>
    <mergeCell ref="D2:E2"/>
    <mergeCell ref="B2:C2"/>
    <mergeCell ref="J1:T1"/>
    <mergeCell ref="T2:T3"/>
    <mergeCell ref="F13:F15"/>
    <mergeCell ref="X2:X3"/>
    <mergeCell ref="H11:H12"/>
    <mergeCell ref="V2:V3"/>
    <mergeCell ref="W2:W3"/>
    <mergeCell ref="N2:O2"/>
    <mergeCell ref="P2:Q2"/>
    <mergeCell ref="F2:F3"/>
    <mergeCell ref="G2:G3"/>
    <mergeCell ref="S2:S3"/>
    <mergeCell ref="R2:R3"/>
    <mergeCell ref="L2:L3"/>
    <mergeCell ref="K2:K3"/>
    <mergeCell ref="J2:J3"/>
    <mergeCell ref="M2:M3"/>
    <mergeCell ref="A11:A12"/>
    <mergeCell ref="B11:C11"/>
    <mergeCell ref="D11:E11"/>
    <mergeCell ref="F11:F12"/>
    <mergeCell ref="G11:G12"/>
  </mergeCells>
  <conditionalFormatting sqref="N4">
    <cfRule type="containsText" dxfId="2" priority="4" operator="containsText" text=" ">
      <formula>NOT(ISERROR(SEARCH(" ",N4)))</formula>
    </cfRule>
  </conditionalFormatting>
  <conditionalFormatting sqref="N4:Q53">
    <cfRule type="containsText" dxfId="1" priority="3" operator="containsText" text=" ">
      <formula>NOT(ISERROR(SEARCH(" ",N4)))</formula>
    </cfRule>
  </conditionalFormatting>
  <conditionalFormatting sqref="Z4:AC53">
    <cfRule type="containsText" dxfId="0" priority="1" operator="containsText" text=" ">
      <formula>NOT(ISERROR(SEARCH(" ",Z4)))</formula>
    </cfRule>
  </conditionalFormatting>
  <pageMargins left="0.7" right="0.7" top="0.75" bottom="0.75" header="0.3" footer="0.3"/>
  <pageSetup orientation="portrait" horizontalDpi="300" verticalDpi="30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89778E-C08D-4A9E-8E88-2F7CCC16FA9D}">
  <dimension ref="B6:C6"/>
  <sheetViews>
    <sheetView workbookViewId="0">
      <selection activeCell="D12" sqref="D12"/>
    </sheetView>
  </sheetViews>
  <sheetFormatPr defaultRowHeight="15" x14ac:dyDescent="0.25"/>
  <sheetData>
    <row r="6" spans="2:3" x14ac:dyDescent="0.25">
      <c r="B6" t="s">
        <v>28</v>
      </c>
      <c r="C6" t="s">
        <v>27</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UP</vt:lpstr>
      <vt:lpstr>DN</vt:lpstr>
      <vt:lpstr>Summary</vt:lpstr>
      <vt:lpstr>Sheet3</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Matthew Snider</dc:creator>
  <cp:lastModifiedBy>Snider, Matthew</cp:lastModifiedBy>
  <cp:lastPrinted>2020-05-21T12:30:38Z</cp:lastPrinted>
  <dcterms:created xsi:type="dcterms:W3CDTF">2020-03-16T10:19:54Z</dcterms:created>
  <dcterms:modified xsi:type="dcterms:W3CDTF">2025-07-16T18:04:07Z</dcterms:modified>
</cp:coreProperties>
</file>