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wworking\usoh\dms18415\"/>
    </mc:Choice>
  </mc:AlternateContent>
  <xr:revisionPtr revIDLastSave="0" documentId="13_ncr:1_{95FD097E-44F1-467C-97FE-E72A1683F5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a-Index" sheetId="2" r:id="rId1"/>
    <sheet name="Plan Index" sheetId="3" r:id="rId2"/>
    <sheet name="Alignments" sheetId="4" r:id="rId3"/>
  </sheets>
  <definedNames>
    <definedName name="_xlnm.Print_Area" localSheetId="0">'Data-Index'!$B$9:$M$12</definedName>
    <definedName name="_xlnm.Print_Area" localSheetId="1">'Plan Index'!$B$4:$E$18</definedName>
    <definedName name="_xlnm.Print_Titles" localSheetId="0">'Data-Index'!$9:$9</definedName>
    <definedName name="TOTAL">'Data-Index'!#REF!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2" l="1"/>
  <c r="F27" i="2"/>
  <c r="F68" i="2"/>
  <c r="F23" i="2"/>
  <c r="F65" i="2"/>
  <c r="B11" i="2"/>
  <c r="L11" i="2" s="1"/>
  <c r="F26" i="2"/>
  <c r="F69" i="2"/>
  <c r="F70" i="2"/>
  <c r="F71" i="2"/>
  <c r="F72" i="2"/>
  <c r="F66" i="2"/>
  <c r="F67" i="2"/>
  <c r="F20" i="2"/>
  <c r="F22" i="2"/>
  <c r="F21" i="2"/>
  <c r="F25" i="2"/>
  <c r="F24" i="2"/>
  <c r="F19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33" i="2"/>
  <c r="A13" i="2"/>
  <c r="A14" i="2" s="1"/>
  <c r="A15" i="2" s="1"/>
  <c r="A16" i="2" s="1"/>
  <c r="A17" i="2" s="1"/>
  <c r="A18" i="2" s="1"/>
  <c r="A19" i="2" s="1"/>
  <c r="A20" i="2" s="1"/>
  <c r="F17" i="2"/>
  <c r="F63" i="2"/>
  <c r="F64" i="2"/>
  <c r="F32" i="2"/>
  <c r="F13" i="2"/>
  <c r="F15" i="2"/>
  <c r="F16" i="2"/>
  <c r="F18" i="2"/>
  <c r="F29" i="2"/>
  <c r="F31" i="2"/>
  <c r="F30" i="2"/>
  <c r="F14" i="2"/>
  <c r="B5" i="3"/>
  <c r="B6" i="3"/>
  <c r="A21" i="2" l="1"/>
  <c r="A22" i="2" s="1"/>
  <c r="A23" i="2" s="1"/>
  <c r="B20" i="2"/>
  <c r="L20" i="2" s="1"/>
  <c r="B19" i="2"/>
  <c r="L19" i="2" s="1"/>
  <c r="B13" i="2"/>
  <c r="L13" i="2" s="1"/>
  <c r="M14" i="2"/>
  <c r="B23" i="2" l="1"/>
  <c r="L23" i="2" s="1"/>
  <c r="A24" i="2"/>
  <c r="B24" i="2" s="1"/>
  <c r="L24" i="2" s="1"/>
  <c r="B21" i="2"/>
  <c r="L21" i="2" s="1"/>
  <c r="B22" i="2"/>
  <c r="L22" i="2" s="1"/>
  <c r="B14" i="2"/>
  <c r="L14" i="2" s="1"/>
  <c r="B15" i="2"/>
  <c r="L15" i="2" s="1"/>
  <c r="B16" i="2"/>
  <c r="L16" i="2" s="1"/>
  <c r="M12" i="2"/>
  <c r="A25" i="2" l="1"/>
  <c r="A26" i="2"/>
  <c r="A27" i="2" s="1"/>
  <c r="B25" i="2"/>
  <c r="L25" i="2" s="1"/>
  <c r="B17" i="2"/>
  <c r="L17" i="2" s="1"/>
  <c r="B18" i="2"/>
  <c r="F12" i="2"/>
  <c r="C5" i="3" s="1"/>
  <c r="C6" i="3"/>
  <c r="A28" i="2" l="1"/>
  <c r="B27" i="2"/>
  <c r="L27" i="2" s="1"/>
  <c r="B26" i="2"/>
  <c r="L26" i="2" s="1"/>
  <c r="B12" i="2"/>
  <c r="L12" i="2" s="1"/>
  <c r="A29" i="2" l="1"/>
  <c r="B28" i="2"/>
  <c r="L28" i="2" s="1"/>
  <c r="B29" i="2"/>
  <c r="L29" i="2" s="1"/>
  <c r="A30" i="2"/>
  <c r="L18" i="2"/>
  <c r="B30" i="2" l="1"/>
  <c r="L30" i="2" s="1"/>
  <c r="A31" i="2"/>
  <c r="A32" i="2" s="1"/>
  <c r="A33" i="2" s="1"/>
  <c r="B33" i="2" l="1"/>
  <c r="L33" i="2" s="1"/>
  <c r="A34" i="2"/>
  <c r="B31" i="2"/>
  <c r="L31" i="2" s="1"/>
  <c r="B32" i="2"/>
  <c r="L32" i="2" s="1"/>
  <c r="A35" i="2" l="1"/>
  <c r="B34" i="2"/>
  <c r="L34" i="2" s="1"/>
  <c r="A36" i="2" l="1"/>
  <c r="B35" i="2"/>
  <c r="L35" i="2" s="1"/>
  <c r="B36" i="2" l="1"/>
  <c r="L36" i="2" s="1"/>
  <c r="A37" i="2"/>
  <c r="A38" i="2" l="1"/>
  <c r="B37" i="2"/>
  <c r="L37" i="2" s="1"/>
  <c r="A39" i="2" l="1"/>
  <c r="B38" i="2"/>
  <c r="L38" i="2" s="1"/>
  <c r="A40" i="2" l="1"/>
  <c r="B39" i="2"/>
  <c r="L39" i="2" s="1"/>
  <c r="A41" i="2" l="1"/>
  <c r="B40" i="2"/>
  <c r="L40" i="2" s="1"/>
  <c r="A42" i="2" l="1"/>
  <c r="B41" i="2"/>
  <c r="L41" i="2" s="1"/>
  <c r="A43" i="2" l="1"/>
  <c r="B42" i="2"/>
  <c r="L42" i="2" s="1"/>
  <c r="A44" i="2" l="1"/>
  <c r="B43" i="2"/>
  <c r="L43" i="2" s="1"/>
  <c r="A45" i="2" l="1"/>
  <c r="B44" i="2"/>
  <c r="L44" i="2" s="1"/>
  <c r="A46" i="2" l="1"/>
  <c r="B45" i="2"/>
  <c r="L45" i="2" s="1"/>
  <c r="A47" i="2" l="1"/>
  <c r="B46" i="2"/>
  <c r="L46" i="2" s="1"/>
  <c r="A48" i="2" l="1"/>
  <c r="B47" i="2"/>
  <c r="L47" i="2" s="1"/>
  <c r="B48" i="2" l="1"/>
  <c r="L48" i="2" s="1"/>
  <c r="A49" i="2"/>
  <c r="A50" i="2" l="1"/>
  <c r="B49" i="2"/>
  <c r="L49" i="2" s="1"/>
  <c r="A51" i="2" l="1"/>
  <c r="B50" i="2"/>
  <c r="L50" i="2" s="1"/>
  <c r="A52" i="2" l="1"/>
  <c r="B51" i="2"/>
  <c r="L51" i="2" s="1"/>
  <c r="A53" i="2" l="1"/>
  <c r="B52" i="2"/>
  <c r="L52" i="2" s="1"/>
  <c r="A54" i="2" l="1"/>
  <c r="B53" i="2"/>
  <c r="L53" i="2" s="1"/>
  <c r="A55" i="2" l="1"/>
  <c r="B54" i="2"/>
  <c r="L54" i="2" s="1"/>
  <c r="A56" i="2" l="1"/>
  <c r="B55" i="2"/>
  <c r="L55" i="2" s="1"/>
  <c r="A57" i="2" l="1"/>
  <c r="B56" i="2"/>
  <c r="L56" i="2" s="1"/>
  <c r="A58" i="2" l="1"/>
  <c r="B57" i="2"/>
  <c r="L57" i="2" s="1"/>
  <c r="A59" i="2" l="1"/>
  <c r="B58" i="2"/>
  <c r="L58" i="2" s="1"/>
  <c r="A60" i="2" l="1"/>
  <c r="B59" i="2"/>
  <c r="L59" i="2" s="1"/>
  <c r="B60" i="2" l="1"/>
  <c r="L60" i="2" s="1"/>
  <c r="A61" i="2"/>
  <c r="B61" i="2" l="1"/>
  <c r="L61" i="2" s="1"/>
  <c r="A62" i="2"/>
  <c r="A63" i="2" l="1"/>
  <c r="B62" i="2"/>
  <c r="L62" i="2" s="1"/>
  <c r="A64" i="2" l="1"/>
  <c r="A65" i="2" s="1"/>
  <c r="B63" i="2"/>
  <c r="L63" i="2" s="1"/>
  <c r="B65" i="2" l="1"/>
  <c r="L65" i="2" s="1"/>
  <c r="A66" i="2"/>
  <c r="B64" i="2"/>
  <c r="L64" i="2" s="1"/>
  <c r="B66" i="2" l="1"/>
  <c r="A67" i="2"/>
  <c r="L66" i="2"/>
  <c r="A68" i="2" l="1"/>
  <c r="B67" i="2"/>
  <c r="L67" i="2" s="1"/>
  <c r="B68" i="2" l="1"/>
  <c r="L68" i="2" s="1"/>
  <c r="A69" i="2"/>
  <c r="B69" i="2" l="1"/>
  <c r="L69" i="2" s="1"/>
  <c r="A70" i="2"/>
  <c r="B70" i="2" s="1"/>
  <c r="L70" i="2" s="1"/>
  <c r="A71" i="2" l="1"/>
  <c r="A72" i="2"/>
  <c r="B71" i="2"/>
  <c r="L71" i="2" s="1"/>
  <c r="B72" i="2" l="1"/>
  <c r="L72" i="2" s="1"/>
  <c r="A10" i="2" l="1"/>
  <c r="B10" i="2" l="1"/>
  <c r="L1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Thompson, Michael J (Akron)</author>
  </authors>
  <commentList>
    <comment ref="H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Thompson, Michael J (Akron):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For Wall Number, Enter '###, Using Formatting for 3 digits will not work in the PenTable Formula.</t>
        </r>
      </text>
    </comment>
  </commentList>
</comments>
</file>

<file path=xl/sharedStrings.xml><?xml version="1.0" encoding="utf-8"?>
<sst xmlns="http://schemas.openxmlformats.org/spreadsheetml/2006/main" count="305" uniqueCount="119">
  <si>
    <t>Page No.</t>
  </si>
  <si>
    <t>Drawing Code</t>
  </si>
  <si>
    <t>"</t>
  </si>
  <si>
    <t>PenTable Strings</t>
  </si>
  <si>
    <t>Plan Description</t>
  </si>
  <si>
    <t>[]</t>
  </si>
  <si>
    <t>Plan Set Total</t>
  </si>
  <si>
    <t>PenTable Strings:</t>
  </si>
  <si>
    <t>Department</t>
  </si>
  <si>
    <t>INDEX OF SHEETS</t>
  </si>
  <si>
    <t>TTL</t>
  </si>
  <si>
    <t>TYPICAL SECTIONS</t>
  </si>
  <si>
    <t>GENERAL NOTES</t>
  </si>
  <si>
    <t>TITLE SHEET</t>
  </si>
  <si>
    <t>GT001</t>
  </si>
  <si>
    <t>PenTable Strings (Subsets)</t>
  </si>
  <si>
    <t>PID No.:</t>
  </si>
  <si>
    <t>ROADWAY</t>
  </si>
  <si>
    <t>?</t>
  </si>
  <si>
    <t>AECOM</t>
  </si>
  <si>
    <t>Sub-Folder</t>
  </si>
  <si>
    <t>Subset No.</t>
  </si>
  <si>
    <t>Project Folder:</t>
  </si>
  <si>
    <t>Project Name:</t>
  </si>
  <si>
    <t>Sheet Model Name</t>
  </si>
  <si>
    <t>A</t>
  </si>
  <si>
    <t>B</t>
  </si>
  <si>
    <t>Supplemental Code</t>
  </si>
  <si>
    <t>GN001</t>
  </si>
  <si>
    <t>Alignments (LandXML)</t>
  </si>
  <si>
    <t>Horizontal Align</t>
  </si>
  <si>
    <t>Profile Name</t>
  </si>
  <si>
    <t>File Name</t>
  </si>
  <si>
    <t>Alignment Name</t>
  </si>
  <si>
    <t>Type</t>
  </si>
  <si>
    <t>Name</t>
  </si>
  <si>
    <t>Existing</t>
  </si>
  <si>
    <t>Proposed</t>
  </si>
  <si>
    <t>Report Name</t>
  </si>
  <si>
    <t>Description</t>
  </si>
  <si>
    <t>Ramp OBE-JN</t>
  </si>
  <si>
    <t>BLX_ROBEJN</t>
  </si>
  <si>
    <t>SHEET</t>
  </si>
  <si>
    <t>GY001</t>
  </si>
  <si>
    <t>P.</t>
  </si>
  <si>
    <t>Sheet No.</t>
  </si>
  <si>
    <t>DO NOT EDIT THIS COLUMN</t>
  </si>
  <si>
    <t>Subset String</t>
  </si>
  <si>
    <t>TTLRW</t>
  </si>
  <si>
    <t>RW Plan SubSet Total</t>
  </si>
  <si>
    <t>C</t>
  </si>
  <si>
    <t>D</t>
  </si>
  <si>
    <t>GP001</t>
  </si>
  <si>
    <t>PLAN AND PROFILES</t>
  </si>
  <si>
    <t>CLE-CR351-20.64</t>
  </si>
  <si>
    <t>60684397-CLE-CR351-20.64</t>
  </si>
  <si>
    <t>GB001</t>
  </si>
  <si>
    <t>SCHEMATIC PLAN</t>
  </si>
  <si>
    <t>GD001</t>
  </si>
  <si>
    <t>DRIVE DETAILS</t>
  </si>
  <si>
    <t>GF001</t>
  </si>
  <si>
    <t>DRIVE PROFILES</t>
  </si>
  <si>
    <t>MN001</t>
  </si>
  <si>
    <t>MAINTENANCE OF TRAFFIC NOTES</t>
  </si>
  <si>
    <t>TP001</t>
  </si>
  <si>
    <t>TRAFFIC</t>
  </si>
  <si>
    <t>SIGNING AND PAVEMENT MARKING PLAN</t>
  </si>
  <si>
    <t>CROSS SECTIONS</t>
  </si>
  <si>
    <t>XS001</t>
  </si>
  <si>
    <t>XS002</t>
  </si>
  <si>
    <t>XS003</t>
  </si>
  <si>
    <t>XS004</t>
  </si>
  <si>
    <t>XS005</t>
  </si>
  <si>
    <t>XS006</t>
  </si>
  <si>
    <t>XS007</t>
  </si>
  <si>
    <t>XS008</t>
  </si>
  <si>
    <t>XS009</t>
  </si>
  <si>
    <t>XS010</t>
  </si>
  <si>
    <t>XS011</t>
  </si>
  <si>
    <t>XS012</t>
  </si>
  <si>
    <t>XS013</t>
  </si>
  <si>
    <t>XS014</t>
  </si>
  <si>
    <t>XS015</t>
  </si>
  <si>
    <t>XS016</t>
  </si>
  <si>
    <t>XS017</t>
  </si>
  <si>
    <t>XS018</t>
  </si>
  <si>
    <t>XS019</t>
  </si>
  <si>
    <t>XS020</t>
  </si>
  <si>
    <t>XS021</t>
  </si>
  <si>
    <t>XS022</t>
  </si>
  <si>
    <t>XS023</t>
  </si>
  <si>
    <t>XS024</t>
  </si>
  <si>
    <t>XS025</t>
  </si>
  <si>
    <t>XS026</t>
  </si>
  <si>
    <t>XS027</t>
  </si>
  <si>
    <t>XS028</t>
  </si>
  <si>
    <t>XS029</t>
  </si>
  <si>
    <t>GN002</t>
  </si>
  <si>
    <t>GS001</t>
  </si>
  <si>
    <t>GS002</t>
  </si>
  <si>
    <t>ROADWAY SUBSUMMARY</t>
  </si>
  <si>
    <t>DRAINAGE SUBSUMMARY</t>
  </si>
  <si>
    <t>GG001</t>
  </si>
  <si>
    <t>GG002</t>
  </si>
  <si>
    <t>GENERAL SUMMARY</t>
  </si>
  <si>
    <t>GM001</t>
  </si>
  <si>
    <t>AMERICAN LEGION DETAIL</t>
  </si>
  <si>
    <t>GAS STATION DETAIL</t>
  </si>
  <si>
    <t>GS003</t>
  </si>
  <si>
    <t>UTILITY SUBSUMMARY</t>
  </si>
  <si>
    <t>GI001</t>
  </si>
  <si>
    <t>REMOVAL SUBSUMMARY</t>
  </si>
  <si>
    <t>GS004</t>
  </si>
  <si>
    <t xml:space="preserve">CURB RAMP DETAILS </t>
  </si>
  <si>
    <t>TRAFFIC SUBSUMMARY</t>
  </si>
  <si>
    <t>TS001</t>
  </si>
  <si>
    <t>DE001</t>
  </si>
  <si>
    <t>DE002</t>
  </si>
  <si>
    <t>PROJECT SITE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</si>
</sst>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164" formatCode="0.000"/>
    <numFmt numFmtId="165" formatCode="_-* #,##0\ &quot;Pts&quot;_-;\-* #,##0\ &quot;Pts&quot;_-;_-* &quot;-&quot;\ &quot;Pts&quot;_-;_-@_-"/>
    <numFmt numFmtId="166" formatCode="_-* #,##0\ _P_t_s_-;\-* #,##0\ _P_t_s_-;_-* &quot;-&quot;\ _P_t_s_-;_-@_-"/>
    <numFmt numFmtId="167" formatCode="_-* #,##0.00\ &quot;Pts&quot;_-;\-* #,##0.00\ &quot;Pts&quot;_-;_-* &quot;-&quot;??\ &quot;Pts&quot;_-;_-@_-"/>
    <numFmt numFmtId="168" formatCode="_-* #,##0.00\ _P_t_s_-;\-* #,##0.00\ _P_t_s_-;_-* &quot;-&quot;??\ _P_t_s_-;_-@_-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7"/>
      <name val="Arial"/>
      <family val="2"/>
    </font>
    <font>
      <b/>
      <u/>
      <sz val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b/>
      <sz val="18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8"/>
      <color rgb="FFFF0000"/>
      <name val="Arial"/>
      <family val="2"/>
    </font>
    <font>
      <i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00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1">
    <xf numFmtId="0" fontId="0" fillId="0" borderId="0"/>
    <xf numFmtId="0" fontId="8" fillId="0" borderId="0"/>
    <xf numFmtId="0" fontId="8" fillId="0" borderId="0"/>
    <xf numFmtId="0" fontId="4" fillId="0" borderId="0"/>
    <xf numFmtId="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1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6" fillId="0" borderId="3" applyNumberFormat="0" applyAlignment="0" applyProtection="0">
      <alignment horizontal="left" vertical="center"/>
    </xf>
    <xf numFmtId="0" fontId="6" fillId="0" borderId="8">
      <alignment horizontal="left" vertical="center"/>
    </xf>
    <xf numFmtId="0" fontId="21" fillId="0" borderId="0" applyNumberFormat="0" applyFont="0" applyFill="0" applyBorder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166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8" fillId="0" borderId="0"/>
    <xf numFmtId="0" fontId="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</cellStyleXfs>
  <cellXfs count="94">
    <xf numFmtId="0" fontId="0" fillId="0" borderId="0" xfId="0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2" borderId="2" xfId="0" applyFont="1" applyFill="1" applyBorder="1" applyAlignment="1">
      <alignment horizontal="left" vertical="center" indent="1"/>
    </xf>
    <xf numFmtId="0" fontId="0" fillId="2" borderId="3" xfId="0" applyFill="1" applyBorder="1"/>
    <xf numFmtId="0" fontId="0" fillId="2" borderId="4" xfId="0" applyFill="1" applyBorder="1"/>
    <xf numFmtId="0" fontId="9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left" vertical="center" indent="1"/>
    </xf>
    <xf numFmtId="0" fontId="10" fillId="2" borderId="3" xfId="0" applyFont="1" applyFill="1" applyBorder="1"/>
    <xf numFmtId="0" fontId="10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0" fillId="2" borderId="3" xfId="0" applyFont="1" applyFill="1" applyBorder="1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0" fontId="8" fillId="0" borderId="6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indent="1"/>
    </xf>
    <xf numFmtId="0" fontId="16" fillId="4" borderId="1" xfId="0" applyFont="1" applyFill="1" applyBorder="1" applyAlignment="1">
      <alignment horizontal="left" vertical="center" indent="1"/>
    </xf>
    <xf numFmtId="0" fontId="15" fillId="0" borderId="0" xfId="0" applyFont="1" applyFill="1" applyBorder="1" applyAlignment="1">
      <alignment horizontal="left" vertical="center" indent="1"/>
    </xf>
    <xf numFmtId="0" fontId="12" fillId="0" borderId="0" xfId="0" applyFont="1" applyBorder="1" applyAlignment="1">
      <alignment horizontal="left" vertical="center" indent="1"/>
    </xf>
    <xf numFmtId="0" fontId="12" fillId="5" borderId="5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 indent="1"/>
    </xf>
    <xf numFmtId="0" fontId="14" fillId="2" borderId="3" xfId="0" applyFont="1" applyFill="1" applyBorder="1" applyAlignment="1">
      <alignment horizontal="left" vertical="center" indent="1"/>
    </xf>
    <xf numFmtId="0" fontId="15" fillId="0" borderId="0" xfId="0" applyFont="1" applyFill="1" applyBorder="1" applyAlignment="1">
      <alignment horizontal="centerContinuous" vertical="center"/>
    </xf>
    <xf numFmtId="0" fontId="8" fillId="0" borderId="6" xfId="0" quotePrefix="1" applyFont="1" applyBorder="1" applyAlignment="1">
      <alignment horizontal="center" vertical="center"/>
    </xf>
    <xf numFmtId="0" fontId="12" fillId="5" borderId="7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horizontal="left" vertical="center" indent="1"/>
    </xf>
    <xf numFmtId="0" fontId="1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0" xfId="0" applyFill="1"/>
    <xf numFmtId="0" fontId="16" fillId="4" borderId="6" xfId="0" applyFont="1" applyFill="1" applyBorder="1" applyAlignment="1">
      <alignment horizontal="left" vertical="center" indent="1"/>
    </xf>
    <xf numFmtId="0" fontId="12" fillId="5" borderId="0" xfId="0" applyFont="1" applyFill="1" applyBorder="1" applyAlignment="1">
      <alignment vertical="center"/>
    </xf>
    <xf numFmtId="0" fontId="10" fillId="0" borderId="0" xfId="0" applyFont="1" applyFill="1"/>
    <xf numFmtId="0" fontId="12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 indent="1"/>
    </xf>
    <xf numFmtId="0" fontId="8" fillId="0" borderId="6" xfId="0" quotePrefix="1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0" fillId="2" borderId="4" xfId="0" applyFont="1" applyFill="1" applyBorder="1"/>
    <xf numFmtId="0" fontId="7" fillId="3" borderId="5" xfId="2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0" fillId="2" borderId="3" xfId="0" applyNumberFormat="1" applyFont="1" applyFill="1" applyBorder="1"/>
    <xf numFmtId="0" fontId="15" fillId="0" borderId="0" xfId="0" applyNumberFormat="1" applyFont="1" applyFill="1" applyBorder="1" applyAlignment="1">
      <alignment horizontal="left" vertical="center" indent="1"/>
    </xf>
    <xf numFmtId="0" fontId="9" fillId="0" borderId="0" xfId="0" applyNumberFormat="1" applyFont="1" applyBorder="1" applyAlignment="1">
      <alignment vertical="center"/>
    </xf>
    <xf numFmtId="0" fontId="17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left" vertical="center" indent="1"/>
    </xf>
    <xf numFmtId="0" fontId="7" fillId="3" borderId="5" xfId="0" applyNumberFormat="1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/>
    </xf>
    <xf numFmtId="0" fontId="8" fillId="0" borderId="6" xfId="0" applyNumberFormat="1" applyFont="1" applyBorder="1" applyAlignment="1">
      <alignment horizontal="center" vertical="center"/>
    </xf>
    <xf numFmtId="0" fontId="0" fillId="0" borderId="0" xfId="0" applyNumberFormat="1"/>
    <xf numFmtId="0" fontId="12" fillId="0" borderId="0" xfId="0" applyFont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centerContinuous" vertical="center"/>
    </xf>
    <xf numFmtId="0" fontId="7" fillId="3" borderId="2" xfId="0" applyFont="1" applyFill="1" applyBorder="1" applyAlignment="1">
      <alignment horizontal="centerContinuous" vertical="center"/>
    </xf>
    <xf numFmtId="0" fontId="8" fillId="0" borderId="0" xfId="0" applyFont="1" applyFill="1" applyBorder="1" applyAlignment="1">
      <alignment horizontal="left" vertical="center" indent="1"/>
    </xf>
    <xf numFmtId="0" fontId="8" fillId="0" borderId="9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0" fontId="1" fillId="0" borderId="0" xfId="30"/>
    <xf numFmtId="0" fontId="28" fillId="7" borderId="12" xfId="30" applyFont="1" applyFill="1" applyBorder="1" applyAlignment="1">
      <alignment horizontal="center"/>
    </xf>
    <xf numFmtId="0" fontId="28" fillId="7" borderId="13" xfId="30" applyFont="1" applyFill="1" applyBorder="1" applyAlignment="1">
      <alignment horizontal="center"/>
    </xf>
    <xf numFmtId="0" fontId="28" fillId="7" borderId="14" xfId="30" applyFont="1" applyFill="1" applyBorder="1" applyAlignment="1">
      <alignment horizontal="center"/>
    </xf>
    <xf numFmtId="0" fontId="23" fillId="6" borderId="5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left" vertical="center" indent="1"/>
    </xf>
    <xf numFmtId="0" fontId="29" fillId="6" borderId="5" xfId="0" applyFont="1" applyFill="1" applyBorder="1" applyAlignment="1">
      <alignment horizontal="center" vertical="center"/>
    </xf>
    <xf numFmtId="0" fontId="29" fillId="6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49" fontId="30" fillId="0" borderId="0" xfId="0" quotePrefix="1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27" fillId="0" borderId="10" xfId="30" applyFont="1" applyBorder="1" applyAlignment="1">
      <alignment horizontal="center"/>
    </xf>
    <xf numFmtId="0" fontId="27" fillId="0" borderId="9" xfId="30" applyFont="1" applyBorder="1" applyAlignment="1">
      <alignment horizontal="center"/>
    </xf>
    <xf numFmtId="0" fontId="27" fillId="0" borderId="11" xfId="30" applyFont="1" applyBorder="1" applyAlignment="1">
      <alignment horizontal="center"/>
    </xf>
    <xf numFmtId="0" fontId="28" fillId="7" borderId="13" xfId="30" applyFont="1" applyFill="1" applyBorder="1" applyAlignment="1">
      <alignment horizontal="center"/>
    </xf>
  </cellXfs>
  <cellStyles count="31">
    <cellStyle name="Comma0" xfId="4" xr:uid="{00000000-0005-0000-0000-000000000000}"/>
    <cellStyle name="Currency0" xfId="5" xr:uid="{00000000-0005-0000-0000-000001000000}"/>
    <cellStyle name="Date" xfId="6" xr:uid="{00000000-0005-0000-0000-000002000000}"/>
    <cellStyle name="Fixed" xfId="7" xr:uid="{00000000-0005-0000-0000-000003000000}"/>
    <cellStyle name="fixed0" xfId="8" xr:uid="{00000000-0005-0000-0000-000004000000}"/>
    <cellStyle name="Fixed2" xfId="9" xr:uid="{00000000-0005-0000-0000-000005000000}"/>
    <cellStyle name="fixed3" xfId="10" xr:uid="{00000000-0005-0000-0000-000006000000}"/>
    <cellStyle name="Header1" xfId="11" xr:uid="{00000000-0005-0000-0000-000007000000}"/>
    <cellStyle name="Header2" xfId="12" xr:uid="{00000000-0005-0000-0000-000008000000}"/>
    <cellStyle name="Heading " xfId="13" xr:uid="{00000000-0005-0000-0000-000009000000}"/>
    <cellStyle name="Hyperlink 2" xfId="15" xr:uid="{00000000-0005-0000-0000-00000A000000}"/>
    <cellStyle name="Hyperlink 2 2" xfId="27" xr:uid="{00000000-0005-0000-0000-00000B000000}"/>
    <cellStyle name="Hyperlink 2 3" xfId="22" xr:uid="{00000000-0005-0000-0000-00000C000000}"/>
    <cellStyle name="Hyperlink 3" xfId="16" xr:uid="{00000000-0005-0000-0000-00000D000000}"/>
    <cellStyle name="Hyperlink 3 2" xfId="28" xr:uid="{00000000-0005-0000-0000-00000E000000}"/>
    <cellStyle name="Hyperlink 3 3" xfId="23" xr:uid="{00000000-0005-0000-0000-00000F000000}"/>
    <cellStyle name="Hyperlink 4" xfId="14" xr:uid="{00000000-0005-0000-0000-000010000000}"/>
    <cellStyle name="Millares [0]_NOM01_C3" xfId="17" xr:uid="{00000000-0005-0000-0000-000011000000}"/>
    <cellStyle name="Millares_NOM01_C3" xfId="18" xr:uid="{00000000-0005-0000-0000-000012000000}"/>
    <cellStyle name="Moneda [0]_NOM01_C3" xfId="19" xr:uid="{00000000-0005-0000-0000-000013000000}"/>
    <cellStyle name="Moneda_NOM01_C3" xfId="20" xr:uid="{00000000-0005-0000-0000-000014000000}"/>
    <cellStyle name="Normal" xfId="0" builtinId="0"/>
    <cellStyle name="Normal 2" xfId="2" xr:uid="{00000000-0005-0000-0000-000016000000}"/>
    <cellStyle name="Normal 3" xfId="3" xr:uid="{00000000-0005-0000-0000-000017000000}"/>
    <cellStyle name="Normal 3 2" xfId="26" xr:uid="{00000000-0005-0000-0000-000018000000}"/>
    <cellStyle name="Normal 3 3" xfId="21" xr:uid="{00000000-0005-0000-0000-000019000000}"/>
    <cellStyle name="Normal 3 4" xfId="29" xr:uid="{00000000-0005-0000-0000-00001A000000}"/>
    <cellStyle name="Normal 4" xfId="1" xr:uid="{00000000-0005-0000-0000-00001B000000}"/>
    <cellStyle name="Normal 5" xfId="25" xr:uid="{00000000-0005-0000-0000-00001C000000}"/>
    <cellStyle name="Normal 6" xfId="24" xr:uid="{00000000-0005-0000-0000-00001D000000}"/>
    <cellStyle name="Normal 7" xfId="30" xr:uid="{46A98EAC-DE02-41D4-B5A5-CABBE5A21F43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2C96018-912A-40AA-B359-BD1972BD98EF}" name="Alignments" displayName="Alignments" ref="A3:H4" totalsRowShown="0">
  <autoFilter ref="A3:H4" xr:uid="{00000000-0009-0000-0100-000003000000}"/>
  <tableColumns count="8">
    <tableColumn id="1" xr3:uid="{F6C26CD1-0841-40E9-9991-D59AB88B1793}" name="File Name"/>
    <tableColumn id="2" xr3:uid="{4B90754B-6EF7-4A2D-86DC-95599192E7A7}" name="Alignment Name"/>
    <tableColumn id="3" xr3:uid="{8BFB26FC-4C3A-4730-91B2-9F8033DB470C}" name="Type"/>
    <tableColumn id="4" xr3:uid="{798F6984-3250-424A-82B6-A6722B6D2397}" name="Name"/>
    <tableColumn id="5" xr3:uid="{CCFE8708-8D5B-472F-A37E-74BF5C85CBA0}" name="Existing"/>
    <tableColumn id="6" xr3:uid="{FFD51087-3017-48DA-98EB-3F26F41C25F0}" name="Proposed"/>
    <tableColumn id="7" xr3:uid="{40FF6D7B-A015-40E5-BD03-5E71F8E736D4}" name="Report Name"/>
    <tableColumn id="8" xr3:uid="{C3B090E8-41EF-46D7-BA9A-EDC350F3746A}" name="Description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42"/>
    <pageSetUpPr fitToPage="1"/>
  </sheetPr>
  <dimension ref="A1:N72"/>
  <sheetViews>
    <sheetView tabSelected="1" zoomScale="80" zoomScaleNormal="80" zoomScalePageLayoutView="50" workbookViewId="0">
      <pane ySplit="9" topLeftCell="A10" activePane="bottomLeft" state="frozen"/>
      <selection pane="bottomLeft" activeCell="I7" sqref="I7"/>
    </sheetView>
  </sheetViews>
  <sheetFormatPr defaultRowHeight="12.75" x14ac:dyDescent="0.2"/>
  <cols>
    <col min="1" max="1" width="10.7109375" style="39" customWidth="1"/>
    <col min="2" max="2" width="20.7109375" customWidth="1"/>
    <col min="3" max="3" width="8.5703125" customWidth="1"/>
    <col min="4" max="4" width="25.7109375" customWidth="1"/>
    <col min="5" max="5" width="5.7109375" customWidth="1"/>
    <col min="6" max="7" width="25.7109375" customWidth="1"/>
    <col min="8" max="8" width="25.7109375" style="66" customWidth="1"/>
    <col min="9" max="9" width="75.7109375" style="20" customWidth="1"/>
    <col min="10" max="10" width="25.7109375" style="20" customWidth="1"/>
    <col min="11" max="11" width="8.85546875" style="8" bestFit="1" customWidth="1"/>
    <col min="12" max="12" width="30.7109375" customWidth="1"/>
    <col min="13" max="13" width="33.5703125" customWidth="1"/>
  </cols>
  <sheetData>
    <row r="1" spans="1:14" s="14" customFormat="1" ht="24.95" customHeight="1" thickBot="1" x14ac:dyDescent="0.25">
      <c r="A1" s="42"/>
      <c r="B1" s="12" t="s">
        <v>19</v>
      </c>
      <c r="C1" s="29"/>
      <c r="D1" s="13"/>
      <c r="E1" s="13"/>
      <c r="F1" s="13"/>
      <c r="G1" s="13"/>
      <c r="H1" s="58"/>
      <c r="I1" s="17"/>
      <c r="J1" s="17"/>
      <c r="K1" s="83"/>
      <c r="L1" s="13"/>
      <c r="M1" s="54"/>
    </row>
    <row r="2" spans="1:14" s="15" customFormat="1" ht="18" customHeight="1" x14ac:dyDescent="0.2">
      <c r="A2" s="43"/>
      <c r="B2" s="25" t="s">
        <v>23</v>
      </c>
      <c r="C2" s="30"/>
      <c r="D2" s="67" t="s">
        <v>54</v>
      </c>
      <c r="E2" s="56"/>
      <c r="F2" s="24"/>
      <c r="G2" s="24"/>
      <c r="H2" s="59"/>
      <c r="I2" s="18"/>
      <c r="J2" s="18"/>
      <c r="K2" s="56"/>
    </row>
    <row r="3" spans="1:14" s="15" customFormat="1" ht="18" customHeight="1" x14ac:dyDescent="0.2">
      <c r="A3" s="43"/>
      <c r="B3" s="25" t="s">
        <v>22</v>
      </c>
      <c r="C3" s="30"/>
      <c r="D3" s="67" t="s">
        <v>55</v>
      </c>
      <c r="E3" s="56"/>
      <c r="F3" s="24"/>
      <c r="G3" s="24"/>
      <c r="H3" s="59"/>
      <c r="I3" s="18"/>
      <c r="J3" s="18"/>
      <c r="K3" s="56"/>
    </row>
    <row r="4" spans="1:14" s="15" customFormat="1" ht="18" customHeight="1" thickBot="1" x14ac:dyDescent="0.25">
      <c r="A4" s="43"/>
      <c r="B4" s="25" t="s">
        <v>16</v>
      </c>
      <c r="C4" s="25"/>
      <c r="D4" s="68">
        <v>114264</v>
      </c>
      <c r="E4" s="53"/>
      <c r="F4" s="24"/>
      <c r="G4" s="24"/>
      <c r="H4" s="59"/>
      <c r="I4" s="18"/>
      <c r="J4" s="18"/>
      <c r="K4" s="56"/>
      <c r="L4" s="15" t="s">
        <v>7</v>
      </c>
    </row>
    <row r="5" spans="1:14" s="15" customFormat="1" ht="18" customHeight="1" thickBot="1" x14ac:dyDescent="0.25">
      <c r="A5" s="43"/>
      <c r="B5" s="27"/>
      <c r="C5" s="27"/>
      <c r="D5" s="27"/>
      <c r="E5" s="27"/>
      <c r="F5" s="24"/>
      <c r="G5" s="24"/>
      <c r="H5" s="59"/>
      <c r="I5" s="18"/>
      <c r="J5" s="18"/>
      <c r="K5" s="56"/>
      <c r="L5" s="26" t="s">
        <v>2</v>
      </c>
      <c r="M5" s="78" t="s">
        <v>44</v>
      </c>
    </row>
    <row r="6" spans="1:14" s="1" customFormat="1" ht="17.100000000000001" customHeight="1" thickBot="1" x14ac:dyDescent="0.25">
      <c r="A6" s="44"/>
      <c r="B6" s="27"/>
      <c r="C6" s="27"/>
      <c r="D6" s="27"/>
      <c r="E6" s="27"/>
      <c r="F6" s="27"/>
      <c r="G6" s="27"/>
      <c r="H6" s="60"/>
      <c r="I6" s="28"/>
      <c r="J6" s="28"/>
      <c r="K6" s="84"/>
      <c r="L6" s="32" t="s">
        <v>18</v>
      </c>
      <c r="M6" s="41"/>
    </row>
    <row r="7" spans="1:14" s="27" customFormat="1" ht="18" customHeight="1" thickBot="1" x14ac:dyDescent="0.25">
      <c r="A7" s="45"/>
      <c r="B7" s="33"/>
      <c r="C7" s="33"/>
      <c r="D7" s="34"/>
      <c r="E7" s="34"/>
      <c r="F7" s="34"/>
      <c r="G7" s="34"/>
      <c r="H7" s="61"/>
      <c r="I7" s="35"/>
      <c r="J7" s="35"/>
      <c r="K7" s="85"/>
      <c r="L7" s="79"/>
      <c r="M7" s="79"/>
    </row>
    <row r="8" spans="1:14" s="27" customFormat="1" ht="24.95" customHeight="1" thickBot="1" x14ac:dyDescent="0.25">
      <c r="A8" s="81"/>
      <c r="B8" s="82" t="s">
        <v>46</v>
      </c>
      <c r="C8" s="33"/>
      <c r="D8" s="34"/>
      <c r="E8" s="34"/>
      <c r="F8" s="34"/>
      <c r="G8" s="34"/>
      <c r="H8" s="62"/>
      <c r="I8" s="36"/>
      <c r="J8" s="36"/>
      <c r="K8" s="85"/>
      <c r="L8" s="80"/>
      <c r="M8" s="80"/>
    </row>
    <row r="9" spans="1:14" s="1" customFormat="1" ht="30" customHeight="1" thickBot="1" x14ac:dyDescent="0.25">
      <c r="A9" s="7" t="s">
        <v>0</v>
      </c>
      <c r="B9" s="51" t="s">
        <v>45</v>
      </c>
      <c r="C9" s="52" t="s">
        <v>21</v>
      </c>
      <c r="D9" s="7" t="s">
        <v>1</v>
      </c>
      <c r="E9" s="70" t="s">
        <v>27</v>
      </c>
      <c r="F9" s="69"/>
      <c r="G9" s="7" t="s">
        <v>8</v>
      </c>
      <c r="H9" s="63" t="s">
        <v>20</v>
      </c>
      <c r="I9" s="7" t="s">
        <v>4</v>
      </c>
      <c r="J9" s="51" t="s">
        <v>24</v>
      </c>
      <c r="K9" s="52" t="s">
        <v>47</v>
      </c>
      <c r="L9" s="7" t="s">
        <v>3</v>
      </c>
      <c r="M9" s="55" t="s">
        <v>15</v>
      </c>
    </row>
    <row r="10" spans="1:14" s="1" customFormat="1" ht="18" customHeight="1" x14ac:dyDescent="0.2">
      <c r="A10" s="21">
        <f>MAX(A12:A9816)</f>
        <v>61</v>
      </c>
      <c r="B10" s="21">
        <f>A10</f>
        <v>61</v>
      </c>
      <c r="C10" s="21"/>
      <c r="D10" s="21" t="s">
        <v>10</v>
      </c>
      <c r="E10" s="21"/>
      <c r="F10" s="21"/>
      <c r="G10" s="21"/>
      <c r="H10" s="64"/>
      <c r="I10" s="22" t="s">
        <v>6</v>
      </c>
      <c r="J10" s="22"/>
      <c r="K10" s="21"/>
      <c r="L10" s="23" t="str">
        <f>IF(ISBLANK(B10)," ",L$5&amp;L$6&amp;D10&amp;L$5&amp;" = "&amp;L$5&amp;B10&amp;L$5)</f>
        <v>"?TTL" = "61"</v>
      </c>
      <c r="M10" s="40"/>
    </row>
    <row r="11" spans="1:14" s="1" customFormat="1" ht="18" hidden="1" customHeight="1" x14ac:dyDescent="0.2">
      <c r="A11" s="21">
        <v>16</v>
      </c>
      <c r="B11" s="21">
        <f>A11</f>
        <v>16</v>
      </c>
      <c r="C11" s="21"/>
      <c r="D11" s="21" t="s">
        <v>48</v>
      </c>
      <c r="E11" s="21"/>
      <c r="F11" s="21"/>
      <c r="G11" s="21"/>
      <c r="H11" s="64"/>
      <c r="I11" s="22" t="s">
        <v>49</v>
      </c>
      <c r="J11" s="22"/>
      <c r="K11" s="21"/>
      <c r="L11" s="23" t="str">
        <f>IF(ISBLANK(B11)," ",L$5&amp;L$6&amp;D11&amp;L$5&amp;" = "&amp;L$5&amp;B11&amp;L$5)</f>
        <v>"?TTLRW" = "16"</v>
      </c>
      <c r="M11" s="40"/>
    </row>
    <row r="12" spans="1:14" s="3" customFormat="1" ht="18" customHeight="1" x14ac:dyDescent="0.2">
      <c r="A12" s="49">
        <v>1</v>
      </c>
      <c r="B12" s="31" t="str">
        <f t="shared" ref="B12:B30" si="0">$M$5&amp;A12</f>
        <v>P.1</v>
      </c>
      <c r="C12" s="11"/>
      <c r="D12" s="11" t="s">
        <v>14</v>
      </c>
      <c r="E12" s="47"/>
      <c r="F12" s="57" t="str">
        <f t="shared" ref="F12:F13" si="1">IF(ISBLANK(E12),D12,D12&amp;E12)</f>
        <v>GT001</v>
      </c>
      <c r="G12" s="11" t="s">
        <v>17</v>
      </c>
      <c r="H12" s="65"/>
      <c r="I12" s="19" t="s">
        <v>13</v>
      </c>
      <c r="J12" s="19" t="s">
        <v>42</v>
      </c>
      <c r="K12" s="47"/>
      <c r="L12" s="48" t="str">
        <f t="shared" ref="L12:L17" si="2">IF(ISBLANK(B12)," ",IF(ISBLANK(E12),L$5&amp;D$4&amp;"_"&amp;F12&amp;L$5&amp;" = "&amp;L$5&amp;B12&amp;L$5, L$5&amp;D$4&amp;"_"&amp;F12&amp;L$5&amp;" = "&amp;L$5&amp;B12&amp;L$5))</f>
        <v>"114264_GT001" = "P.1"</v>
      </c>
      <c r="M12" s="48" t="str">
        <f t="shared" ref="M12" si="3">IF(ISBLANK(C12)," ",L$5&amp;D$4&amp;"_"&amp;F12&amp;K12&amp;L$5&amp;" = "&amp;L$5&amp;C12&amp;L$5)</f>
        <v xml:space="preserve"> </v>
      </c>
      <c r="N12" s="50"/>
    </row>
    <row r="13" spans="1:14" s="3" customFormat="1" ht="18" customHeight="1" x14ac:dyDescent="0.2">
      <c r="A13" s="49">
        <f>A12+1</f>
        <v>2</v>
      </c>
      <c r="B13" s="49" t="str">
        <f t="shared" si="0"/>
        <v>P.2</v>
      </c>
      <c r="C13" s="47"/>
      <c r="D13" s="47" t="s">
        <v>56</v>
      </c>
      <c r="E13" s="47"/>
      <c r="F13" s="57" t="str">
        <f t="shared" si="1"/>
        <v>GB001</v>
      </c>
      <c r="G13" s="47" t="s">
        <v>17</v>
      </c>
      <c r="H13" s="65"/>
      <c r="I13" s="19" t="s">
        <v>57</v>
      </c>
      <c r="J13" s="19" t="s">
        <v>42</v>
      </c>
      <c r="K13" s="47"/>
      <c r="L13" s="48" t="str">
        <f t="shared" si="2"/>
        <v>"114264_GB001" = "P.2"</v>
      </c>
      <c r="M13" s="48"/>
      <c r="N13" s="50"/>
    </row>
    <row r="14" spans="1:14" ht="18" customHeight="1" x14ac:dyDescent="0.2">
      <c r="A14" s="49">
        <f t="shared" ref="A14:A15" si="4">A13+1</f>
        <v>3</v>
      </c>
      <c r="B14" s="49" t="str">
        <f t="shared" si="0"/>
        <v>P.3</v>
      </c>
      <c r="C14" s="47"/>
      <c r="D14" s="47" t="s">
        <v>43</v>
      </c>
      <c r="E14" s="47" t="s">
        <v>25</v>
      </c>
      <c r="F14" s="57" t="str">
        <f t="shared" ref="F14:F28" si="5">IF(ISBLANK(E14),D14,D14&amp;E14)</f>
        <v>GY001A</v>
      </c>
      <c r="G14" s="47" t="s">
        <v>17</v>
      </c>
      <c r="H14" s="65"/>
      <c r="I14" s="19" t="s">
        <v>11</v>
      </c>
      <c r="J14" s="19" t="s">
        <v>42</v>
      </c>
      <c r="K14" s="47"/>
      <c r="L14" s="48" t="str">
        <f t="shared" si="2"/>
        <v>"114264_GY001A" = "P.3"</v>
      </c>
      <c r="M14" s="48" t="str">
        <f t="shared" ref="M14" si="6">IF(ISBLANK(C14)," ",L$5&amp;D$4&amp;"_"&amp;F14&amp;K14&amp;L$5&amp;" = "&amp;L$5&amp;C14&amp;L$5)</f>
        <v xml:space="preserve"> </v>
      </c>
      <c r="N14" s="39"/>
    </row>
    <row r="15" spans="1:14" ht="18" customHeight="1" x14ac:dyDescent="0.2">
      <c r="A15" s="49">
        <f t="shared" si="4"/>
        <v>4</v>
      </c>
      <c r="B15" s="49" t="str">
        <f t="shared" si="0"/>
        <v>P.4</v>
      </c>
      <c r="C15" s="47"/>
      <c r="D15" s="47" t="s">
        <v>43</v>
      </c>
      <c r="E15" s="47" t="s">
        <v>26</v>
      </c>
      <c r="F15" s="57" t="str">
        <f t="shared" si="5"/>
        <v>GY001B</v>
      </c>
      <c r="G15" s="47" t="s">
        <v>17</v>
      </c>
      <c r="H15" s="65"/>
      <c r="I15" s="19" t="s">
        <v>11</v>
      </c>
      <c r="J15" s="19" t="s">
        <v>42</v>
      </c>
      <c r="K15" s="47"/>
      <c r="L15" s="48" t="str">
        <f t="shared" si="2"/>
        <v>"114264_GY001B" = "P.4"</v>
      </c>
      <c r="M15" s="48"/>
      <c r="N15" s="39"/>
    </row>
    <row r="16" spans="1:14" ht="18" customHeight="1" x14ac:dyDescent="0.2">
      <c r="A16" s="49">
        <f t="shared" ref="A16:A72" si="7">A15+1</f>
        <v>5</v>
      </c>
      <c r="B16" s="49" t="str">
        <f t="shared" si="0"/>
        <v>P.5</v>
      </c>
      <c r="C16" s="47"/>
      <c r="D16" s="47" t="s">
        <v>43</v>
      </c>
      <c r="E16" s="47" t="s">
        <v>50</v>
      </c>
      <c r="F16" s="57" t="str">
        <f t="shared" si="5"/>
        <v>GY001C</v>
      </c>
      <c r="G16" s="47" t="s">
        <v>17</v>
      </c>
      <c r="H16" s="65"/>
      <c r="I16" s="19" t="s">
        <v>11</v>
      </c>
      <c r="J16" s="19" t="s">
        <v>42</v>
      </c>
      <c r="K16" s="47"/>
      <c r="L16" s="48" t="str">
        <f t="shared" si="2"/>
        <v>"114264_GY001C" = "P.5"</v>
      </c>
      <c r="M16" s="48"/>
      <c r="N16" s="39"/>
    </row>
    <row r="17" spans="1:14" ht="18" customHeight="1" x14ac:dyDescent="0.2">
      <c r="A17" s="49">
        <f t="shared" si="7"/>
        <v>6</v>
      </c>
      <c r="B17" s="49" t="str">
        <f t="shared" si="0"/>
        <v>P.6</v>
      </c>
      <c r="C17" s="47"/>
      <c r="D17" s="47" t="s">
        <v>43</v>
      </c>
      <c r="E17" s="47" t="s">
        <v>51</v>
      </c>
      <c r="F17" s="57" t="str">
        <f t="shared" si="5"/>
        <v>GY001D</v>
      </c>
      <c r="G17" s="47" t="s">
        <v>17</v>
      </c>
      <c r="H17" s="65"/>
      <c r="I17" s="19" t="s">
        <v>11</v>
      </c>
      <c r="J17" s="19" t="s">
        <v>42</v>
      </c>
      <c r="K17" s="47"/>
      <c r="L17" s="48" t="str">
        <f t="shared" si="2"/>
        <v>"114264_GY001D" = "P.6"</v>
      </c>
      <c r="M17" s="48"/>
      <c r="N17" s="39"/>
    </row>
    <row r="18" spans="1:14" ht="18" customHeight="1" x14ac:dyDescent="0.2">
      <c r="A18" s="49">
        <f t="shared" si="7"/>
        <v>7</v>
      </c>
      <c r="B18" s="49" t="str">
        <f t="shared" si="0"/>
        <v>P.7</v>
      </c>
      <c r="C18" s="47"/>
      <c r="D18" s="47" t="s">
        <v>28</v>
      </c>
      <c r="E18" s="47"/>
      <c r="F18" s="57" t="str">
        <f t="shared" si="5"/>
        <v>GN001</v>
      </c>
      <c r="G18" s="47" t="s">
        <v>17</v>
      </c>
      <c r="H18" s="65"/>
      <c r="I18" s="19" t="s">
        <v>12</v>
      </c>
      <c r="J18" s="19" t="s">
        <v>42</v>
      </c>
      <c r="K18" s="47"/>
      <c r="L18" s="48" t="str">
        <f t="shared" ref="L18:L28" si="8">IF(ISBLANK(B18)," ",IF(ISBLANK(E18),L$5&amp;D$4&amp;"_"&amp;F18&amp;L$5&amp;" = "&amp;L$5&amp;B18&amp;L$5, L$5&amp;D$4&amp;"_"&amp;F18&amp;L$5&amp;" = "&amp;L$5&amp;B18&amp;L$5))</f>
        <v>"114264_GN001" = "P.7"</v>
      </c>
      <c r="M18" s="48"/>
      <c r="N18" s="39"/>
    </row>
    <row r="19" spans="1:14" ht="18" customHeight="1" x14ac:dyDescent="0.2">
      <c r="A19" s="49">
        <f t="shared" si="7"/>
        <v>8</v>
      </c>
      <c r="B19" s="49" t="str">
        <f t="shared" si="0"/>
        <v>P.8</v>
      </c>
      <c r="C19" s="47"/>
      <c r="D19" s="47" t="s">
        <v>97</v>
      </c>
      <c r="E19" s="47"/>
      <c r="F19" s="57" t="str">
        <f t="shared" si="5"/>
        <v>GN002</v>
      </c>
      <c r="G19" s="47" t="s">
        <v>17</v>
      </c>
      <c r="H19" s="65"/>
      <c r="I19" s="19" t="s">
        <v>12</v>
      </c>
      <c r="J19" s="19" t="s">
        <v>42</v>
      </c>
      <c r="K19" s="47"/>
      <c r="L19" s="48" t="str">
        <f t="shared" si="8"/>
        <v>"114264_GN002" = "P.8"</v>
      </c>
      <c r="M19" s="48"/>
      <c r="N19" s="39"/>
    </row>
    <row r="20" spans="1:14" ht="18" customHeight="1" x14ac:dyDescent="0.2">
      <c r="A20" s="49">
        <f t="shared" si="7"/>
        <v>9</v>
      </c>
      <c r="B20" s="49" t="str">
        <f t="shared" si="0"/>
        <v>P.9</v>
      </c>
      <c r="C20" s="47"/>
      <c r="D20" s="47" t="s">
        <v>62</v>
      </c>
      <c r="E20" s="47"/>
      <c r="F20" s="57" t="str">
        <f t="shared" si="5"/>
        <v>MN001</v>
      </c>
      <c r="G20" s="47" t="s">
        <v>17</v>
      </c>
      <c r="H20" s="65"/>
      <c r="I20" s="19" t="s">
        <v>63</v>
      </c>
      <c r="J20" s="19" t="s">
        <v>42</v>
      </c>
      <c r="K20" s="47"/>
      <c r="L20" s="48" t="str">
        <f t="shared" si="8"/>
        <v>"114264_MN001" = "P.9"</v>
      </c>
      <c r="M20" s="48"/>
      <c r="N20" s="39"/>
    </row>
    <row r="21" spans="1:14" ht="18" customHeight="1" x14ac:dyDescent="0.2">
      <c r="A21" s="49">
        <f t="shared" si="7"/>
        <v>10</v>
      </c>
      <c r="B21" s="49" t="str">
        <f t="shared" si="0"/>
        <v>P.10</v>
      </c>
      <c r="C21" s="47"/>
      <c r="D21" s="47" t="s">
        <v>102</v>
      </c>
      <c r="E21" s="47"/>
      <c r="F21" s="57" t="str">
        <f t="shared" si="5"/>
        <v>GG001</v>
      </c>
      <c r="G21" s="47" t="s">
        <v>17</v>
      </c>
      <c r="H21" s="65"/>
      <c r="I21" s="19" t="s">
        <v>104</v>
      </c>
      <c r="J21" s="19" t="s">
        <v>42</v>
      </c>
      <c r="K21" s="47"/>
      <c r="L21" s="48" t="str">
        <f t="shared" si="8"/>
        <v>"114264_GG001" = "P.10"</v>
      </c>
      <c r="M21" s="48"/>
      <c r="N21" s="39"/>
    </row>
    <row r="22" spans="1:14" ht="18" customHeight="1" x14ac:dyDescent="0.2">
      <c r="A22" s="49">
        <f t="shared" si="7"/>
        <v>11</v>
      </c>
      <c r="B22" s="49" t="str">
        <f t="shared" si="0"/>
        <v>P.11</v>
      </c>
      <c r="C22" s="47"/>
      <c r="D22" s="47" t="s">
        <v>103</v>
      </c>
      <c r="E22" s="47"/>
      <c r="F22" s="57" t="str">
        <f t="shared" si="5"/>
        <v>GG002</v>
      </c>
      <c r="G22" s="47" t="s">
        <v>17</v>
      </c>
      <c r="H22" s="65"/>
      <c r="I22" s="19" t="s">
        <v>104</v>
      </c>
      <c r="J22" s="19" t="s">
        <v>42</v>
      </c>
      <c r="K22" s="47"/>
      <c r="L22" s="48" t="str">
        <f t="shared" si="8"/>
        <v>"114264_GG002" = "P.11"</v>
      </c>
      <c r="M22" s="48"/>
      <c r="N22" s="39"/>
    </row>
    <row r="23" spans="1:14" ht="18" customHeight="1" x14ac:dyDescent="0.2">
      <c r="A23" s="49">
        <f t="shared" si="7"/>
        <v>12</v>
      </c>
      <c r="B23" s="49" t="str">
        <f t="shared" ref="B23:B24" si="9">$M$5&amp;A23</f>
        <v>P.12</v>
      </c>
      <c r="C23" s="47"/>
      <c r="D23" s="47" t="s">
        <v>98</v>
      </c>
      <c r="E23" s="47"/>
      <c r="F23" s="57" t="str">
        <f t="shared" si="5"/>
        <v>GS001</v>
      </c>
      <c r="G23" s="47" t="s">
        <v>17</v>
      </c>
      <c r="H23" s="65"/>
      <c r="I23" s="19" t="s">
        <v>111</v>
      </c>
      <c r="J23" s="19" t="s">
        <v>42</v>
      </c>
      <c r="K23" s="47"/>
      <c r="L23" s="48" t="str">
        <f t="shared" ref="L23" si="10">IF(ISBLANK(B23)," ",IF(ISBLANK(E23),L$5&amp;D$4&amp;"_"&amp;F23&amp;L$5&amp;" = "&amp;L$5&amp;B23&amp;L$5, L$5&amp;D$4&amp;"_"&amp;F23&amp;L$5&amp;" = "&amp;L$5&amp;B23&amp;L$5))</f>
        <v>"114264_GS001" = "P.12"</v>
      </c>
      <c r="M23" s="48"/>
      <c r="N23" s="39"/>
    </row>
    <row r="24" spans="1:14" ht="18" customHeight="1" x14ac:dyDescent="0.2">
      <c r="A24" s="49">
        <f t="shared" si="7"/>
        <v>13</v>
      </c>
      <c r="B24" s="49" t="str">
        <f t="shared" si="9"/>
        <v>P.13</v>
      </c>
      <c r="C24" s="47"/>
      <c r="D24" s="47" t="s">
        <v>99</v>
      </c>
      <c r="E24" s="47"/>
      <c r="F24" s="57" t="str">
        <f t="shared" si="5"/>
        <v>GS002</v>
      </c>
      <c r="G24" s="47" t="s">
        <v>17</v>
      </c>
      <c r="H24" s="65"/>
      <c r="I24" s="19" t="s">
        <v>100</v>
      </c>
      <c r="J24" s="19" t="s">
        <v>42</v>
      </c>
      <c r="K24" s="47"/>
      <c r="L24" s="48" t="str">
        <f t="shared" si="8"/>
        <v>"114264_GS002" = "P.13"</v>
      </c>
      <c r="M24" s="48"/>
      <c r="N24" s="39"/>
    </row>
    <row r="25" spans="1:14" ht="18" customHeight="1" x14ac:dyDescent="0.2">
      <c r="A25" s="49">
        <f t="shared" si="7"/>
        <v>14</v>
      </c>
      <c r="B25" s="49" t="str">
        <f t="shared" si="0"/>
        <v>P.14</v>
      </c>
      <c r="C25" s="47"/>
      <c r="D25" s="47" t="s">
        <v>108</v>
      </c>
      <c r="E25" s="47"/>
      <c r="F25" s="57" t="str">
        <f t="shared" si="5"/>
        <v>GS003</v>
      </c>
      <c r="G25" s="47" t="s">
        <v>17</v>
      </c>
      <c r="H25" s="65"/>
      <c r="I25" s="19" t="s">
        <v>101</v>
      </c>
      <c r="J25" s="19" t="s">
        <v>42</v>
      </c>
      <c r="K25" s="47"/>
      <c r="L25" s="48" t="str">
        <f t="shared" si="8"/>
        <v>"114264_GS003" = "P.14"</v>
      </c>
      <c r="M25" s="48"/>
      <c r="N25" s="39"/>
    </row>
    <row r="26" spans="1:14" ht="18" customHeight="1" x14ac:dyDescent="0.2">
      <c r="A26" s="49">
        <f t="shared" si="7"/>
        <v>15</v>
      </c>
      <c r="B26" s="49" t="str">
        <f t="shared" si="0"/>
        <v>P.15</v>
      </c>
      <c r="C26" s="47"/>
      <c r="D26" s="47" t="s">
        <v>112</v>
      </c>
      <c r="E26" s="47"/>
      <c r="F26" s="57" t="str">
        <f t="shared" si="5"/>
        <v>GS004</v>
      </c>
      <c r="G26" s="47" t="s">
        <v>17</v>
      </c>
      <c r="H26" s="65"/>
      <c r="I26" s="19" t="s">
        <v>109</v>
      </c>
      <c r="J26" s="19" t="s">
        <v>42</v>
      </c>
      <c r="K26" s="47"/>
      <c r="L26" s="48" t="str">
        <f t="shared" si="8"/>
        <v>"114264_GS004" = "P.15"</v>
      </c>
      <c r="M26" s="48"/>
      <c r="N26" s="39"/>
    </row>
    <row r="27" spans="1:14" ht="18" customHeight="1" x14ac:dyDescent="0.2">
      <c r="A27" s="49">
        <f t="shared" si="7"/>
        <v>16</v>
      </c>
      <c r="B27" s="49" t="str">
        <f t="shared" si="0"/>
        <v>P.16</v>
      </c>
      <c r="C27" s="47"/>
      <c r="D27" s="47" t="s">
        <v>116</v>
      </c>
      <c r="E27" s="47"/>
      <c r="F27" s="57" t="str">
        <f t="shared" si="5"/>
        <v>DE001</v>
      </c>
      <c r="G27" s="47" t="s">
        <v>17</v>
      </c>
      <c r="H27" s="65"/>
      <c r="I27" s="19" t="s">
        <v>118</v>
      </c>
      <c r="J27" s="19" t="s">
        <v>42</v>
      </c>
      <c r="K27" s="47"/>
      <c r="L27" s="48" t="str">
        <f t="shared" si="8"/>
        <v>"114264_DE001" = "P.16"</v>
      </c>
      <c r="M27" s="48"/>
      <c r="N27" s="39"/>
    </row>
    <row r="28" spans="1:14" ht="18" customHeight="1" x14ac:dyDescent="0.2">
      <c r="A28" s="49">
        <f t="shared" si="7"/>
        <v>17</v>
      </c>
      <c r="B28" s="49" t="str">
        <f t="shared" si="0"/>
        <v>P.17</v>
      </c>
      <c r="C28" s="47"/>
      <c r="D28" s="47" t="s">
        <v>117</v>
      </c>
      <c r="E28" s="47"/>
      <c r="F28" s="57" t="str">
        <f t="shared" si="5"/>
        <v>DE002</v>
      </c>
      <c r="G28" s="47" t="s">
        <v>17</v>
      </c>
      <c r="H28" s="65"/>
      <c r="I28" s="19" t="s">
        <v>118</v>
      </c>
      <c r="J28" s="19" t="s">
        <v>42</v>
      </c>
      <c r="K28" s="47"/>
      <c r="L28" s="48" t="str">
        <f t="shared" si="8"/>
        <v>"114264_DE002" = "P.17"</v>
      </c>
      <c r="M28" s="48"/>
      <c r="N28" s="39"/>
    </row>
    <row r="29" spans="1:14" ht="18" customHeight="1" x14ac:dyDescent="0.2">
      <c r="A29" s="49">
        <f t="shared" si="7"/>
        <v>18</v>
      </c>
      <c r="B29" s="49" t="str">
        <f t="shared" si="0"/>
        <v>P.18</v>
      </c>
      <c r="C29" s="47"/>
      <c r="D29" s="47" t="s">
        <v>52</v>
      </c>
      <c r="E29" s="47" t="s">
        <v>25</v>
      </c>
      <c r="F29" s="57" t="str">
        <f t="shared" ref="F29:F72" si="11">IF(ISBLANK(E29),D29,D29&amp;E29)</f>
        <v>GP001A</v>
      </c>
      <c r="G29" s="47" t="s">
        <v>17</v>
      </c>
      <c r="H29" s="65"/>
      <c r="I29" s="19" t="s">
        <v>53</v>
      </c>
      <c r="J29" s="19" t="s">
        <v>42</v>
      </c>
      <c r="K29" s="47"/>
      <c r="L29" s="48" t="str">
        <f t="shared" ref="L29:L72" si="12">IF(ISBLANK(B29)," ",IF(ISBLANK(E29),L$5&amp;D$4&amp;"_"&amp;F29&amp;L$5&amp;" = "&amp;L$5&amp;B29&amp;L$5, L$5&amp;D$4&amp;"_"&amp;F29&amp;L$5&amp;" = "&amp;L$5&amp;B29&amp;L$5))</f>
        <v>"114264_GP001A" = "P.18"</v>
      </c>
      <c r="M29" s="48"/>
      <c r="N29" s="39"/>
    </row>
    <row r="30" spans="1:14" ht="18" customHeight="1" x14ac:dyDescent="0.2">
      <c r="A30" s="49">
        <f t="shared" si="7"/>
        <v>19</v>
      </c>
      <c r="B30" s="49" t="str">
        <f t="shared" si="0"/>
        <v>P.19</v>
      </c>
      <c r="C30" s="47"/>
      <c r="D30" s="47" t="s">
        <v>52</v>
      </c>
      <c r="E30" s="47" t="s">
        <v>26</v>
      </c>
      <c r="F30" s="57" t="str">
        <f t="shared" si="11"/>
        <v>GP001B</v>
      </c>
      <c r="G30" s="47" t="s">
        <v>17</v>
      </c>
      <c r="H30" s="65"/>
      <c r="I30" s="19" t="s">
        <v>53</v>
      </c>
      <c r="J30" s="19" t="s">
        <v>42</v>
      </c>
      <c r="K30" s="47"/>
      <c r="L30" s="48" t="str">
        <f t="shared" si="12"/>
        <v>"114264_GP001B" = "P.19"</v>
      </c>
      <c r="M30" s="48"/>
      <c r="N30" s="39"/>
    </row>
    <row r="31" spans="1:14" ht="18" customHeight="1" x14ac:dyDescent="0.2">
      <c r="A31" s="49">
        <f t="shared" si="7"/>
        <v>20</v>
      </c>
      <c r="B31" s="49" t="str">
        <f t="shared" ref="B31:B72" si="13">$M$5&amp;A31</f>
        <v>P.20</v>
      </c>
      <c r="C31" s="47"/>
      <c r="D31" s="47" t="s">
        <v>52</v>
      </c>
      <c r="E31" s="47" t="s">
        <v>50</v>
      </c>
      <c r="F31" s="57" t="str">
        <f t="shared" si="11"/>
        <v>GP001C</v>
      </c>
      <c r="G31" s="47" t="s">
        <v>17</v>
      </c>
      <c r="H31" s="65"/>
      <c r="I31" s="19" t="s">
        <v>53</v>
      </c>
      <c r="J31" s="19" t="s">
        <v>42</v>
      </c>
      <c r="K31" s="47"/>
      <c r="L31" s="48" t="str">
        <f t="shared" si="12"/>
        <v>"114264_GP001C" = "P.20"</v>
      </c>
      <c r="M31" s="48"/>
      <c r="N31" s="39"/>
    </row>
    <row r="32" spans="1:14" ht="18" customHeight="1" x14ac:dyDescent="0.2">
      <c r="A32" s="49">
        <f t="shared" si="7"/>
        <v>21</v>
      </c>
      <c r="B32" s="49" t="str">
        <f t="shared" si="13"/>
        <v>P.21</v>
      </c>
      <c r="C32" s="47"/>
      <c r="D32" s="47" t="s">
        <v>52</v>
      </c>
      <c r="E32" s="47" t="s">
        <v>51</v>
      </c>
      <c r="F32" s="57" t="str">
        <f t="shared" si="11"/>
        <v>GP001D</v>
      </c>
      <c r="G32" s="47" t="s">
        <v>17</v>
      </c>
      <c r="H32" s="65"/>
      <c r="I32" s="19" t="s">
        <v>53</v>
      </c>
      <c r="J32" s="19" t="s">
        <v>42</v>
      </c>
      <c r="K32" s="47"/>
      <c r="L32" s="48" t="str">
        <f t="shared" si="12"/>
        <v>"114264_GP001D" = "P.21"</v>
      </c>
      <c r="M32" s="48"/>
      <c r="N32" s="39"/>
    </row>
    <row r="33" spans="1:14" ht="18" customHeight="1" x14ac:dyDescent="0.2">
      <c r="A33" s="49">
        <f t="shared" si="7"/>
        <v>22</v>
      </c>
      <c r="B33" s="49" t="str">
        <f t="shared" si="13"/>
        <v>P.22</v>
      </c>
      <c r="C33" s="47"/>
      <c r="D33" s="47" t="s">
        <v>68</v>
      </c>
      <c r="E33" s="47"/>
      <c r="F33" s="57" t="str">
        <f t="shared" si="11"/>
        <v>XS001</v>
      </c>
      <c r="G33" s="47" t="s">
        <v>17</v>
      </c>
      <c r="H33" s="65"/>
      <c r="I33" s="19" t="s">
        <v>67</v>
      </c>
      <c r="J33" s="19" t="s">
        <v>42</v>
      </c>
      <c r="K33" s="47"/>
      <c r="L33" s="48" t="str">
        <f t="shared" si="12"/>
        <v>"114264_XS001" = "P.22"</v>
      </c>
      <c r="M33" s="48"/>
      <c r="N33" s="39"/>
    </row>
    <row r="34" spans="1:14" ht="18" customHeight="1" x14ac:dyDescent="0.2">
      <c r="A34" s="49">
        <f t="shared" si="7"/>
        <v>23</v>
      </c>
      <c r="B34" s="49" t="str">
        <f t="shared" si="13"/>
        <v>P.23</v>
      </c>
      <c r="C34" s="47"/>
      <c r="D34" s="47" t="s">
        <v>69</v>
      </c>
      <c r="E34" s="47"/>
      <c r="F34" s="57" t="str">
        <f t="shared" si="11"/>
        <v>XS002</v>
      </c>
      <c r="G34" s="47" t="s">
        <v>17</v>
      </c>
      <c r="H34" s="65"/>
      <c r="I34" s="19" t="s">
        <v>67</v>
      </c>
      <c r="J34" s="19" t="s">
        <v>42</v>
      </c>
      <c r="K34" s="47"/>
      <c r="L34" s="48" t="str">
        <f t="shared" si="12"/>
        <v>"114264_XS002" = "P.23"</v>
      </c>
      <c r="M34" s="48"/>
      <c r="N34" s="39"/>
    </row>
    <row r="35" spans="1:14" ht="18" customHeight="1" x14ac:dyDescent="0.2">
      <c r="A35" s="49">
        <f t="shared" si="7"/>
        <v>24</v>
      </c>
      <c r="B35" s="49" t="str">
        <f t="shared" si="13"/>
        <v>P.24</v>
      </c>
      <c r="C35" s="47"/>
      <c r="D35" s="47" t="s">
        <v>70</v>
      </c>
      <c r="E35" s="47"/>
      <c r="F35" s="57" t="str">
        <f t="shared" si="11"/>
        <v>XS003</v>
      </c>
      <c r="G35" s="47" t="s">
        <v>17</v>
      </c>
      <c r="H35" s="65"/>
      <c r="I35" s="19" t="s">
        <v>67</v>
      </c>
      <c r="J35" s="19" t="s">
        <v>42</v>
      </c>
      <c r="K35" s="47"/>
      <c r="L35" s="48" t="str">
        <f t="shared" si="12"/>
        <v>"114264_XS003" = "P.24"</v>
      </c>
      <c r="M35" s="48"/>
      <c r="N35" s="39"/>
    </row>
    <row r="36" spans="1:14" ht="18" customHeight="1" x14ac:dyDescent="0.2">
      <c r="A36" s="49">
        <f t="shared" si="7"/>
        <v>25</v>
      </c>
      <c r="B36" s="49" t="str">
        <f t="shared" si="13"/>
        <v>P.25</v>
      </c>
      <c r="C36" s="47"/>
      <c r="D36" s="47" t="s">
        <v>71</v>
      </c>
      <c r="E36" s="47"/>
      <c r="F36" s="57" t="str">
        <f t="shared" si="11"/>
        <v>XS004</v>
      </c>
      <c r="G36" s="47" t="s">
        <v>17</v>
      </c>
      <c r="H36" s="65"/>
      <c r="I36" s="19" t="s">
        <v>67</v>
      </c>
      <c r="J36" s="19" t="s">
        <v>42</v>
      </c>
      <c r="K36" s="47"/>
      <c r="L36" s="48" t="str">
        <f t="shared" si="12"/>
        <v>"114264_XS004" = "P.25"</v>
      </c>
      <c r="M36" s="48"/>
      <c r="N36" s="39"/>
    </row>
    <row r="37" spans="1:14" ht="18" customHeight="1" x14ac:dyDescent="0.2">
      <c r="A37" s="49">
        <f t="shared" si="7"/>
        <v>26</v>
      </c>
      <c r="B37" s="49" t="str">
        <f t="shared" si="13"/>
        <v>P.26</v>
      </c>
      <c r="C37" s="47"/>
      <c r="D37" s="47" t="s">
        <v>72</v>
      </c>
      <c r="E37" s="47"/>
      <c r="F37" s="57" t="str">
        <f t="shared" si="11"/>
        <v>XS005</v>
      </c>
      <c r="G37" s="47" t="s">
        <v>17</v>
      </c>
      <c r="H37" s="65"/>
      <c r="I37" s="19" t="s">
        <v>67</v>
      </c>
      <c r="J37" s="19" t="s">
        <v>42</v>
      </c>
      <c r="K37" s="47"/>
      <c r="L37" s="48" t="str">
        <f t="shared" si="12"/>
        <v>"114264_XS005" = "P.26"</v>
      </c>
      <c r="M37" s="48"/>
      <c r="N37" s="39"/>
    </row>
    <row r="38" spans="1:14" ht="18" customHeight="1" x14ac:dyDescent="0.2">
      <c r="A38" s="49">
        <f t="shared" si="7"/>
        <v>27</v>
      </c>
      <c r="B38" s="49" t="str">
        <f t="shared" si="13"/>
        <v>P.27</v>
      </c>
      <c r="C38" s="47"/>
      <c r="D38" s="47" t="s">
        <v>73</v>
      </c>
      <c r="E38" s="47"/>
      <c r="F38" s="57" t="str">
        <f t="shared" si="11"/>
        <v>XS006</v>
      </c>
      <c r="G38" s="47" t="s">
        <v>17</v>
      </c>
      <c r="H38" s="65"/>
      <c r="I38" s="19" t="s">
        <v>67</v>
      </c>
      <c r="J38" s="19" t="s">
        <v>42</v>
      </c>
      <c r="K38" s="47"/>
      <c r="L38" s="48" t="str">
        <f t="shared" si="12"/>
        <v>"114264_XS006" = "P.27"</v>
      </c>
      <c r="M38" s="48"/>
      <c r="N38" s="39"/>
    </row>
    <row r="39" spans="1:14" ht="18" customHeight="1" x14ac:dyDescent="0.2">
      <c r="A39" s="49">
        <f t="shared" si="7"/>
        <v>28</v>
      </c>
      <c r="B39" s="49" t="str">
        <f t="shared" si="13"/>
        <v>P.28</v>
      </c>
      <c r="C39" s="47"/>
      <c r="D39" s="47" t="s">
        <v>74</v>
      </c>
      <c r="E39" s="47"/>
      <c r="F39" s="57" t="str">
        <f t="shared" si="11"/>
        <v>XS007</v>
      </c>
      <c r="G39" s="47" t="s">
        <v>17</v>
      </c>
      <c r="H39" s="65"/>
      <c r="I39" s="19" t="s">
        <v>67</v>
      </c>
      <c r="J39" s="19" t="s">
        <v>42</v>
      </c>
      <c r="K39" s="47"/>
      <c r="L39" s="48" t="str">
        <f t="shared" si="12"/>
        <v>"114264_XS007" = "P.28"</v>
      </c>
      <c r="M39" s="48"/>
      <c r="N39" s="39"/>
    </row>
    <row r="40" spans="1:14" ht="18" customHeight="1" x14ac:dyDescent="0.2">
      <c r="A40" s="49">
        <f t="shared" si="7"/>
        <v>29</v>
      </c>
      <c r="B40" s="49" t="str">
        <f t="shared" si="13"/>
        <v>P.29</v>
      </c>
      <c r="C40" s="47"/>
      <c r="D40" s="47" t="s">
        <v>75</v>
      </c>
      <c r="E40" s="47"/>
      <c r="F40" s="57" t="str">
        <f t="shared" si="11"/>
        <v>XS008</v>
      </c>
      <c r="G40" s="47" t="s">
        <v>17</v>
      </c>
      <c r="H40" s="65"/>
      <c r="I40" s="19" t="s">
        <v>67</v>
      </c>
      <c r="J40" s="19" t="s">
        <v>42</v>
      </c>
      <c r="K40" s="47"/>
      <c r="L40" s="48" t="str">
        <f t="shared" si="12"/>
        <v>"114264_XS008" = "P.29"</v>
      </c>
      <c r="M40" s="48"/>
      <c r="N40" s="39"/>
    </row>
    <row r="41" spans="1:14" ht="18" customHeight="1" x14ac:dyDescent="0.2">
      <c r="A41" s="49">
        <f t="shared" si="7"/>
        <v>30</v>
      </c>
      <c r="B41" s="49" t="str">
        <f t="shared" si="13"/>
        <v>P.30</v>
      </c>
      <c r="C41" s="47"/>
      <c r="D41" s="47" t="s">
        <v>76</v>
      </c>
      <c r="E41" s="47"/>
      <c r="F41" s="57" t="str">
        <f t="shared" si="11"/>
        <v>XS009</v>
      </c>
      <c r="G41" s="47" t="s">
        <v>17</v>
      </c>
      <c r="H41" s="65"/>
      <c r="I41" s="19" t="s">
        <v>67</v>
      </c>
      <c r="J41" s="19" t="s">
        <v>42</v>
      </c>
      <c r="K41" s="47"/>
      <c r="L41" s="48" t="str">
        <f t="shared" si="12"/>
        <v>"114264_XS009" = "P.30"</v>
      </c>
      <c r="M41" s="48"/>
      <c r="N41" s="39"/>
    </row>
    <row r="42" spans="1:14" ht="18" customHeight="1" x14ac:dyDescent="0.2">
      <c r="A42" s="49">
        <f t="shared" si="7"/>
        <v>31</v>
      </c>
      <c r="B42" s="49" t="str">
        <f t="shared" si="13"/>
        <v>P.31</v>
      </c>
      <c r="C42" s="47"/>
      <c r="D42" s="47" t="s">
        <v>77</v>
      </c>
      <c r="E42" s="47"/>
      <c r="F42" s="57" t="str">
        <f t="shared" si="11"/>
        <v>XS010</v>
      </c>
      <c r="G42" s="47" t="s">
        <v>17</v>
      </c>
      <c r="H42" s="65"/>
      <c r="I42" s="19" t="s">
        <v>67</v>
      </c>
      <c r="J42" s="19" t="s">
        <v>42</v>
      </c>
      <c r="K42" s="47"/>
      <c r="L42" s="48" t="str">
        <f t="shared" si="12"/>
        <v>"114264_XS010" = "P.31"</v>
      </c>
      <c r="M42" s="48"/>
      <c r="N42" s="39"/>
    </row>
    <row r="43" spans="1:14" ht="18" customHeight="1" x14ac:dyDescent="0.2">
      <c r="A43" s="49">
        <f t="shared" si="7"/>
        <v>32</v>
      </c>
      <c r="B43" s="49" t="str">
        <f t="shared" si="13"/>
        <v>P.32</v>
      </c>
      <c r="C43" s="47"/>
      <c r="D43" s="47" t="s">
        <v>78</v>
      </c>
      <c r="E43" s="47"/>
      <c r="F43" s="57" t="str">
        <f t="shared" si="11"/>
        <v>XS011</v>
      </c>
      <c r="G43" s="47" t="s">
        <v>17</v>
      </c>
      <c r="H43" s="65"/>
      <c r="I43" s="19" t="s">
        <v>67</v>
      </c>
      <c r="J43" s="19" t="s">
        <v>42</v>
      </c>
      <c r="K43" s="47"/>
      <c r="L43" s="48" t="str">
        <f t="shared" si="12"/>
        <v>"114264_XS011" = "P.32"</v>
      </c>
      <c r="M43" s="48"/>
      <c r="N43" s="39"/>
    </row>
    <row r="44" spans="1:14" ht="18" customHeight="1" x14ac:dyDescent="0.2">
      <c r="A44" s="49">
        <f t="shared" si="7"/>
        <v>33</v>
      </c>
      <c r="B44" s="49" t="str">
        <f t="shared" si="13"/>
        <v>P.33</v>
      </c>
      <c r="C44" s="47"/>
      <c r="D44" s="47" t="s">
        <v>79</v>
      </c>
      <c r="E44" s="47"/>
      <c r="F44" s="57" t="str">
        <f t="shared" si="11"/>
        <v>XS012</v>
      </c>
      <c r="G44" s="47" t="s">
        <v>17</v>
      </c>
      <c r="H44" s="65"/>
      <c r="I44" s="19" t="s">
        <v>67</v>
      </c>
      <c r="J44" s="19" t="s">
        <v>42</v>
      </c>
      <c r="K44" s="47"/>
      <c r="L44" s="48" t="str">
        <f t="shared" si="12"/>
        <v>"114264_XS012" = "P.33"</v>
      </c>
      <c r="M44" s="48"/>
      <c r="N44" s="39"/>
    </row>
    <row r="45" spans="1:14" ht="18" customHeight="1" x14ac:dyDescent="0.2">
      <c r="A45" s="49">
        <f t="shared" si="7"/>
        <v>34</v>
      </c>
      <c r="B45" s="49" t="str">
        <f t="shared" si="13"/>
        <v>P.34</v>
      </c>
      <c r="C45" s="47"/>
      <c r="D45" s="47" t="s">
        <v>80</v>
      </c>
      <c r="E45" s="47"/>
      <c r="F45" s="57" t="str">
        <f t="shared" si="11"/>
        <v>XS013</v>
      </c>
      <c r="G45" s="47" t="s">
        <v>17</v>
      </c>
      <c r="H45" s="65"/>
      <c r="I45" s="19" t="s">
        <v>67</v>
      </c>
      <c r="J45" s="19" t="s">
        <v>42</v>
      </c>
      <c r="K45" s="47"/>
      <c r="L45" s="48" t="str">
        <f t="shared" si="12"/>
        <v>"114264_XS013" = "P.34"</v>
      </c>
      <c r="M45" s="48"/>
      <c r="N45" s="39"/>
    </row>
    <row r="46" spans="1:14" ht="18" customHeight="1" x14ac:dyDescent="0.2">
      <c r="A46" s="49">
        <f t="shared" si="7"/>
        <v>35</v>
      </c>
      <c r="B46" s="49" t="str">
        <f t="shared" si="13"/>
        <v>P.35</v>
      </c>
      <c r="C46" s="47"/>
      <c r="D46" s="47" t="s">
        <v>81</v>
      </c>
      <c r="E46" s="47"/>
      <c r="F46" s="57" t="str">
        <f t="shared" si="11"/>
        <v>XS014</v>
      </c>
      <c r="G46" s="47" t="s">
        <v>17</v>
      </c>
      <c r="H46" s="65"/>
      <c r="I46" s="19" t="s">
        <v>67</v>
      </c>
      <c r="J46" s="19" t="s">
        <v>42</v>
      </c>
      <c r="K46" s="47"/>
      <c r="L46" s="48" t="str">
        <f t="shared" si="12"/>
        <v>"114264_XS014" = "P.35"</v>
      </c>
      <c r="M46" s="48"/>
      <c r="N46" s="39"/>
    </row>
    <row r="47" spans="1:14" ht="18" customHeight="1" x14ac:dyDescent="0.2">
      <c r="A47" s="49">
        <f t="shared" si="7"/>
        <v>36</v>
      </c>
      <c r="B47" s="49" t="str">
        <f t="shared" si="13"/>
        <v>P.36</v>
      </c>
      <c r="C47" s="47"/>
      <c r="D47" s="47" t="s">
        <v>82</v>
      </c>
      <c r="E47" s="47"/>
      <c r="F47" s="57" t="str">
        <f t="shared" si="11"/>
        <v>XS015</v>
      </c>
      <c r="G47" s="47" t="s">
        <v>17</v>
      </c>
      <c r="H47" s="65"/>
      <c r="I47" s="19" t="s">
        <v>67</v>
      </c>
      <c r="J47" s="19" t="s">
        <v>42</v>
      </c>
      <c r="K47" s="47"/>
      <c r="L47" s="48" t="str">
        <f t="shared" si="12"/>
        <v>"114264_XS015" = "P.36"</v>
      </c>
      <c r="M47" s="48"/>
      <c r="N47" s="39"/>
    </row>
    <row r="48" spans="1:14" ht="18" customHeight="1" x14ac:dyDescent="0.2">
      <c r="A48" s="49">
        <f t="shared" si="7"/>
        <v>37</v>
      </c>
      <c r="B48" s="49" t="str">
        <f t="shared" si="13"/>
        <v>P.37</v>
      </c>
      <c r="C48" s="47"/>
      <c r="D48" s="47" t="s">
        <v>83</v>
      </c>
      <c r="E48" s="47"/>
      <c r="F48" s="57" t="str">
        <f t="shared" si="11"/>
        <v>XS016</v>
      </c>
      <c r="G48" s="47" t="s">
        <v>17</v>
      </c>
      <c r="H48" s="65"/>
      <c r="I48" s="19" t="s">
        <v>67</v>
      </c>
      <c r="J48" s="19" t="s">
        <v>42</v>
      </c>
      <c r="K48" s="47"/>
      <c r="L48" s="48" t="str">
        <f t="shared" si="12"/>
        <v>"114264_XS016" = "P.37"</v>
      </c>
      <c r="M48" s="48"/>
      <c r="N48" s="39"/>
    </row>
    <row r="49" spans="1:14" ht="18" customHeight="1" x14ac:dyDescent="0.2">
      <c r="A49" s="49">
        <f t="shared" si="7"/>
        <v>38</v>
      </c>
      <c r="B49" s="49" t="str">
        <f t="shared" si="13"/>
        <v>P.38</v>
      </c>
      <c r="C49" s="47"/>
      <c r="D49" s="47" t="s">
        <v>84</v>
      </c>
      <c r="E49" s="47"/>
      <c r="F49" s="57" t="str">
        <f t="shared" si="11"/>
        <v>XS017</v>
      </c>
      <c r="G49" s="47" t="s">
        <v>17</v>
      </c>
      <c r="H49" s="65"/>
      <c r="I49" s="19" t="s">
        <v>67</v>
      </c>
      <c r="J49" s="19" t="s">
        <v>42</v>
      </c>
      <c r="K49" s="47"/>
      <c r="L49" s="48" t="str">
        <f t="shared" si="12"/>
        <v>"114264_XS017" = "P.38"</v>
      </c>
      <c r="M49" s="48"/>
      <c r="N49" s="39"/>
    </row>
    <row r="50" spans="1:14" ht="18" customHeight="1" x14ac:dyDescent="0.2">
      <c r="A50" s="49">
        <f t="shared" si="7"/>
        <v>39</v>
      </c>
      <c r="B50" s="49" t="str">
        <f t="shared" si="13"/>
        <v>P.39</v>
      </c>
      <c r="C50" s="47"/>
      <c r="D50" s="47" t="s">
        <v>85</v>
      </c>
      <c r="E50" s="47"/>
      <c r="F50" s="57" t="str">
        <f t="shared" si="11"/>
        <v>XS018</v>
      </c>
      <c r="G50" s="47" t="s">
        <v>17</v>
      </c>
      <c r="H50" s="65"/>
      <c r="I50" s="19" t="s">
        <v>67</v>
      </c>
      <c r="J50" s="19" t="s">
        <v>42</v>
      </c>
      <c r="K50" s="47"/>
      <c r="L50" s="48" t="str">
        <f t="shared" si="12"/>
        <v>"114264_XS018" = "P.39"</v>
      </c>
      <c r="M50" s="48"/>
      <c r="N50" s="39"/>
    </row>
    <row r="51" spans="1:14" ht="18" customHeight="1" x14ac:dyDescent="0.2">
      <c r="A51" s="49">
        <f t="shared" si="7"/>
        <v>40</v>
      </c>
      <c r="B51" s="49" t="str">
        <f t="shared" si="13"/>
        <v>P.40</v>
      </c>
      <c r="C51" s="47"/>
      <c r="D51" s="47" t="s">
        <v>86</v>
      </c>
      <c r="E51" s="47"/>
      <c r="F51" s="57" t="str">
        <f t="shared" si="11"/>
        <v>XS019</v>
      </c>
      <c r="G51" s="47" t="s">
        <v>17</v>
      </c>
      <c r="H51" s="65"/>
      <c r="I51" s="19" t="s">
        <v>67</v>
      </c>
      <c r="J51" s="19" t="s">
        <v>42</v>
      </c>
      <c r="K51" s="47"/>
      <c r="L51" s="48" t="str">
        <f t="shared" si="12"/>
        <v>"114264_XS019" = "P.40"</v>
      </c>
      <c r="M51" s="48"/>
      <c r="N51" s="39"/>
    </row>
    <row r="52" spans="1:14" ht="18" customHeight="1" x14ac:dyDescent="0.2">
      <c r="A52" s="49">
        <f t="shared" si="7"/>
        <v>41</v>
      </c>
      <c r="B52" s="49" t="str">
        <f t="shared" si="13"/>
        <v>P.41</v>
      </c>
      <c r="C52" s="47"/>
      <c r="D52" s="47" t="s">
        <v>87</v>
      </c>
      <c r="E52" s="47"/>
      <c r="F52" s="57" t="str">
        <f t="shared" si="11"/>
        <v>XS020</v>
      </c>
      <c r="G52" s="47" t="s">
        <v>17</v>
      </c>
      <c r="H52" s="65"/>
      <c r="I52" s="19" t="s">
        <v>67</v>
      </c>
      <c r="J52" s="19" t="s">
        <v>42</v>
      </c>
      <c r="K52" s="47"/>
      <c r="L52" s="48" t="str">
        <f t="shared" si="12"/>
        <v>"114264_XS020" = "P.41"</v>
      </c>
      <c r="M52" s="48"/>
      <c r="N52" s="39"/>
    </row>
    <row r="53" spans="1:14" ht="18" customHeight="1" x14ac:dyDescent="0.2">
      <c r="A53" s="49">
        <f t="shared" si="7"/>
        <v>42</v>
      </c>
      <c r="B53" s="49" t="str">
        <f t="shared" si="13"/>
        <v>P.42</v>
      </c>
      <c r="C53" s="47"/>
      <c r="D53" s="47" t="s">
        <v>88</v>
      </c>
      <c r="E53" s="47"/>
      <c r="F53" s="57" t="str">
        <f t="shared" si="11"/>
        <v>XS021</v>
      </c>
      <c r="G53" s="47" t="s">
        <v>17</v>
      </c>
      <c r="H53" s="65"/>
      <c r="I53" s="19" t="s">
        <v>67</v>
      </c>
      <c r="J53" s="19" t="s">
        <v>42</v>
      </c>
      <c r="K53" s="47"/>
      <c r="L53" s="48" t="str">
        <f t="shared" si="12"/>
        <v>"114264_XS021" = "P.42"</v>
      </c>
      <c r="M53" s="48"/>
      <c r="N53" s="39"/>
    </row>
    <row r="54" spans="1:14" ht="18" customHeight="1" x14ac:dyDescent="0.2">
      <c r="A54" s="49">
        <f t="shared" si="7"/>
        <v>43</v>
      </c>
      <c r="B54" s="49" t="str">
        <f t="shared" si="13"/>
        <v>P.43</v>
      </c>
      <c r="C54" s="47"/>
      <c r="D54" s="47" t="s">
        <v>89</v>
      </c>
      <c r="E54" s="47"/>
      <c r="F54" s="57" t="str">
        <f t="shared" si="11"/>
        <v>XS022</v>
      </c>
      <c r="G54" s="47" t="s">
        <v>17</v>
      </c>
      <c r="H54" s="65"/>
      <c r="I54" s="19" t="s">
        <v>67</v>
      </c>
      <c r="J54" s="19" t="s">
        <v>42</v>
      </c>
      <c r="K54" s="47"/>
      <c r="L54" s="48" t="str">
        <f t="shared" si="12"/>
        <v>"114264_XS022" = "P.43"</v>
      </c>
      <c r="M54" s="48"/>
      <c r="N54" s="39"/>
    </row>
    <row r="55" spans="1:14" ht="18" customHeight="1" x14ac:dyDescent="0.2">
      <c r="A55" s="49">
        <f t="shared" si="7"/>
        <v>44</v>
      </c>
      <c r="B55" s="49" t="str">
        <f t="shared" si="13"/>
        <v>P.44</v>
      </c>
      <c r="C55" s="47"/>
      <c r="D55" s="47" t="s">
        <v>90</v>
      </c>
      <c r="E55" s="47"/>
      <c r="F55" s="57" t="str">
        <f t="shared" si="11"/>
        <v>XS023</v>
      </c>
      <c r="G55" s="47" t="s">
        <v>17</v>
      </c>
      <c r="H55" s="65"/>
      <c r="I55" s="19" t="s">
        <v>67</v>
      </c>
      <c r="J55" s="19" t="s">
        <v>42</v>
      </c>
      <c r="K55" s="47"/>
      <c r="L55" s="48" t="str">
        <f t="shared" si="12"/>
        <v>"114264_XS023" = "P.44"</v>
      </c>
      <c r="M55" s="48"/>
      <c r="N55" s="39"/>
    </row>
    <row r="56" spans="1:14" ht="18" customHeight="1" x14ac:dyDescent="0.2">
      <c r="A56" s="49">
        <f t="shared" si="7"/>
        <v>45</v>
      </c>
      <c r="B56" s="49" t="str">
        <f t="shared" si="13"/>
        <v>P.45</v>
      </c>
      <c r="C56" s="47"/>
      <c r="D56" s="47" t="s">
        <v>91</v>
      </c>
      <c r="E56" s="47"/>
      <c r="F56" s="57" t="str">
        <f t="shared" si="11"/>
        <v>XS024</v>
      </c>
      <c r="G56" s="47" t="s">
        <v>17</v>
      </c>
      <c r="H56" s="65"/>
      <c r="I56" s="19" t="s">
        <v>67</v>
      </c>
      <c r="J56" s="19" t="s">
        <v>42</v>
      </c>
      <c r="K56" s="47"/>
      <c r="L56" s="48" t="str">
        <f t="shared" si="12"/>
        <v>"114264_XS024" = "P.45"</v>
      </c>
      <c r="M56" s="48"/>
      <c r="N56" s="39"/>
    </row>
    <row r="57" spans="1:14" ht="18" customHeight="1" x14ac:dyDescent="0.2">
      <c r="A57" s="49">
        <f t="shared" si="7"/>
        <v>46</v>
      </c>
      <c r="B57" s="49" t="str">
        <f t="shared" si="13"/>
        <v>P.46</v>
      </c>
      <c r="C57" s="47"/>
      <c r="D57" s="47" t="s">
        <v>92</v>
      </c>
      <c r="E57" s="47"/>
      <c r="F57" s="57" t="str">
        <f t="shared" si="11"/>
        <v>XS025</v>
      </c>
      <c r="G57" s="47" t="s">
        <v>17</v>
      </c>
      <c r="H57" s="65"/>
      <c r="I57" s="19" t="s">
        <v>67</v>
      </c>
      <c r="J57" s="19" t="s">
        <v>42</v>
      </c>
      <c r="K57" s="47"/>
      <c r="L57" s="48" t="str">
        <f t="shared" si="12"/>
        <v>"114264_XS025" = "P.46"</v>
      </c>
      <c r="M57" s="48"/>
      <c r="N57" s="39"/>
    </row>
    <row r="58" spans="1:14" ht="18" customHeight="1" x14ac:dyDescent="0.2">
      <c r="A58" s="49">
        <f t="shared" si="7"/>
        <v>47</v>
      </c>
      <c r="B58" s="49" t="str">
        <f t="shared" si="13"/>
        <v>P.47</v>
      </c>
      <c r="C58" s="47"/>
      <c r="D58" s="47" t="s">
        <v>93</v>
      </c>
      <c r="E58" s="47"/>
      <c r="F58" s="57" t="str">
        <f t="shared" si="11"/>
        <v>XS026</v>
      </c>
      <c r="G58" s="47" t="s">
        <v>17</v>
      </c>
      <c r="H58" s="65"/>
      <c r="I58" s="19" t="s">
        <v>67</v>
      </c>
      <c r="J58" s="19" t="s">
        <v>42</v>
      </c>
      <c r="K58" s="47"/>
      <c r="L58" s="48" t="str">
        <f t="shared" si="12"/>
        <v>"114264_XS026" = "P.47"</v>
      </c>
      <c r="M58" s="48"/>
      <c r="N58" s="39"/>
    </row>
    <row r="59" spans="1:14" ht="18" customHeight="1" x14ac:dyDescent="0.2">
      <c r="A59" s="49">
        <f t="shared" si="7"/>
        <v>48</v>
      </c>
      <c r="B59" s="49" t="str">
        <f t="shared" si="13"/>
        <v>P.48</v>
      </c>
      <c r="C59" s="47"/>
      <c r="D59" s="47" t="s">
        <v>94</v>
      </c>
      <c r="E59" s="47"/>
      <c r="F59" s="57" t="str">
        <f t="shared" si="11"/>
        <v>XS027</v>
      </c>
      <c r="G59" s="47" t="s">
        <v>17</v>
      </c>
      <c r="H59" s="65"/>
      <c r="I59" s="19" t="s">
        <v>67</v>
      </c>
      <c r="J59" s="19" t="s">
        <v>42</v>
      </c>
      <c r="K59" s="47"/>
      <c r="L59" s="48" t="str">
        <f t="shared" si="12"/>
        <v>"114264_XS027" = "P.48"</v>
      </c>
      <c r="M59" s="48"/>
      <c r="N59" s="39"/>
    </row>
    <row r="60" spans="1:14" ht="18" customHeight="1" x14ac:dyDescent="0.2">
      <c r="A60" s="49">
        <f t="shared" si="7"/>
        <v>49</v>
      </c>
      <c r="B60" s="49" t="str">
        <f t="shared" si="13"/>
        <v>P.49</v>
      </c>
      <c r="C60" s="47"/>
      <c r="D60" s="47" t="s">
        <v>95</v>
      </c>
      <c r="E60" s="47"/>
      <c r="F60" s="57" t="str">
        <f t="shared" si="11"/>
        <v>XS028</v>
      </c>
      <c r="G60" s="47" t="s">
        <v>17</v>
      </c>
      <c r="H60" s="65"/>
      <c r="I60" s="19" t="s">
        <v>67</v>
      </c>
      <c r="J60" s="19" t="s">
        <v>42</v>
      </c>
      <c r="K60" s="47"/>
      <c r="L60" s="48" t="str">
        <f t="shared" si="12"/>
        <v>"114264_XS028" = "P.49"</v>
      </c>
      <c r="M60" s="48"/>
      <c r="N60" s="39"/>
    </row>
    <row r="61" spans="1:14" ht="18" customHeight="1" x14ac:dyDescent="0.2">
      <c r="A61" s="49">
        <f t="shared" si="7"/>
        <v>50</v>
      </c>
      <c r="B61" s="49" t="str">
        <f t="shared" si="13"/>
        <v>P.50</v>
      </c>
      <c r="C61" s="47"/>
      <c r="D61" s="47" t="s">
        <v>96</v>
      </c>
      <c r="E61" s="47"/>
      <c r="F61" s="57" t="str">
        <f t="shared" si="11"/>
        <v>XS029</v>
      </c>
      <c r="G61" s="47" t="s">
        <v>17</v>
      </c>
      <c r="H61" s="65"/>
      <c r="I61" s="19" t="s">
        <v>67</v>
      </c>
      <c r="J61" s="19" t="s">
        <v>42</v>
      </c>
      <c r="K61" s="47"/>
      <c r="L61" s="48" t="str">
        <f t="shared" si="12"/>
        <v>"114264_XS029" = "P.50"</v>
      </c>
      <c r="M61" s="48"/>
      <c r="N61" s="39"/>
    </row>
    <row r="62" spans="1:14" ht="18" customHeight="1" x14ac:dyDescent="0.2">
      <c r="A62" s="49">
        <f t="shared" si="7"/>
        <v>51</v>
      </c>
      <c r="B62" s="49" t="str">
        <f t="shared" si="13"/>
        <v>P.51</v>
      </c>
      <c r="C62" s="47"/>
      <c r="D62" s="47" t="s">
        <v>58</v>
      </c>
      <c r="E62" s="47"/>
      <c r="F62" s="57" t="str">
        <f t="shared" si="11"/>
        <v>GD001</v>
      </c>
      <c r="G62" s="47" t="s">
        <v>17</v>
      </c>
      <c r="H62" s="65"/>
      <c r="I62" s="19" t="s">
        <v>59</v>
      </c>
      <c r="J62" s="19" t="s">
        <v>42</v>
      </c>
      <c r="K62" s="47"/>
      <c r="L62" s="48" t="str">
        <f t="shared" si="12"/>
        <v>"114264_GD001" = "P.51"</v>
      </c>
      <c r="M62" s="48"/>
      <c r="N62" s="39"/>
    </row>
    <row r="63" spans="1:14" ht="18" customHeight="1" x14ac:dyDescent="0.2">
      <c r="A63" s="49">
        <f t="shared" si="7"/>
        <v>52</v>
      </c>
      <c r="B63" s="49" t="str">
        <f t="shared" si="13"/>
        <v>P.52</v>
      </c>
      <c r="C63" s="47"/>
      <c r="D63" s="47" t="s">
        <v>60</v>
      </c>
      <c r="E63" s="47" t="s">
        <v>25</v>
      </c>
      <c r="F63" s="57" t="str">
        <f t="shared" si="11"/>
        <v>GF001A</v>
      </c>
      <c r="G63" s="47" t="s">
        <v>17</v>
      </c>
      <c r="H63" s="65"/>
      <c r="I63" s="19" t="s">
        <v>61</v>
      </c>
      <c r="J63" s="19" t="s">
        <v>42</v>
      </c>
      <c r="K63" s="47"/>
      <c r="L63" s="48" t="str">
        <f t="shared" si="12"/>
        <v>"114264_GF001A" = "P.52"</v>
      </c>
      <c r="M63" s="48"/>
      <c r="N63" s="39"/>
    </row>
    <row r="64" spans="1:14" ht="18" customHeight="1" x14ac:dyDescent="0.2">
      <c r="A64" s="49">
        <f t="shared" si="7"/>
        <v>53</v>
      </c>
      <c r="B64" s="49" t="str">
        <f t="shared" si="13"/>
        <v>P.53</v>
      </c>
      <c r="C64" s="47"/>
      <c r="D64" s="47" t="s">
        <v>60</v>
      </c>
      <c r="E64" s="47" t="s">
        <v>26</v>
      </c>
      <c r="F64" s="57" t="str">
        <f t="shared" si="11"/>
        <v>GF001B</v>
      </c>
      <c r="G64" s="47" t="s">
        <v>17</v>
      </c>
      <c r="H64" s="65"/>
      <c r="I64" s="19" t="s">
        <v>61</v>
      </c>
      <c r="J64" s="19" t="s">
        <v>42</v>
      </c>
      <c r="K64" s="47"/>
      <c r="L64" s="48" t="str">
        <f t="shared" si="12"/>
        <v>"114264_GF001B" = "P.53"</v>
      </c>
      <c r="M64" s="48"/>
      <c r="N64" s="39"/>
    </row>
    <row r="65" spans="1:14" ht="18" customHeight="1" x14ac:dyDescent="0.2">
      <c r="A65" s="49">
        <f t="shared" si="7"/>
        <v>54</v>
      </c>
      <c r="B65" s="49" t="str">
        <f t="shared" si="13"/>
        <v>P.54</v>
      </c>
      <c r="C65" s="47"/>
      <c r="D65" s="47" t="s">
        <v>110</v>
      </c>
      <c r="E65" s="47"/>
      <c r="F65" s="57" t="str">
        <f t="shared" si="11"/>
        <v>GI001</v>
      </c>
      <c r="G65" s="47" t="s">
        <v>17</v>
      </c>
      <c r="H65" s="65"/>
      <c r="I65" s="19" t="s">
        <v>113</v>
      </c>
      <c r="J65" s="19" t="s">
        <v>42</v>
      </c>
      <c r="K65" s="47"/>
      <c r="L65" s="48" t="str">
        <f t="shared" si="12"/>
        <v>"114264_GI001" = "P.54"</v>
      </c>
      <c r="M65" s="48"/>
      <c r="N65" s="39"/>
    </row>
    <row r="66" spans="1:14" ht="18" customHeight="1" x14ac:dyDescent="0.2">
      <c r="A66" s="49">
        <f t="shared" si="7"/>
        <v>55</v>
      </c>
      <c r="B66" s="49" t="str">
        <f t="shared" si="13"/>
        <v>P.55</v>
      </c>
      <c r="C66" s="47"/>
      <c r="D66" s="47" t="s">
        <v>105</v>
      </c>
      <c r="E66" s="47" t="s">
        <v>25</v>
      </c>
      <c r="F66" s="57" t="str">
        <f t="shared" si="11"/>
        <v>GM001A</v>
      </c>
      <c r="G66" s="47" t="s">
        <v>17</v>
      </c>
      <c r="H66" s="65"/>
      <c r="I66" s="19" t="s">
        <v>106</v>
      </c>
      <c r="J66" s="19" t="s">
        <v>42</v>
      </c>
      <c r="K66" s="47"/>
      <c r="L66" s="48" t="str">
        <f t="shared" si="12"/>
        <v>"114264_GM001A" = "P.55"</v>
      </c>
      <c r="M66" s="48"/>
      <c r="N66" s="39"/>
    </row>
    <row r="67" spans="1:14" ht="18" customHeight="1" x14ac:dyDescent="0.2">
      <c r="A67" s="49">
        <f t="shared" si="7"/>
        <v>56</v>
      </c>
      <c r="B67" s="49" t="str">
        <f t="shared" si="13"/>
        <v>P.56</v>
      </c>
      <c r="C67" s="47"/>
      <c r="D67" s="47" t="s">
        <v>105</v>
      </c>
      <c r="E67" s="47" t="s">
        <v>26</v>
      </c>
      <c r="F67" s="57" t="str">
        <f t="shared" si="11"/>
        <v>GM001B</v>
      </c>
      <c r="G67" s="47" t="s">
        <v>17</v>
      </c>
      <c r="H67" s="65"/>
      <c r="I67" s="19" t="s">
        <v>107</v>
      </c>
      <c r="J67" s="19" t="s">
        <v>42</v>
      </c>
      <c r="K67" s="47"/>
      <c r="L67" s="48" t="str">
        <f t="shared" si="12"/>
        <v>"114264_GM001B" = "P.56"</v>
      </c>
      <c r="M67" s="48"/>
      <c r="N67" s="39"/>
    </row>
    <row r="68" spans="1:14" ht="18" customHeight="1" x14ac:dyDescent="0.2">
      <c r="A68" s="49">
        <f t="shared" si="7"/>
        <v>57</v>
      </c>
      <c r="B68" s="49" t="str">
        <f t="shared" ref="B68" si="14">$M$5&amp;A68</f>
        <v>P.57</v>
      </c>
      <c r="C68" s="47"/>
      <c r="D68" s="47" t="s">
        <v>115</v>
      </c>
      <c r="E68" s="47"/>
      <c r="F68" s="57" t="str">
        <f t="shared" ref="F68" si="15">IF(ISBLANK(E68),D68,D68&amp;E68)</f>
        <v>TS001</v>
      </c>
      <c r="G68" s="47" t="s">
        <v>65</v>
      </c>
      <c r="H68" s="65"/>
      <c r="I68" s="19" t="s">
        <v>114</v>
      </c>
      <c r="J68" s="19" t="s">
        <v>42</v>
      </c>
      <c r="K68" s="47"/>
      <c r="L68" s="48" t="str">
        <f t="shared" ref="L68" si="16">IF(ISBLANK(B68)," ",IF(ISBLANK(E68),L$5&amp;D$4&amp;"_"&amp;F68&amp;L$5&amp;" = "&amp;L$5&amp;B68&amp;L$5, L$5&amp;D$4&amp;"_"&amp;F68&amp;L$5&amp;" = "&amp;L$5&amp;B68&amp;L$5))</f>
        <v>"114264_TS001" = "P.57"</v>
      </c>
      <c r="M68" s="48"/>
      <c r="N68" s="39"/>
    </row>
    <row r="69" spans="1:14" ht="18" customHeight="1" x14ac:dyDescent="0.2">
      <c r="A69" s="49">
        <f t="shared" ref="A69" si="17">A68+1</f>
        <v>58</v>
      </c>
      <c r="B69" s="49" t="str">
        <f t="shared" ref="B69:B70" si="18">$M$5&amp;A69</f>
        <v>P.58</v>
      </c>
      <c r="C69" s="47"/>
      <c r="D69" s="47" t="s">
        <v>64</v>
      </c>
      <c r="E69" s="47" t="s">
        <v>25</v>
      </c>
      <c r="F69" s="57" t="str">
        <f t="shared" si="11"/>
        <v>TP001A</v>
      </c>
      <c r="G69" s="47" t="s">
        <v>65</v>
      </c>
      <c r="H69" s="65"/>
      <c r="I69" s="19" t="s">
        <v>66</v>
      </c>
      <c r="J69" s="19" t="s">
        <v>42</v>
      </c>
      <c r="K69" s="47"/>
      <c r="L69" s="48" t="str">
        <f t="shared" si="12"/>
        <v>"114264_TP001A" = "P.58"</v>
      </c>
      <c r="M69" s="48"/>
      <c r="N69" s="39"/>
    </row>
    <row r="70" spans="1:14" ht="18" customHeight="1" x14ac:dyDescent="0.2">
      <c r="A70" s="49">
        <f t="shared" ref="A70" si="19">A69+1</f>
        <v>59</v>
      </c>
      <c r="B70" s="49" t="str">
        <f t="shared" si="18"/>
        <v>P.59</v>
      </c>
      <c r="C70" s="47"/>
      <c r="D70" s="47" t="s">
        <v>64</v>
      </c>
      <c r="E70" s="47" t="s">
        <v>26</v>
      </c>
      <c r="F70" s="57" t="str">
        <f t="shared" si="11"/>
        <v>TP001B</v>
      </c>
      <c r="G70" s="47" t="s">
        <v>65</v>
      </c>
      <c r="H70" s="65"/>
      <c r="I70" s="19" t="s">
        <v>66</v>
      </c>
      <c r="J70" s="19" t="s">
        <v>42</v>
      </c>
      <c r="K70" s="47"/>
      <c r="L70" s="48" t="str">
        <f t="shared" si="12"/>
        <v>"114264_TP001B" = "P.59"</v>
      </c>
      <c r="M70" s="48"/>
      <c r="N70" s="39"/>
    </row>
    <row r="71" spans="1:14" ht="18" customHeight="1" x14ac:dyDescent="0.2">
      <c r="A71" s="49">
        <f t="shared" si="7"/>
        <v>60</v>
      </c>
      <c r="B71" s="49" t="str">
        <f t="shared" si="13"/>
        <v>P.60</v>
      </c>
      <c r="C71" s="47"/>
      <c r="D71" s="47" t="s">
        <v>64</v>
      </c>
      <c r="E71" s="47" t="s">
        <v>50</v>
      </c>
      <c r="F71" s="57" t="str">
        <f t="shared" si="11"/>
        <v>TP001C</v>
      </c>
      <c r="G71" s="47" t="s">
        <v>65</v>
      </c>
      <c r="H71" s="65"/>
      <c r="I71" s="19" t="s">
        <v>66</v>
      </c>
      <c r="J71" s="19" t="s">
        <v>42</v>
      </c>
      <c r="K71" s="47"/>
      <c r="L71" s="48" t="str">
        <f t="shared" si="12"/>
        <v>"114264_TP001C" = "P.60"</v>
      </c>
      <c r="M71" s="48"/>
      <c r="N71" s="39"/>
    </row>
    <row r="72" spans="1:14" ht="18" customHeight="1" x14ac:dyDescent="0.2">
      <c r="A72" s="49">
        <f t="shared" si="7"/>
        <v>61</v>
      </c>
      <c r="B72" s="49" t="str">
        <f t="shared" si="13"/>
        <v>P.61</v>
      </c>
      <c r="C72" s="47"/>
      <c r="D72" s="47" t="s">
        <v>64</v>
      </c>
      <c r="E72" s="47" t="s">
        <v>51</v>
      </c>
      <c r="F72" s="57" t="str">
        <f t="shared" si="11"/>
        <v>TP001D</v>
      </c>
      <c r="G72" s="47" t="s">
        <v>65</v>
      </c>
      <c r="H72" s="65"/>
      <c r="I72" s="19" t="s">
        <v>66</v>
      </c>
      <c r="J72" s="19" t="s">
        <v>42</v>
      </c>
      <c r="K72" s="47"/>
      <c r="L72" s="48" t="str">
        <f t="shared" si="12"/>
        <v>"114264_TP001D" = "P.61"</v>
      </c>
      <c r="M72" s="48"/>
      <c r="N72" s="39"/>
    </row>
  </sheetData>
  <phoneticPr fontId="5" type="noConversion"/>
  <conditionalFormatting sqref="D73:D999813 D12:D13">
    <cfRule type="duplicateValues" dxfId="4" priority="786"/>
  </conditionalFormatting>
  <conditionalFormatting sqref="D69:D72">
    <cfRule type="duplicateValues" dxfId="3" priority="1"/>
  </conditionalFormatting>
  <conditionalFormatting sqref="A12:A72">
    <cfRule type="duplicateValues" dxfId="2" priority="831"/>
  </conditionalFormatting>
  <conditionalFormatting sqref="D14:D68">
    <cfRule type="duplicateValues" dxfId="1" priority="832"/>
  </conditionalFormatting>
  <conditionalFormatting sqref="B12:B999813">
    <cfRule type="duplicateValues" dxfId="0" priority="833"/>
  </conditionalFormatting>
  <printOptions gridLines="1"/>
  <pageMargins left="0.75" right="0.5" top="0.5" bottom="1" header="0.5" footer="0.5"/>
  <pageSetup scale="37" fitToHeight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indexed="47"/>
    <pageSetUpPr fitToPage="1"/>
  </sheetPr>
  <dimension ref="A1:E40"/>
  <sheetViews>
    <sheetView zoomScale="80" zoomScaleNormal="80" workbookViewId="0">
      <pane ySplit="4" topLeftCell="A5" activePane="bottomLeft" state="frozen"/>
      <selection pane="bottomLeft"/>
    </sheetView>
  </sheetViews>
  <sheetFormatPr defaultRowHeight="12.75" x14ac:dyDescent="0.2"/>
  <cols>
    <col min="1" max="1" width="4" customWidth="1"/>
    <col min="2" max="2" width="44.7109375" bestFit="1" customWidth="1"/>
    <col min="3" max="3" width="20.7109375" style="8" customWidth="1"/>
    <col min="4" max="5" width="20.7109375" customWidth="1"/>
    <col min="6" max="6" width="16.28515625" customWidth="1"/>
  </cols>
  <sheetData>
    <row r="1" spans="1:5" ht="24.95" customHeight="1" thickBot="1" x14ac:dyDescent="0.25">
      <c r="B1" s="4" t="s">
        <v>19</v>
      </c>
      <c r="C1" s="5"/>
      <c r="D1" s="5"/>
      <c r="E1" s="6"/>
    </row>
    <row r="2" spans="1:5" s="1" customFormat="1" ht="18" customHeight="1" thickBot="1" x14ac:dyDescent="0.25">
      <c r="C2" s="2"/>
    </row>
    <row r="3" spans="1:5" s="9" customFormat="1" ht="30" customHeight="1" thickBot="1" x14ac:dyDescent="0.25">
      <c r="A3" s="1"/>
      <c r="B3" s="1"/>
      <c r="C3" s="10" t="s">
        <v>1</v>
      </c>
      <c r="D3" s="10" t="s">
        <v>5</v>
      </c>
      <c r="E3" s="10" t="s">
        <v>1</v>
      </c>
    </row>
    <row r="4" spans="1:5" s="38" customFormat="1" ht="18" customHeight="1" x14ac:dyDescent="0.2">
      <c r="A4" s="16"/>
      <c r="B4" s="37" t="s">
        <v>9</v>
      </c>
      <c r="C4" s="72"/>
      <c r="D4" s="73"/>
      <c r="E4" s="72"/>
    </row>
    <row r="5" spans="1:5" s="38" customFormat="1" ht="12.75" customHeight="1" x14ac:dyDescent="0.2">
      <c r="A5" s="46"/>
      <c r="B5" s="71" t="str">
        <f>'Data-Index'!I12</f>
        <v>TITLE SHEET</v>
      </c>
      <c r="C5" s="86" t="str">
        <f>'Data-Index'!$D$4&amp;"_"&amp;'Data-Index'!F12</f>
        <v>114264_GT001</v>
      </c>
      <c r="D5" s="87"/>
      <c r="E5" s="86"/>
    </row>
    <row r="6" spans="1:5" s="38" customFormat="1" ht="12.75" customHeight="1" x14ac:dyDescent="0.2">
      <c r="A6" s="46"/>
      <c r="B6" s="71" t="e">
        <f>'Data-Index'!#REF!</f>
        <v>#REF!</v>
      </c>
      <c r="C6" s="86" t="e">
        <f>'Data-Index'!$D$4&amp;"_"&amp;'Data-Index'!#REF!</f>
        <v>#REF!</v>
      </c>
      <c r="D6" s="87"/>
      <c r="E6" s="86"/>
    </row>
    <row r="7" spans="1:5" s="50" customFormat="1" ht="12.75" customHeight="1" x14ac:dyDescent="0.2">
      <c r="A7" s="46"/>
      <c r="B7" s="71"/>
      <c r="C7" s="86"/>
      <c r="D7" s="87"/>
      <c r="E7" s="86"/>
    </row>
    <row r="8" spans="1:5" s="50" customFormat="1" ht="12.75" customHeight="1" x14ac:dyDescent="0.2">
      <c r="A8" s="46"/>
      <c r="B8" s="71"/>
      <c r="C8" s="86"/>
      <c r="D8" s="87"/>
      <c r="E8" s="86"/>
    </row>
    <row r="9" spans="1:5" s="50" customFormat="1" ht="12.75" customHeight="1" x14ac:dyDescent="0.2">
      <c r="A9" s="46"/>
      <c r="B9" s="71"/>
      <c r="C9" s="86"/>
      <c r="D9" s="87"/>
      <c r="E9" s="86"/>
    </row>
    <row r="10" spans="1:5" s="50" customFormat="1" ht="12.75" customHeight="1" x14ac:dyDescent="0.2">
      <c r="B10" s="71"/>
      <c r="C10" s="86"/>
      <c r="D10" s="87"/>
      <c r="E10" s="86"/>
    </row>
    <row r="11" spans="1:5" s="50" customFormat="1" ht="12.75" customHeight="1" x14ac:dyDescent="0.2">
      <c r="B11" s="71"/>
      <c r="C11" s="86"/>
      <c r="D11" s="87"/>
      <c r="E11" s="86"/>
    </row>
    <row r="12" spans="1:5" s="50" customFormat="1" ht="12.75" customHeight="1" x14ac:dyDescent="0.2">
      <c r="B12" s="71"/>
      <c r="C12" s="86"/>
      <c r="D12" s="87"/>
      <c r="E12" s="86"/>
    </row>
    <row r="13" spans="1:5" s="50" customFormat="1" ht="12.75" customHeight="1" x14ac:dyDescent="0.2">
      <c r="B13" s="71"/>
      <c r="C13" s="86"/>
      <c r="D13" s="87"/>
      <c r="E13" s="86"/>
    </row>
    <row r="14" spans="1:5" s="50" customFormat="1" ht="12.75" customHeight="1" x14ac:dyDescent="0.2">
      <c r="B14" s="71"/>
      <c r="C14" s="86"/>
      <c r="D14" s="87"/>
      <c r="E14" s="86"/>
    </row>
    <row r="15" spans="1:5" s="50" customFormat="1" ht="12.75" customHeight="1" x14ac:dyDescent="0.2">
      <c r="B15" s="71"/>
      <c r="C15" s="86"/>
      <c r="D15" s="87"/>
      <c r="E15" s="86"/>
    </row>
    <row r="16" spans="1:5" s="50" customFormat="1" ht="12.75" customHeight="1" x14ac:dyDescent="0.2">
      <c r="B16" s="71"/>
      <c r="C16" s="86"/>
      <c r="D16" s="87"/>
      <c r="E16" s="86"/>
    </row>
    <row r="17" spans="2:5" s="50" customFormat="1" ht="12.75" customHeight="1" x14ac:dyDescent="0.2">
      <c r="B17" s="71"/>
      <c r="C17" s="86"/>
      <c r="D17" s="87"/>
      <c r="E17" s="86"/>
    </row>
    <row r="18" spans="2:5" s="39" customFormat="1" ht="12.75" customHeight="1" x14ac:dyDescent="0.2">
      <c r="B18" s="71"/>
      <c r="C18" s="86"/>
      <c r="D18" s="87"/>
      <c r="E18" s="86"/>
    </row>
    <row r="19" spans="2:5" ht="12.75" customHeight="1" x14ac:dyDescent="0.2">
      <c r="B19" s="71"/>
      <c r="C19" s="86"/>
      <c r="D19" s="88"/>
      <c r="E19" s="88"/>
    </row>
    <row r="20" spans="2:5" ht="12.75" customHeight="1" x14ac:dyDescent="0.2">
      <c r="B20" s="71"/>
      <c r="C20" s="86"/>
      <c r="D20" s="87"/>
      <c r="E20" s="88"/>
    </row>
    <row r="21" spans="2:5" ht="12.75" customHeight="1" x14ac:dyDescent="0.2">
      <c r="B21" s="71"/>
      <c r="C21" s="86"/>
      <c r="D21" s="87"/>
      <c r="E21" s="88"/>
    </row>
    <row r="22" spans="2:5" x14ac:dyDescent="0.2">
      <c r="B22" s="71"/>
      <c r="C22" s="86"/>
      <c r="D22" s="87"/>
      <c r="E22" s="88"/>
    </row>
    <row r="23" spans="2:5" x14ac:dyDescent="0.2">
      <c r="B23" s="71"/>
      <c r="C23" s="86"/>
      <c r="D23" s="88"/>
      <c r="E23" s="88"/>
    </row>
    <row r="24" spans="2:5" x14ac:dyDescent="0.2">
      <c r="B24" s="71"/>
      <c r="C24" s="86"/>
      <c r="D24" s="88"/>
      <c r="E24" s="88"/>
    </row>
    <row r="25" spans="2:5" x14ac:dyDescent="0.2">
      <c r="B25" s="71"/>
      <c r="C25" s="33"/>
      <c r="D25" s="8"/>
      <c r="E25" s="8"/>
    </row>
    <row r="26" spans="2:5" x14ac:dyDescent="0.2">
      <c r="B26" s="71"/>
      <c r="C26" s="33"/>
      <c r="D26" s="89"/>
      <c r="E26" s="8"/>
    </row>
    <row r="27" spans="2:5" x14ac:dyDescent="0.2">
      <c r="B27" s="71"/>
      <c r="C27" s="33"/>
      <c r="D27" s="89"/>
      <c r="E27" s="8"/>
    </row>
    <row r="28" spans="2:5" x14ac:dyDescent="0.2">
      <c r="B28" s="71"/>
      <c r="C28" s="86"/>
      <c r="D28" s="89"/>
      <c r="E28" s="8"/>
    </row>
    <row r="29" spans="2:5" x14ac:dyDescent="0.2">
      <c r="B29" s="71"/>
      <c r="C29" s="86"/>
      <c r="D29" s="89"/>
      <c r="E29" s="8"/>
    </row>
    <row r="30" spans="2:5" x14ac:dyDescent="0.2">
      <c r="B30" s="71"/>
      <c r="C30" s="86"/>
      <c r="D30" s="89"/>
      <c r="E30" s="8"/>
    </row>
    <row r="31" spans="2:5" x14ac:dyDescent="0.2">
      <c r="B31" s="71"/>
      <c r="C31" s="86"/>
      <c r="D31" s="89"/>
      <c r="E31" s="8"/>
    </row>
    <row r="32" spans="2:5" x14ac:dyDescent="0.2">
      <c r="B32" s="71"/>
      <c r="C32" s="86"/>
      <c r="D32" s="89"/>
      <c r="E32" s="8"/>
    </row>
    <row r="33" spans="2:5" x14ac:dyDescent="0.2">
      <c r="B33" s="71"/>
      <c r="C33" s="86"/>
      <c r="D33" s="89"/>
      <c r="E33" s="8"/>
    </row>
    <row r="34" spans="2:5" x14ac:dyDescent="0.2">
      <c r="B34" s="71"/>
      <c r="C34" s="86"/>
      <c r="D34" s="89"/>
      <c r="E34" s="8"/>
    </row>
    <row r="35" spans="2:5" x14ac:dyDescent="0.2">
      <c r="B35" s="71"/>
      <c r="C35" s="86"/>
      <c r="D35" s="89"/>
      <c r="E35" s="8"/>
    </row>
    <row r="36" spans="2:5" x14ac:dyDescent="0.2">
      <c r="B36" s="71"/>
      <c r="C36" s="86"/>
      <c r="D36" s="89"/>
      <c r="E36" s="8"/>
    </row>
    <row r="37" spans="2:5" x14ac:dyDescent="0.2">
      <c r="B37" s="71"/>
      <c r="C37" s="33"/>
      <c r="D37" s="8"/>
      <c r="E37" s="8"/>
    </row>
    <row r="38" spans="2:5" x14ac:dyDescent="0.2">
      <c r="B38" s="71"/>
      <c r="C38" s="33"/>
      <c r="D38" s="8"/>
      <c r="E38" s="8"/>
    </row>
    <row r="39" spans="2:5" x14ac:dyDescent="0.2">
      <c r="B39" s="71"/>
      <c r="C39" s="33"/>
      <c r="D39" s="8"/>
      <c r="E39" s="8"/>
    </row>
    <row r="40" spans="2:5" x14ac:dyDescent="0.2">
      <c r="B40" s="71"/>
    </row>
  </sheetData>
  <phoneticPr fontId="5" type="noConversion"/>
  <pageMargins left="0.75" right="0.25" top="0.5" bottom="1" header="0.5" footer="0.5"/>
  <pageSetup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6EE24-1FFE-4176-A907-142D648B352E}">
  <dimension ref="A1:H4"/>
  <sheetViews>
    <sheetView workbookViewId="0">
      <selection activeCell="A4" sqref="A4:H4"/>
    </sheetView>
  </sheetViews>
  <sheetFormatPr defaultColWidth="9.140625" defaultRowHeight="15" x14ac:dyDescent="0.25"/>
  <cols>
    <col min="1" max="1" width="12.28515625" style="74" bestFit="1" customWidth="1"/>
    <col min="2" max="2" width="18.42578125" style="74" bestFit="1" customWidth="1"/>
    <col min="3" max="3" width="7.5703125" style="74" bestFit="1" customWidth="1"/>
    <col min="4" max="4" width="12" style="74" bestFit="1" customWidth="1"/>
    <col min="5" max="5" width="10.140625" style="74" bestFit="1" customWidth="1"/>
    <col min="6" max="6" width="11.7109375" style="74" bestFit="1" customWidth="1"/>
    <col min="7" max="7" width="15" style="74" bestFit="1" customWidth="1"/>
    <col min="8" max="8" width="13.42578125" style="74" bestFit="1" customWidth="1"/>
    <col min="9" max="16384" width="9.140625" style="74"/>
  </cols>
  <sheetData>
    <row r="1" spans="1:8" ht="15.75" thickBot="1" x14ac:dyDescent="0.3">
      <c r="A1" s="90" t="s">
        <v>29</v>
      </c>
      <c r="B1" s="91"/>
      <c r="C1" s="91"/>
      <c r="D1" s="91"/>
      <c r="E1" s="91"/>
      <c r="F1" s="91"/>
      <c r="G1" s="91"/>
      <c r="H1" s="92"/>
    </row>
    <row r="2" spans="1:8" x14ac:dyDescent="0.25">
      <c r="A2" s="75"/>
      <c r="B2" s="76"/>
      <c r="C2" s="93" t="s">
        <v>30</v>
      </c>
      <c r="D2" s="93"/>
      <c r="E2" s="93" t="s">
        <v>31</v>
      </c>
      <c r="F2" s="93"/>
      <c r="G2" s="76"/>
      <c r="H2" s="77"/>
    </row>
    <row r="3" spans="1:8" x14ac:dyDescent="0.25">
      <c r="A3" t="s">
        <v>32</v>
      </c>
      <c r="B3" t="s">
        <v>33</v>
      </c>
      <c r="C3" t="s">
        <v>34</v>
      </c>
      <c r="D3" t="s">
        <v>35</v>
      </c>
      <c r="E3" t="s">
        <v>36</v>
      </c>
      <c r="F3" t="s">
        <v>37</v>
      </c>
      <c r="G3" t="s">
        <v>38</v>
      </c>
      <c r="H3" t="s">
        <v>39</v>
      </c>
    </row>
    <row r="4" spans="1:8" x14ac:dyDescent="0.25">
      <c r="B4" s="74" t="s">
        <v>40</v>
      </c>
      <c r="D4" s="74" t="s">
        <v>41</v>
      </c>
    </row>
  </sheetData>
  <mergeCells count="3">
    <mergeCell ref="A1:H1"/>
    <mergeCell ref="C2:D2"/>
    <mergeCell ref="E2:F2"/>
  </mergeCells>
  <pageMargins left="0.7" right="0.7" top="0.75" bottom="0.75" header="0.3" footer="0.3"/>
  <pageSetup orientation="portrait" r:id="rId1"/>
  <headerFooter>
    <oddHeader xml:space="preserve">&amp;L93263
</oddHead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F79DC22E25C647BADC9328E7ECE9F7" ma:contentTypeVersion="14" ma:contentTypeDescription="Create a new document." ma:contentTypeScope="" ma:versionID="174c00ef764a090c3f7a3248e22e5a50">
  <xsd:schema xmlns:xsd="http://www.w3.org/2001/XMLSchema" xmlns:xs="http://www.w3.org/2001/XMLSchema" xmlns:p="http://schemas.microsoft.com/office/2006/metadata/properties" xmlns:ns3="b578d1e3-7c81-4c9c-96cd-88643d557a2a" xmlns:ns4="1e41835f-1ec6-488d-91a9-55ca3c05efb2" targetNamespace="http://schemas.microsoft.com/office/2006/metadata/properties" ma:root="true" ma:fieldsID="cf12f05e8e245b1d3165eb4bcb27b5aa" ns3:_="" ns4:_="">
    <xsd:import namespace="b578d1e3-7c81-4c9c-96cd-88643d557a2a"/>
    <xsd:import namespace="1e41835f-1ec6-488d-91a9-55ca3c05efb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8d1e3-7c81-4c9c-96cd-88643d557a2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41835f-1ec6-488d-91a9-55ca3c05ef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7DF362-0D91-4B09-9BD2-BF1175BA60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78d1e3-7c81-4c9c-96cd-88643d557a2a"/>
    <ds:schemaRef ds:uri="1e41835f-1ec6-488d-91a9-55ca3c05ef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8E2C3A-66EC-4450-8D73-ED23DF8C7694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1e41835f-1ec6-488d-91a9-55ca3c05efb2"/>
    <ds:schemaRef ds:uri="b578d1e3-7c81-4c9c-96cd-88643d557a2a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017091A-7DE3-4F97-A758-8BE0EE590E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Data-Index</vt:lpstr>
      <vt:lpstr>Plan Index</vt:lpstr>
      <vt:lpstr>Alignments</vt:lpstr>
      <vt:lpstr>'Data-Index'!Print_Area</vt:lpstr>
      <vt:lpstr>'Plan Index'!Print_Area</vt:lpstr>
      <vt:lpstr>'Data-Index'!Print_Titles</vt:lpstr>
    </vt:vector>
  </TitlesOfParts>
  <Company>URS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Love</dc:creator>
  <cp:lastModifiedBy>Corral, Kristen</cp:lastModifiedBy>
  <cp:lastPrinted>2015-04-13T12:34:08Z</cp:lastPrinted>
  <dcterms:created xsi:type="dcterms:W3CDTF">2009-01-15T19:21:04Z</dcterms:created>
  <dcterms:modified xsi:type="dcterms:W3CDTF">2023-04-12T20:10:18Z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Folder_Number">
    <vt:lpwstr/>
  </property>
  <property fmtid="{D5CDD505-2E9C-101B-9397-08002B2CF9AE}" pid="4" name="Folder_Code">
    <vt:lpwstr/>
  </property>
  <property fmtid="{D5CDD505-2E9C-101B-9397-08002B2CF9AE}" pid="5" name="Folder_Name">
    <vt:lpwstr/>
  </property>
  <property fmtid="{D5CDD505-2E9C-101B-9397-08002B2CF9AE}" pid="6" name="Folder_Description">
    <vt:lpwstr/>
  </property>
  <property fmtid="{D5CDD505-2E9C-101B-9397-08002B2CF9AE}" pid="7" name="/Folder_Name/">
    <vt:lpwstr/>
  </property>
  <property fmtid="{D5CDD505-2E9C-101B-9397-08002B2CF9AE}" pid="8" name="/Folder_Description/">
    <vt:lpwstr/>
  </property>
  <property fmtid="{D5CDD505-2E9C-101B-9397-08002B2CF9AE}" pid="9" name="Folder_Version">
    <vt:lpwstr/>
  </property>
  <property fmtid="{D5CDD505-2E9C-101B-9397-08002B2CF9AE}" pid="10" name="Folder_VersionSeq">
    <vt:lpwstr/>
  </property>
  <property fmtid="{D5CDD505-2E9C-101B-9397-08002B2CF9AE}" pid="11" name="Folder_Manager">
    <vt:lpwstr/>
  </property>
  <property fmtid="{D5CDD505-2E9C-101B-9397-08002B2CF9AE}" pid="12" name="Folder_ManagerDesc">
    <vt:lpwstr/>
  </property>
  <property fmtid="{D5CDD505-2E9C-101B-9397-08002B2CF9AE}" pid="13" name="Folder_Storage">
    <vt:lpwstr/>
  </property>
  <property fmtid="{D5CDD505-2E9C-101B-9397-08002B2CF9AE}" pid="14" name="Folder_StorageDesc">
    <vt:lpwstr/>
  </property>
  <property fmtid="{D5CDD505-2E9C-101B-9397-08002B2CF9AE}" pid="15" name="Folder_Creator">
    <vt:lpwstr/>
  </property>
  <property fmtid="{D5CDD505-2E9C-101B-9397-08002B2CF9AE}" pid="16" name="Folder_CreatorDesc">
    <vt:lpwstr/>
  </property>
  <property fmtid="{D5CDD505-2E9C-101B-9397-08002B2CF9AE}" pid="17" name="Folder_CreateDate">
    <vt:lpwstr/>
  </property>
  <property fmtid="{D5CDD505-2E9C-101B-9397-08002B2CF9AE}" pid="18" name="Folder_Updater">
    <vt:lpwstr/>
  </property>
  <property fmtid="{D5CDD505-2E9C-101B-9397-08002B2CF9AE}" pid="19" name="Folder_UpdaterDesc">
    <vt:lpwstr/>
  </property>
  <property fmtid="{D5CDD505-2E9C-101B-9397-08002B2CF9AE}" pid="20" name="Folder_UpdateDate">
    <vt:lpwstr/>
  </property>
  <property fmtid="{D5CDD505-2E9C-101B-9397-08002B2CF9AE}" pid="21" name="Document_Number">
    <vt:lpwstr/>
  </property>
  <property fmtid="{D5CDD505-2E9C-101B-9397-08002B2CF9AE}" pid="22" name="Document_Name">
    <vt:lpwstr/>
  </property>
  <property fmtid="{D5CDD505-2E9C-101B-9397-08002B2CF9AE}" pid="23" name="Document_FileName">
    <vt:lpwstr/>
  </property>
  <property fmtid="{D5CDD505-2E9C-101B-9397-08002B2CF9AE}" pid="24" name="Document_Version">
    <vt:lpwstr/>
  </property>
  <property fmtid="{D5CDD505-2E9C-101B-9397-08002B2CF9AE}" pid="25" name="Document_VersionSeq">
    <vt:lpwstr/>
  </property>
  <property fmtid="{D5CDD505-2E9C-101B-9397-08002B2CF9AE}" pid="26" name="Document_Creator">
    <vt:lpwstr/>
  </property>
  <property fmtid="{D5CDD505-2E9C-101B-9397-08002B2CF9AE}" pid="27" name="Document_CreatorDesc">
    <vt:lpwstr/>
  </property>
  <property fmtid="{D5CDD505-2E9C-101B-9397-08002B2CF9AE}" pid="28" name="Document_CreateDate">
    <vt:lpwstr/>
  </property>
  <property fmtid="{D5CDD505-2E9C-101B-9397-08002B2CF9AE}" pid="29" name="Document_Updater">
    <vt:lpwstr/>
  </property>
  <property fmtid="{D5CDD505-2E9C-101B-9397-08002B2CF9AE}" pid="30" name="Document_UpdaterDesc">
    <vt:lpwstr/>
  </property>
  <property fmtid="{D5CDD505-2E9C-101B-9397-08002B2CF9AE}" pid="31" name="Document_UpdateDate">
    <vt:lpwstr/>
  </property>
  <property fmtid="{D5CDD505-2E9C-101B-9397-08002B2CF9AE}" pid="32" name="Document_Size">
    <vt:lpwstr/>
  </property>
  <property fmtid="{D5CDD505-2E9C-101B-9397-08002B2CF9AE}" pid="33" name="Document_Storage">
    <vt:lpwstr/>
  </property>
  <property fmtid="{D5CDD505-2E9C-101B-9397-08002B2CF9AE}" pid="34" name="Document_StorageDesc">
    <vt:lpwstr/>
  </property>
  <property fmtid="{D5CDD505-2E9C-101B-9397-08002B2CF9AE}" pid="35" name="Document_Department">
    <vt:lpwstr/>
  </property>
  <property fmtid="{D5CDD505-2E9C-101B-9397-08002B2CF9AE}" pid="36" name="Document_DepartmentDesc">
    <vt:lpwstr/>
  </property>
  <property fmtid="{D5CDD505-2E9C-101B-9397-08002B2CF9AE}" pid="37" name="ContentTypeId">
    <vt:lpwstr>0x01010064F79DC22E25C647BADC9328E7ECE9F7</vt:lpwstr>
  </property>
</Properties>
</file>