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m.klopping\appdata\local\bentley\projectwise\workingdir\ohiodot-pw.bentley.com_ohiodot-pw-02\sam.klopping@aecom.com\d0711169\"/>
    </mc:Choice>
  </mc:AlternateContent>
  <xr:revisionPtr revIDLastSave="0" documentId="13_ncr:1_{D681C7CD-6CBF-47E4-B5B0-E71D2044F8B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IGNING" sheetId="1" r:id="rId1"/>
    <sheet name="PM" sheetId="2" r:id="rId2"/>
  </sheets>
  <externalReferences>
    <externalReference r:id="rId3"/>
    <externalReference r:id="rId4"/>
  </externalReferences>
  <definedNames>
    <definedName name="ITEM" localSheetId="1">[1]QryItemAddIn!$A:$A</definedName>
    <definedName name="ITEM">[2]ProjectInfo!$A:$A</definedName>
    <definedName name="QryItemNamed" localSheetId="1">[1]QryItemAddIn!$A:$G</definedName>
    <definedName name="QryItemNamed">[2]ProjectInfo!$A:$G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4" i="2" l="1"/>
  <c r="O83" i="2"/>
  <c r="N83" i="2"/>
  <c r="N84" i="1"/>
  <c r="K69" i="2" l="1"/>
  <c r="K26" i="2"/>
  <c r="R62" i="2"/>
  <c r="S84" i="2" l="1"/>
  <c r="R84" i="2"/>
  <c r="Q84" i="2"/>
  <c r="P84" i="2"/>
  <c r="L84" i="2"/>
  <c r="K84" i="2"/>
  <c r="O84" i="1"/>
  <c r="M84" i="1"/>
  <c r="L84" i="1"/>
  <c r="P84" i="1"/>
  <c r="Q27" i="2"/>
  <c r="R59" i="2"/>
  <c r="R60" i="2"/>
  <c r="R61" i="2"/>
  <c r="U11" i="1"/>
  <c r="V11" i="1"/>
  <c r="W11" i="1"/>
  <c r="X11" i="1"/>
  <c r="Y11" i="1"/>
  <c r="Z11" i="1"/>
  <c r="AA11" i="1"/>
  <c r="AB11" i="1"/>
  <c r="AC11" i="1"/>
  <c r="AE321" i="2" l="1"/>
  <c r="AD321" i="2"/>
  <c r="AC321" i="2"/>
  <c r="AB321" i="2"/>
  <c r="AA321" i="2"/>
  <c r="Z321" i="2"/>
  <c r="Y321" i="2"/>
  <c r="X321" i="2"/>
  <c r="W321" i="2"/>
  <c r="V321" i="2"/>
  <c r="U321" i="2"/>
  <c r="T321" i="2"/>
  <c r="S321" i="2"/>
  <c r="R321" i="2"/>
  <c r="Q321" i="2"/>
  <c r="P321" i="2"/>
  <c r="O321" i="2"/>
  <c r="N321" i="2"/>
  <c r="M321" i="2"/>
  <c r="L321" i="2"/>
  <c r="K321" i="2"/>
  <c r="AE260" i="2"/>
  <c r="AD260" i="2"/>
  <c r="AC260" i="2"/>
  <c r="AB260" i="2"/>
  <c r="AA260" i="2"/>
  <c r="Z260" i="2"/>
  <c r="Y260" i="2"/>
  <c r="X260" i="2"/>
  <c r="W260" i="2"/>
  <c r="V260" i="2"/>
  <c r="U260" i="2"/>
  <c r="T260" i="2"/>
  <c r="S260" i="2"/>
  <c r="R260" i="2"/>
  <c r="Q260" i="2"/>
  <c r="P260" i="2"/>
  <c r="O260" i="2"/>
  <c r="N260" i="2"/>
  <c r="M260" i="2"/>
  <c r="L260" i="2"/>
  <c r="K260" i="2"/>
  <c r="AE248" i="2"/>
  <c r="AD248" i="2"/>
  <c r="AC248" i="2"/>
  <c r="AB248" i="2"/>
  <c r="AA248" i="2"/>
  <c r="Z248" i="2"/>
  <c r="Y248" i="2"/>
  <c r="X248" i="2"/>
  <c r="W248" i="2"/>
  <c r="V248" i="2"/>
  <c r="U248" i="2"/>
  <c r="T248" i="2"/>
  <c r="S248" i="2"/>
  <c r="R248" i="2"/>
  <c r="Q248" i="2"/>
  <c r="P248" i="2"/>
  <c r="O248" i="2"/>
  <c r="N248" i="2"/>
  <c r="M248" i="2"/>
  <c r="L248" i="2"/>
  <c r="K248" i="2"/>
  <c r="AE247" i="2"/>
  <c r="AD247" i="2"/>
  <c r="AC247" i="2"/>
  <c r="AB247" i="2"/>
  <c r="AA247" i="2"/>
  <c r="Z247" i="2"/>
  <c r="Y247" i="2"/>
  <c r="X247" i="2"/>
  <c r="W247" i="2"/>
  <c r="V247" i="2"/>
  <c r="U247" i="2"/>
  <c r="T247" i="2"/>
  <c r="S247" i="2"/>
  <c r="R247" i="2"/>
  <c r="Q247" i="2"/>
  <c r="P247" i="2"/>
  <c r="O247" i="2"/>
  <c r="N247" i="2"/>
  <c r="M247" i="2"/>
  <c r="L247" i="2"/>
  <c r="K247" i="2"/>
  <c r="D244" i="2"/>
  <c r="AE242" i="2"/>
  <c r="AD242" i="2"/>
  <c r="AC242" i="2"/>
  <c r="AB242" i="2"/>
  <c r="AA242" i="2"/>
  <c r="Z242" i="2"/>
  <c r="Y242" i="2"/>
  <c r="X242" i="2"/>
  <c r="W242" i="2"/>
  <c r="V242" i="2"/>
  <c r="U242" i="2"/>
  <c r="T242" i="2"/>
  <c r="S242" i="2"/>
  <c r="R242" i="2"/>
  <c r="Q242" i="2"/>
  <c r="P242" i="2"/>
  <c r="O242" i="2"/>
  <c r="N242" i="2"/>
  <c r="M242" i="2"/>
  <c r="L242" i="2"/>
  <c r="K242" i="2"/>
  <c r="AE181" i="2"/>
  <c r="AD181" i="2"/>
  <c r="AC181" i="2"/>
  <c r="AB181" i="2"/>
  <c r="AA181" i="2"/>
  <c r="Z181" i="2"/>
  <c r="Y181" i="2"/>
  <c r="X181" i="2"/>
  <c r="W181" i="2"/>
  <c r="V181" i="2"/>
  <c r="U181" i="2"/>
  <c r="T181" i="2"/>
  <c r="S181" i="2"/>
  <c r="R181" i="2"/>
  <c r="Q181" i="2"/>
  <c r="P181" i="2"/>
  <c r="O181" i="2"/>
  <c r="N181" i="2"/>
  <c r="M181" i="2"/>
  <c r="L181" i="2"/>
  <c r="K181" i="2"/>
  <c r="AE169" i="2"/>
  <c r="AD169" i="2"/>
  <c r="AC169" i="2"/>
  <c r="AB169" i="2"/>
  <c r="AA169" i="2"/>
  <c r="Z169" i="2"/>
  <c r="Y169" i="2"/>
  <c r="X169" i="2"/>
  <c r="W169" i="2"/>
  <c r="V169" i="2"/>
  <c r="U169" i="2"/>
  <c r="T169" i="2"/>
  <c r="S169" i="2"/>
  <c r="R169" i="2"/>
  <c r="Q169" i="2"/>
  <c r="P169" i="2"/>
  <c r="O169" i="2"/>
  <c r="N169" i="2"/>
  <c r="M169" i="2"/>
  <c r="L169" i="2"/>
  <c r="K169" i="2"/>
  <c r="AE168" i="2"/>
  <c r="AD168" i="2"/>
  <c r="AC168" i="2"/>
  <c r="AB168" i="2"/>
  <c r="AA168" i="2"/>
  <c r="Z168" i="2"/>
  <c r="Y168" i="2"/>
  <c r="X168" i="2"/>
  <c r="W168" i="2"/>
  <c r="V168" i="2"/>
  <c r="U168" i="2"/>
  <c r="T168" i="2"/>
  <c r="S168" i="2"/>
  <c r="R168" i="2"/>
  <c r="Q168" i="2"/>
  <c r="P168" i="2"/>
  <c r="O168" i="2"/>
  <c r="N168" i="2"/>
  <c r="M168" i="2"/>
  <c r="L168" i="2"/>
  <c r="K168" i="2"/>
  <c r="D165" i="2"/>
  <c r="AE163" i="2"/>
  <c r="AD163" i="2"/>
  <c r="AC163" i="2"/>
  <c r="AB163" i="2"/>
  <c r="AA163" i="2"/>
  <c r="Z163" i="2"/>
  <c r="Y163" i="2"/>
  <c r="X163" i="2"/>
  <c r="W163" i="2"/>
  <c r="V163" i="2"/>
  <c r="U163" i="2"/>
  <c r="T163" i="2"/>
  <c r="S163" i="2"/>
  <c r="R163" i="2"/>
  <c r="Q163" i="2"/>
  <c r="P163" i="2"/>
  <c r="O163" i="2"/>
  <c r="N163" i="2"/>
  <c r="M163" i="2"/>
  <c r="L163" i="2"/>
  <c r="K163" i="2"/>
  <c r="AE102" i="2"/>
  <c r="AD102" i="2"/>
  <c r="AC102" i="2"/>
  <c r="AB102" i="2"/>
  <c r="AA102" i="2"/>
  <c r="Z102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AE89" i="2"/>
  <c r="AD89" i="2"/>
  <c r="AC89" i="2"/>
  <c r="AB89" i="2"/>
  <c r="AA89" i="2"/>
  <c r="Z89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D86" i="2"/>
  <c r="AE84" i="2"/>
  <c r="AD84" i="2"/>
  <c r="AC84" i="2"/>
  <c r="AB84" i="2"/>
  <c r="AA84" i="2"/>
  <c r="Z84" i="2"/>
  <c r="Y84" i="2"/>
  <c r="X84" i="2"/>
  <c r="W84" i="2"/>
  <c r="AE23" i="2"/>
  <c r="AD23" i="2"/>
  <c r="AC23" i="2"/>
  <c r="AB23" i="2"/>
  <c r="AA23" i="2"/>
  <c r="Z23" i="2"/>
  <c r="Y23" i="2"/>
  <c r="X23" i="2"/>
  <c r="W23" i="2"/>
  <c r="V23" i="2"/>
  <c r="V84" i="2" s="1"/>
  <c r="U23" i="2"/>
  <c r="U84" i="2" s="1"/>
  <c r="T23" i="2"/>
  <c r="T84" i="2" s="1"/>
  <c r="S23" i="2"/>
  <c r="R23" i="2"/>
  <c r="Q23" i="2"/>
  <c r="P23" i="2"/>
  <c r="O23" i="2"/>
  <c r="N23" i="2"/>
  <c r="M23" i="2"/>
  <c r="M84" i="2" s="1"/>
  <c r="L23" i="2"/>
  <c r="K23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D7" i="2"/>
  <c r="AD11" i="1" l="1"/>
  <c r="AC84" i="1"/>
  <c r="AB84" i="1"/>
  <c r="AA84" i="1"/>
  <c r="Z84" i="1"/>
  <c r="Y84" i="1"/>
  <c r="S84" i="1"/>
  <c r="R84" i="1"/>
  <c r="Q84" i="1" l="1"/>
  <c r="T84" i="1"/>
  <c r="U23" i="1"/>
  <c r="U84" i="1" s="1"/>
  <c r="V23" i="1"/>
  <c r="V84" i="1" s="1"/>
  <c r="W23" i="1"/>
  <c r="W84" i="1" s="1"/>
  <c r="X23" i="1"/>
  <c r="X84" i="1" s="1"/>
  <c r="Y23" i="1"/>
  <c r="Z23" i="1"/>
  <c r="AA23" i="1"/>
  <c r="AB23" i="1"/>
  <c r="AC23" i="1"/>
  <c r="AD23" i="1"/>
  <c r="AD84" i="1" s="1"/>
  <c r="D7" i="1" l="1"/>
  <c r="U10" i="1" l="1"/>
  <c r="V10" i="1"/>
  <c r="W10" i="1"/>
  <c r="X10" i="1"/>
  <c r="Y10" i="1"/>
  <c r="Z10" i="1"/>
  <c r="AA10" i="1"/>
  <c r="AB10" i="1"/>
  <c r="AC10" i="1"/>
  <c r="AD10" i="1"/>
</calcChain>
</file>

<file path=xl/sharedStrings.xml><?xml version="1.0" encoding="utf-8"?>
<sst xmlns="http://schemas.openxmlformats.org/spreadsheetml/2006/main" count="560" uniqueCount="228">
  <si>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</si>
  <si>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</si>
  <si>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</si>
  <si>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</si>
  <si>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</si>
  <si>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</si>
  <si>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</si>
  <si>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</si>
  <si>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</si>
  <si>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</si>
  <si>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</si>
  <si>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</si>
  <si>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</si>
  <si>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</si>
  <si>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</si>
  <si>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</si>
  <si>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</si>
  <si>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</si>
  <si>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STATION</t>
  </si>
  <si>
    <t>SIDE</t>
  </si>
  <si>
    <t>CODE</t>
  </si>
  <si>
    <t>LOCATION</t>
  </si>
  <si>
    <t>REF
NO.</t>
  </si>
  <si>
    <t>SHEET
NO.</t>
  </si>
  <si>
    <t>SIZE
(INCHES)</t>
  </si>
  <si>
    <t>&lt;--- ENTER STARTING SHEET NUMBER</t>
  </si>
  <si>
    <t>COONPATH RD</t>
  </si>
  <si>
    <t>WEST LEG</t>
  </si>
  <si>
    <t>S1</t>
  </si>
  <si>
    <t>S2</t>
  </si>
  <si>
    <t>S4</t>
  </si>
  <si>
    <t>S5</t>
  </si>
  <si>
    <t>S6</t>
  </si>
  <si>
    <t>S7</t>
  </si>
  <si>
    <t>S8</t>
  </si>
  <si>
    <t>S9</t>
  </si>
  <si>
    <t>S10</t>
  </si>
  <si>
    <t>LT/RT</t>
  </si>
  <si>
    <t>R4-7</t>
  </si>
  <si>
    <t>RT</t>
  </si>
  <si>
    <t>R1-2</t>
  </si>
  <si>
    <t>LT</t>
  </si>
  <si>
    <t>D1-1d</t>
  </si>
  <si>
    <t>EAST LEG</t>
  </si>
  <si>
    <t>S11</t>
  </si>
  <si>
    <t>S12</t>
  </si>
  <si>
    <t>S13</t>
  </si>
  <si>
    <t>S14</t>
  </si>
  <si>
    <t>S15</t>
  </si>
  <si>
    <t>S16</t>
  </si>
  <si>
    <t>S17</t>
  </si>
  <si>
    <t>S18</t>
  </si>
  <si>
    <t>S.R. 158</t>
  </si>
  <si>
    <t>SOUTH LEG</t>
  </si>
  <si>
    <t>S19</t>
  </si>
  <si>
    <t>S20</t>
  </si>
  <si>
    <t>S21</t>
  </si>
  <si>
    <t>S22</t>
  </si>
  <si>
    <t>S23</t>
  </si>
  <si>
    <t>S24</t>
  </si>
  <si>
    <t>S25</t>
  </si>
  <si>
    <t>NORTH LEG</t>
  </si>
  <si>
    <t>S26</t>
  </si>
  <si>
    <t>S27</t>
  </si>
  <si>
    <t>S28</t>
  </si>
  <si>
    <t>S29</t>
  </si>
  <si>
    <t>S30</t>
  </si>
  <si>
    <t>S31</t>
  </si>
  <si>
    <t>30 X 24</t>
  </si>
  <si>
    <t>24 X 30</t>
  </si>
  <si>
    <t>M6-2</t>
  </si>
  <si>
    <t>M1-5</t>
  </si>
  <si>
    <t>24 X 12</t>
  </si>
  <si>
    <t>M3-3</t>
  </si>
  <si>
    <t>72 X 18</t>
  </si>
  <si>
    <t>W2-6</t>
  </si>
  <si>
    <t>W13-1P</t>
  </si>
  <si>
    <t xml:space="preserve">30 X 30 </t>
  </si>
  <si>
    <t>18 X 18</t>
  </si>
  <si>
    <t>W3-2</t>
  </si>
  <si>
    <t>S32</t>
  </si>
  <si>
    <t>630E80100</t>
  </si>
  <si>
    <t>FT</t>
  </si>
  <si>
    <t>SF</t>
  </si>
  <si>
    <t>EACH</t>
  </si>
  <si>
    <t>SIGN, FLAT SHEET</t>
  </si>
  <si>
    <t>630E84900</t>
  </si>
  <si>
    <t>REMOVAL OF GROUND MOUNTED SIGN AND DISPOSAL</t>
  </si>
  <si>
    <t>STATION TO STATION</t>
  </si>
  <si>
    <t>TO</t>
  </si>
  <si>
    <t>RAB ALIGNMENT</t>
  </si>
  <si>
    <t>644E00300</t>
  </si>
  <si>
    <t>644E01514</t>
  </si>
  <si>
    <t>644E20800</t>
  </si>
  <si>
    <t xml:space="preserve"> WHITE</t>
  </si>
  <si>
    <t xml:space="preserve"> YELLOW</t>
  </si>
  <si>
    <t>, DOUBLE YELLOW</t>
  </si>
  <si>
    <t>, WHITE</t>
  </si>
  <si>
    <t>111621_TP001</t>
  </si>
  <si>
    <t>111621_TP002</t>
  </si>
  <si>
    <t>S3</t>
  </si>
  <si>
    <t>S33</t>
  </si>
  <si>
    <t>106+54</t>
  </si>
  <si>
    <t>106+69</t>
  </si>
  <si>
    <t>109+36</t>
  </si>
  <si>
    <t>109+53</t>
  </si>
  <si>
    <t>110+34</t>
  </si>
  <si>
    <t>111+28</t>
  </si>
  <si>
    <t>111+34</t>
  </si>
  <si>
    <t>111+59</t>
  </si>
  <si>
    <t>111+66</t>
  </si>
  <si>
    <t>200+27</t>
  </si>
  <si>
    <t>200+45</t>
  </si>
  <si>
    <t>200+76</t>
  </si>
  <si>
    <t>200+80</t>
  </si>
  <si>
    <t>201+77</t>
  </si>
  <si>
    <t>202+54</t>
  </si>
  <si>
    <t>205+56</t>
  </si>
  <si>
    <t>205+85</t>
  </si>
  <si>
    <t>305+72</t>
  </si>
  <si>
    <t>308+72</t>
  </si>
  <si>
    <t>309+54</t>
  </si>
  <si>
    <t>310+45</t>
  </si>
  <si>
    <t>310+53</t>
  </si>
  <si>
    <t>310+85</t>
  </si>
  <si>
    <t>310+94</t>
  </si>
  <si>
    <t>311+02</t>
  </si>
  <si>
    <t>400+30</t>
  </si>
  <si>
    <t>400+25</t>
  </si>
  <si>
    <t>400+45</t>
  </si>
  <si>
    <t>400+76</t>
  </si>
  <si>
    <t>400+80</t>
  </si>
  <si>
    <t>401+71</t>
  </si>
  <si>
    <t>402+54</t>
  </si>
  <si>
    <t>405+54</t>
  </si>
  <si>
    <t>OM1-3</t>
  </si>
  <si>
    <t xml:space="preserve">36X36X36 </t>
  </si>
  <si>
    <t xml:space="preserve">21 X 15 </t>
  </si>
  <si>
    <t>30 X 30</t>
  </si>
  <si>
    <t>630E08600</t>
  </si>
  <si>
    <t>SIGN POST REFLECTOR</t>
  </si>
  <si>
    <t>630E86002</t>
  </si>
  <si>
    <t>REMOVAL OF GROUND MOUNTED POST SUPPORT AND DISPOSAL</t>
  </si>
  <si>
    <t>110+30</t>
  </si>
  <si>
    <t>111+42</t>
  </si>
  <si>
    <t>201+80</t>
  </si>
  <si>
    <t>206+00</t>
  </si>
  <si>
    <t>106+00</t>
  </si>
  <si>
    <t>200+68</t>
  </si>
  <si>
    <t>111+37</t>
  </si>
  <si>
    <t>200+72</t>
  </si>
  <si>
    <t>309+50</t>
  </si>
  <si>
    <t>307+55</t>
  </si>
  <si>
    <t>310+58</t>
  </si>
  <si>
    <t>400+69</t>
  </si>
  <si>
    <t>401+75</t>
  </si>
  <si>
    <t>403+70</t>
  </si>
  <si>
    <t>310+55</t>
  </si>
  <si>
    <t>400+72</t>
  </si>
  <si>
    <t>0+00</t>
  </si>
  <si>
    <t>4+39</t>
  </si>
  <si>
    <t>4+31</t>
  </si>
  <si>
    <t>0+25</t>
  </si>
  <si>
    <t>1+02</t>
  </si>
  <si>
    <t>1+35</t>
  </si>
  <si>
    <t>2+12</t>
  </si>
  <si>
    <t>2+47</t>
  </si>
  <si>
    <t>3+19</t>
  </si>
  <si>
    <t>3+54</t>
  </si>
  <si>
    <t>0+78</t>
  </si>
  <si>
    <t>1+84</t>
  </si>
  <si>
    <t>2+95</t>
  </si>
  <si>
    <t>4+04</t>
  </si>
  <si>
    <t>GROUND MOUNTED SUPPORT, NO. 3 POST, AS PER PLAN</t>
  </si>
  <si>
    <t>630E03101</t>
  </si>
  <si>
    <t>EXISTING S.R. 158</t>
  </si>
  <si>
    <t>SOUTH APPROACH</t>
  </si>
  <si>
    <t>NORTH APPROACH</t>
  </si>
  <si>
    <t>621E54000</t>
  </si>
  <si>
    <t>621E00100</t>
  </si>
  <si>
    <t>R6-2R</t>
  </si>
  <si>
    <t>R6-5P</t>
  </si>
  <si>
    <t>644E00700</t>
  </si>
  <si>
    <t>, YELLOW</t>
  </si>
  <si>
    <t>108+86</t>
  </si>
  <si>
    <t>203+49</t>
  </si>
  <si>
    <t>307+80</t>
  </si>
  <si>
    <t>M3-1</t>
  </si>
  <si>
    <t>644E00400</t>
  </si>
  <si>
    <t>644E00104</t>
  </si>
  <si>
    <t>A1</t>
  </si>
  <si>
    <t>G1</t>
  </si>
  <si>
    <t>B1</t>
  </si>
  <si>
    <t>B2</t>
  </si>
  <si>
    <t>G2</t>
  </si>
  <si>
    <t>A2</t>
  </si>
  <si>
    <t>D4</t>
  </si>
  <si>
    <t>D1</t>
  </si>
  <si>
    <t>A3</t>
  </si>
  <si>
    <t>G3</t>
  </si>
  <si>
    <t>B3</t>
  </si>
  <si>
    <t>B4</t>
  </si>
  <si>
    <t>A4</t>
  </si>
  <si>
    <t>G4</t>
  </si>
  <si>
    <t>D3</t>
  </si>
  <si>
    <t>D2</t>
  </si>
  <si>
    <t>E2</t>
  </si>
  <si>
    <t>E4</t>
  </si>
  <si>
    <t>E1</t>
  </si>
  <si>
    <t>E3</t>
  </si>
  <si>
    <t>F4</t>
  </si>
  <si>
    <t>F1</t>
  </si>
  <si>
    <t>F3</t>
  </si>
  <si>
    <t>F2</t>
  </si>
  <si>
    <t>B5</t>
  </si>
  <si>
    <t>C1</t>
  </si>
  <si>
    <t>C2</t>
  </si>
  <si>
    <t>C3</t>
  </si>
  <si>
    <t>C4</t>
  </si>
  <si>
    <t>P.109-110</t>
  </si>
  <si>
    <t>111+63</t>
  </si>
  <si>
    <t>111+58</t>
  </si>
  <si>
    <t>200+52</t>
  </si>
  <si>
    <t>200+49</t>
  </si>
  <si>
    <t>310+80</t>
  </si>
  <si>
    <t>400+46</t>
  </si>
  <si>
    <t>400+52</t>
  </si>
  <si>
    <t>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</si>
</sst>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&quot;+&quot;00.00"/>
    <numFmt numFmtId="165" formatCode="0\)"/>
    <numFmt numFmtId="166" formatCode="&quot;SUBSUMMARY SHEET &quot;#"/>
    <numFmt numFmtId="167" formatCode="#\ ???/???"/>
    <numFmt numFmtId="168" formatCode="0.0"/>
  </numFmts>
  <fonts count="9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29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>
      <alignment horizontal="center" vertical="center"/>
    </xf>
    <xf numFmtId="11" fontId="4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14" xfId="0" applyFont="1" applyBorder="1" applyAlignment="1">
      <alignment vertical="center"/>
    </xf>
    <xf numFmtId="0" fontId="4" fillId="5" borderId="18" xfId="0" applyFont="1" applyFill="1" applyBorder="1" applyAlignment="1" applyProtection="1">
      <alignment vertical="center"/>
      <protection locked="0"/>
    </xf>
    <xf numFmtId="0" fontId="4" fillId="5" borderId="16" xfId="0" applyFont="1" applyFill="1" applyBorder="1" applyAlignment="1" applyProtection="1">
      <alignment vertical="center"/>
      <protection locked="0"/>
    </xf>
    <xf numFmtId="0" fontId="4" fillId="5" borderId="17" xfId="0" applyFont="1" applyFill="1" applyBorder="1" applyAlignment="1" applyProtection="1">
      <alignment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164" fontId="4" fillId="0" borderId="3" xfId="0" applyNumberFormat="1" applyFont="1" applyBorder="1" applyAlignment="1" applyProtection="1">
      <alignment horizontal="center" vertical="center"/>
      <protection locked="0"/>
    </xf>
    <xf numFmtId="164" fontId="4" fillId="0" borderId="2" xfId="0" applyNumberFormat="1" applyFont="1" applyBorder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164" fontId="4" fillId="0" borderId="7" xfId="0" applyNumberFormat="1" applyFont="1" applyBorder="1" applyAlignment="1" applyProtection="1">
      <alignment horizontal="center" vertical="center"/>
      <protection locked="0"/>
    </xf>
    <xf numFmtId="164" fontId="4" fillId="0" borderId="4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vertical="center"/>
      <protection locked="0"/>
    </xf>
    <xf numFmtId="0" fontId="4" fillId="0" borderId="32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11" fontId="4" fillId="3" borderId="0" xfId="0" quotePrefix="1" applyNumberFormat="1" applyFont="1" applyFill="1" applyAlignment="1" applyProtection="1">
      <alignment horizontal="center" vertical="center"/>
      <protection locked="0"/>
    </xf>
    <xf numFmtId="49" fontId="4" fillId="3" borderId="0" xfId="0" quotePrefix="1" applyNumberFormat="1" applyFont="1" applyFill="1" applyAlignment="1" applyProtection="1">
      <alignment horizontal="center" vertical="center"/>
      <protection locked="0"/>
    </xf>
    <xf numFmtId="1" fontId="4" fillId="0" borderId="1" xfId="0" applyNumberFormat="1" applyFont="1" applyBorder="1" applyAlignment="1" applyProtection="1">
      <alignment horizontal="center" vertical="center"/>
      <protection locked="0"/>
    </xf>
    <xf numFmtId="168" fontId="4" fillId="0" borderId="3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4" fillId="0" borderId="41" xfId="0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164" fontId="3" fillId="0" borderId="7" xfId="0" applyNumberFormat="1" applyFont="1" applyBorder="1" applyAlignment="1" applyProtection="1">
      <alignment horizontal="center" vertical="center"/>
      <protection locked="0"/>
    </xf>
    <xf numFmtId="164" fontId="3" fillId="0" borderId="8" xfId="0" applyNumberFormat="1" applyFont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168" fontId="4" fillId="0" borderId="1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2" fontId="4" fillId="0" borderId="8" xfId="0" applyNumberFormat="1" applyFont="1" applyBorder="1" applyAlignment="1" applyProtection="1">
      <alignment horizontal="center" vertical="center"/>
      <protection locked="0"/>
    </xf>
    <xf numFmtId="2" fontId="7" fillId="0" borderId="8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1" fontId="7" fillId="0" borderId="1" xfId="0" applyNumberFormat="1" applyFont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3" fillId="4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  <protection locked="0"/>
    </xf>
    <xf numFmtId="164" fontId="4" fillId="0" borderId="5" xfId="0" applyNumberFormat="1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40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164" fontId="4" fillId="0" borderId="7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textRotation="90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textRotation="90" wrapText="1"/>
    </xf>
    <xf numFmtId="0" fontId="4" fillId="6" borderId="12" xfId="0" applyFont="1" applyFill="1" applyBorder="1" applyAlignment="1">
      <alignment horizontal="center" vertical="center" textRotation="90" wrapText="1"/>
    </xf>
    <xf numFmtId="0" fontId="4" fillId="6" borderId="40" xfId="0" applyFont="1" applyFill="1" applyBorder="1" applyAlignment="1">
      <alignment horizontal="center" vertical="center" textRotation="90" wrapTex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164" fontId="4" fillId="0" borderId="28" xfId="0" applyNumberFormat="1" applyFont="1" applyBorder="1" applyAlignment="1" applyProtection="1">
      <alignment horizontal="center" vertical="center"/>
      <protection locked="0"/>
    </xf>
    <xf numFmtId="164" fontId="4" fillId="0" borderId="20" xfId="0" applyNumberFormat="1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64" fontId="3" fillId="0" borderId="7" xfId="0" applyNumberFormat="1" applyFont="1" applyBorder="1" applyAlignment="1" applyProtection="1">
      <alignment horizontal="center" vertical="center"/>
      <protection locked="0"/>
    </xf>
    <xf numFmtId="164" fontId="3" fillId="0" borderId="8" xfId="0" applyNumberFormat="1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textRotation="90" wrapText="1"/>
    </xf>
    <xf numFmtId="0" fontId="4" fillId="3" borderId="0" xfId="0" applyFont="1" applyFill="1" applyAlignment="1">
      <alignment vertical="center"/>
    </xf>
    <xf numFmtId="0" fontId="4" fillId="3" borderId="9" xfId="0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166" fontId="3" fillId="4" borderId="0" xfId="0" applyNumberFormat="1" applyFont="1" applyFill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 textRotation="90" wrapText="1"/>
    </xf>
    <xf numFmtId="167" fontId="4" fillId="0" borderId="11" xfId="0" applyNumberFormat="1" applyFont="1" applyBorder="1" applyAlignment="1">
      <alignment horizontal="center" vertical="center" textRotation="90" wrapText="1"/>
    </xf>
    <xf numFmtId="167" fontId="4" fillId="0" borderId="12" xfId="0" applyNumberFormat="1" applyFont="1" applyBorder="1" applyAlignment="1">
      <alignment horizontal="center" vertical="center" textRotation="90" wrapText="1"/>
    </xf>
    <xf numFmtId="167" fontId="4" fillId="0" borderId="40" xfId="0" applyNumberFormat="1" applyFont="1" applyBorder="1" applyAlignment="1">
      <alignment horizontal="center" vertical="center" textRotation="90" wrapText="1"/>
    </xf>
    <xf numFmtId="2" fontId="4" fillId="0" borderId="4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0" fontId="4" fillId="0" borderId="4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64" fontId="4" fillId="0" borderId="29" xfId="0" applyNumberFormat="1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43" xfId="0" applyFont="1" applyBorder="1" applyAlignment="1" applyProtection="1">
      <alignment horizontal="center" vertical="center"/>
      <protection locked="0"/>
    </xf>
    <xf numFmtId="0" fontId="4" fillId="0" borderId="44" xfId="0" applyFont="1" applyBorder="1" applyAlignment="1" applyProtection="1">
      <alignment horizontal="center" vertical="center"/>
      <protection locked="0"/>
    </xf>
    <xf numFmtId="0" fontId="4" fillId="0" borderId="46" xfId="0" applyFont="1" applyBorder="1" applyAlignment="1" applyProtection="1">
      <alignment horizontal="left" vertical="center"/>
      <protection locked="0"/>
    </xf>
    <xf numFmtId="0" fontId="4" fillId="0" borderId="47" xfId="0" applyFont="1" applyBorder="1" applyAlignment="1" applyProtection="1">
      <alignment horizontal="left" vertical="center"/>
      <protection locked="0"/>
    </xf>
    <xf numFmtId="0" fontId="4" fillId="0" borderId="45" xfId="0" applyFont="1" applyBorder="1" applyAlignment="1" applyProtection="1">
      <alignment horizontal="left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83</xdr:row>
      <xdr:rowOff>0</xdr:rowOff>
    </xdr:from>
    <xdr:to>
      <xdr:col>30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3479A822-2A7B-4732-8EAC-96BAC9B0645B}"/>
            </a:ext>
          </a:extLst>
        </xdr:cNvPr>
        <xdr:cNvSpPr>
          <a:spLocks noChangeShapeType="1"/>
        </xdr:cNvSpPr>
      </xdr:nvSpPr>
      <xdr:spPr bwMode="auto">
        <a:xfrm>
          <a:off x="18602325" y="134397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FBA7E4AA-B02E-422C-A6AB-7ACA5563CA09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46B92693-3AAD-48C5-904D-EA209AEA7FC7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5" name="Line 8">
          <a:extLst>
            <a:ext uri="{FF2B5EF4-FFF2-40B4-BE49-F238E27FC236}">
              <a16:creationId xmlns:a16="http://schemas.microsoft.com/office/drawing/2014/main" id="{BCEA28DA-D9D6-4630-9A41-026C8AFFD762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6" name="Line 9">
          <a:extLst>
            <a:ext uri="{FF2B5EF4-FFF2-40B4-BE49-F238E27FC236}">
              <a16:creationId xmlns:a16="http://schemas.microsoft.com/office/drawing/2014/main" id="{08F87F02-EDD8-4A52-92F5-44795E549EF6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7" name="Line 10">
          <a:extLst>
            <a:ext uri="{FF2B5EF4-FFF2-40B4-BE49-F238E27FC236}">
              <a16:creationId xmlns:a16="http://schemas.microsoft.com/office/drawing/2014/main" id="{E469E0B3-FEF4-453B-BD0C-2B964B7A52D8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8" name="Line 11">
          <a:extLst>
            <a:ext uri="{FF2B5EF4-FFF2-40B4-BE49-F238E27FC236}">
              <a16:creationId xmlns:a16="http://schemas.microsoft.com/office/drawing/2014/main" id="{6851A4DA-E823-4EA3-A815-9AC86D0EC2B9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9" name="Line 12">
          <a:extLst>
            <a:ext uri="{FF2B5EF4-FFF2-40B4-BE49-F238E27FC236}">
              <a16:creationId xmlns:a16="http://schemas.microsoft.com/office/drawing/2014/main" id="{01D807AA-E86D-4C87-831B-0A20FE2F74F3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" name="Line 13">
          <a:extLst>
            <a:ext uri="{FF2B5EF4-FFF2-40B4-BE49-F238E27FC236}">
              <a16:creationId xmlns:a16="http://schemas.microsoft.com/office/drawing/2014/main" id="{A47C8A5D-B58F-4570-83FA-8C405532CB51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" name="Line 14">
          <a:extLst>
            <a:ext uri="{FF2B5EF4-FFF2-40B4-BE49-F238E27FC236}">
              <a16:creationId xmlns:a16="http://schemas.microsoft.com/office/drawing/2014/main" id="{1CB55502-5A7A-4508-8777-DF4BC95ED1B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2" name="Line 15">
          <a:extLst>
            <a:ext uri="{FF2B5EF4-FFF2-40B4-BE49-F238E27FC236}">
              <a16:creationId xmlns:a16="http://schemas.microsoft.com/office/drawing/2014/main" id="{7F42142D-C956-46CC-9205-F0E5A16E16E6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3" name="Line 16">
          <a:extLst>
            <a:ext uri="{FF2B5EF4-FFF2-40B4-BE49-F238E27FC236}">
              <a16:creationId xmlns:a16="http://schemas.microsoft.com/office/drawing/2014/main" id="{8EA5ED47-0B13-4C93-B7E1-EBEAA2D2A26F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4" name="Line 17">
          <a:extLst>
            <a:ext uri="{FF2B5EF4-FFF2-40B4-BE49-F238E27FC236}">
              <a16:creationId xmlns:a16="http://schemas.microsoft.com/office/drawing/2014/main" id="{95BE551D-CBF0-4A9A-8070-78AFB78CC34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5" name="Line 18">
          <a:extLst>
            <a:ext uri="{FF2B5EF4-FFF2-40B4-BE49-F238E27FC236}">
              <a16:creationId xmlns:a16="http://schemas.microsoft.com/office/drawing/2014/main" id="{F13A2B07-F1E7-439F-A9EC-7D1B05263D65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6" name="Line 19">
          <a:extLst>
            <a:ext uri="{FF2B5EF4-FFF2-40B4-BE49-F238E27FC236}">
              <a16:creationId xmlns:a16="http://schemas.microsoft.com/office/drawing/2014/main" id="{00E72C09-AF55-4162-8106-998B790EB251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7" name="Line 20">
          <a:extLst>
            <a:ext uri="{FF2B5EF4-FFF2-40B4-BE49-F238E27FC236}">
              <a16:creationId xmlns:a16="http://schemas.microsoft.com/office/drawing/2014/main" id="{3C8753AB-0494-4615-AB92-454CD610C2EA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8" name="Line 21">
          <a:extLst>
            <a:ext uri="{FF2B5EF4-FFF2-40B4-BE49-F238E27FC236}">
              <a16:creationId xmlns:a16="http://schemas.microsoft.com/office/drawing/2014/main" id="{9418BA18-EEA3-462A-B256-99E5B5FD3B7B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9" name="Line 22">
          <a:extLst>
            <a:ext uri="{FF2B5EF4-FFF2-40B4-BE49-F238E27FC236}">
              <a16:creationId xmlns:a16="http://schemas.microsoft.com/office/drawing/2014/main" id="{F0B0B437-1D46-4E63-A349-617C1B43247A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0" name="Line 23">
          <a:extLst>
            <a:ext uri="{FF2B5EF4-FFF2-40B4-BE49-F238E27FC236}">
              <a16:creationId xmlns:a16="http://schemas.microsoft.com/office/drawing/2014/main" id="{37B32779-0226-435B-9973-A134453194F6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1" name="Line 24">
          <a:extLst>
            <a:ext uri="{FF2B5EF4-FFF2-40B4-BE49-F238E27FC236}">
              <a16:creationId xmlns:a16="http://schemas.microsoft.com/office/drawing/2014/main" id="{1D79C601-C546-46D5-97F1-CDB9E78F198E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2" name="Line 25">
          <a:extLst>
            <a:ext uri="{FF2B5EF4-FFF2-40B4-BE49-F238E27FC236}">
              <a16:creationId xmlns:a16="http://schemas.microsoft.com/office/drawing/2014/main" id="{DC32A8CC-5386-4F72-98A1-7A97770A0BEF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23" name="Line 26">
          <a:extLst>
            <a:ext uri="{FF2B5EF4-FFF2-40B4-BE49-F238E27FC236}">
              <a16:creationId xmlns:a16="http://schemas.microsoft.com/office/drawing/2014/main" id="{13ECDF6F-9D8B-487A-B877-A34579F9F51E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4" name="Line 27">
          <a:extLst>
            <a:ext uri="{FF2B5EF4-FFF2-40B4-BE49-F238E27FC236}">
              <a16:creationId xmlns:a16="http://schemas.microsoft.com/office/drawing/2014/main" id="{E04D7F4B-40EC-480D-80D1-BF8A7E7FD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5" name="Line 28">
          <a:extLst>
            <a:ext uri="{FF2B5EF4-FFF2-40B4-BE49-F238E27FC236}">
              <a16:creationId xmlns:a16="http://schemas.microsoft.com/office/drawing/2014/main" id="{B5FE9E05-A42B-46CA-88CA-289398371F19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6" name="Line 29">
          <a:extLst>
            <a:ext uri="{FF2B5EF4-FFF2-40B4-BE49-F238E27FC236}">
              <a16:creationId xmlns:a16="http://schemas.microsoft.com/office/drawing/2014/main" id="{746B5ECC-6ECF-4810-BA7E-61F8AC0EA20F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27" name="Line 30">
          <a:extLst>
            <a:ext uri="{FF2B5EF4-FFF2-40B4-BE49-F238E27FC236}">
              <a16:creationId xmlns:a16="http://schemas.microsoft.com/office/drawing/2014/main" id="{67626FBF-D1B8-498C-8C6C-4ECAD2808535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8" name="Line 31">
          <a:extLst>
            <a:ext uri="{FF2B5EF4-FFF2-40B4-BE49-F238E27FC236}">
              <a16:creationId xmlns:a16="http://schemas.microsoft.com/office/drawing/2014/main" id="{1B79FD31-3EFE-4A7E-9A54-2D327D9E98DD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9" name="Line 32">
          <a:extLst>
            <a:ext uri="{FF2B5EF4-FFF2-40B4-BE49-F238E27FC236}">
              <a16:creationId xmlns:a16="http://schemas.microsoft.com/office/drawing/2014/main" id="{1C42FB74-D80B-46BE-A75B-37D9C64E835F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0" name="Line 33">
          <a:extLst>
            <a:ext uri="{FF2B5EF4-FFF2-40B4-BE49-F238E27FC236}">
              <a16:creationId xmlns:a16="http://schemas.microsoft.com/office/drawing/2014/main" id="{80929349-B439-4E45-A1E5-76641EB0D61D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1" name="Line 38">
          <a:extLst>
            <a:ext uri="{FF2B5EF4-FFF2-40B4-BE49-F238E27FC236}">
              <a16:creationId xmlns:a16="http://schemas.microsoft.com/office/drawing/2014/main" id="{A7BCBCB2-A0CB-419A-A41B-35B160DCE54C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2" name="Line 39">
          <a:extLst>
            <a:ext uri="{FF2B5EF4-FFF2-40B4-BE49-F238E27FC236}">
              <a16:creationId xmlns:a16="http://schemas.microsoft.com/office/drawing/2014/main" id="{1AE2CA88-6AA6-4915-AFA1-CD006BA8E68E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33" name="Line 40">
          <a:extLst>
            <a:ext uri="{FF2B5EF4-FFF2-40B4-BE49-F238E27FC236}">
              <a16:creationId xmlns:a16="http://schemas.microsoft.com/office/drawing/2014/main" id="{CFADDC25-9CB8-440D-86A9-D9977AE40108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4" name="Line 41">
          <a:extLst>
            <a:ext uri="{FF2B5EF4-FFF2-40B4-BE49-F238E27FC236}">
              <a16:creationId xmlns:a16="http://schemas.microsoft.com/office/drawing/2014/main" id="{9EF82ECE-CAA1-4FBC-AA3E-CF11C27F664F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5" name="Line 42">
          <a:extLst>
            <a:ext uri="{FF2B5EF4-FFF2-40B4-BE49-F238E27FC236}">
              <a16:creationId xmlns:a16="http://schemas.microsoft.com/office/drawing/2014/main" id="{FA267572-F371-4CC6-AB8E-126FEC3D517A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6" name="Line 43">
          <a:extLst>
            <a:ext uri="{FF2B5EF4-FFF2-40B4-BE49-F238E27FC236}">
              <a16:creationId xmlns:a16="http://schemas.microsoft.com/office/drawing/2014/main" id="{270C50A9-8F02-4613-958B-F3CD3EC043AA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37" name="Line 44">
          <a:extLst>
            <a:ext uri="{FF2B5EF4-FFF2-40B4-BE49-F238E27FC236}">
              <a16:creationId xmlns:a16="http://schemas.microsoft.com/office/drawing/2014/main" id="{95AF27B2-50A8-4300-BC25-F29AADA77EE9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8" name="Line 45">
          <a:extLst>
            <a:ext uri="{FF2B5EF4-FFF2-40B4-BE49-F238E27FC236}">
              <a16:creationId xmlns:a16="http://schemas.microsoft.com/office/drawing/2014/main" id="{E5E6EB3B-F5FA-4D03-AEA1-CDD01150D747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9" name="Line 46">
          <a:extLst>
            <a:ext uri="{FF2B5EF4-FFF2-40B4-BE49-F238E27FC236}">
              <a16:creationId xmlns:a16="http://schemas.microsoft.com/office/drawing/2014/main" id="{F94D69AB-5DE0-45E3-827E-E5CC0C8DDF6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0" name="Line 47">
          <a:extLst>
            <a:ext uri="{FF2B5EF4-FFF2-40B4-BE49-F238E27FC236}">
              <a16:creationId xmlns:a16="http://schemas.microsoft.com/office/drawing/2014/main" id="{254ACDED-461A-4761-9C57-FDEAEF6FD489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41" name="Line 48">
          <a:extLst>
            <a:ext uri="{FF2B5EF4-FFF2-40B4-BE49-F238E27FC236}">
              <a16:creationId xmlns:a16="http://schemas.microsoft.com/office/drawing/2014/main" id="{39295D49-FD0A-46C1-AE82-50A492366FAC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2" name="Line 49">
          <a:extLst>
            <a:ext uri="{FF2B5EF4-FFF2-40B4-BE49-F238E27FC236}">
              <a16:creationId xmlns:a16="http://schemas.microsoft.com/office/drawing/2014/main" id="{9DBEB675-F20A-4AF9-84AA-19092AB62734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ecom-my.sharepoint.com/personal/halle_peterson_aecom_com/Documents/Documents/158%20Roundabout/PID%20111621_FAI-158-420_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 refreshError="1">
        <row r="1">
          <cell r="B1" t="str">
            <v>Path</v>
          </cell>
          <cell r="C1" t="str">
            <v>Activesec1</v>
          </cell>
          <cell r="D1" t="str">
            <v>File</v>
          </cell>
          <cell r="E1" t="str">
            <v>Search</v>
          </cell>
          <cell r="F1" t="str">
            <v>In_File</v>
          </cell>
        </row>
        <row r="3">
          <cell r="A3"/>
          <cell r="B3" t="str">
            <v>v2024.01.30</v>
          </cell>
          <cell r="C3"/>
          <cell r="D3"/>
          <cell r="E3"/>
          <cell r="F3"/>
        </row>
        <row r="4">
          <cell r="A4"/>
          <cell r="B4" t="str">
            <v>1.)</v>
          </cell>
          <cell r="C4" t="str">
            <v>Sub-Summary Excel Files</v>
          </cell>
          <cell r="D4"/>
          <cell r="E4"/>
          <cell r="F4"/>
          <cell r="G4"/>
        </row>
        <row r="5">
          <cell r="A5"/>
          <cell r="B5" t="str">
            <v>Path</v>
          </cell>
          <cell r="C5" t="str">
            <v>Activate</v>
          </cell>
          <cell r="D5" t="str">
            <v>File</v>
          </cell>
          <cell r="E5"/>
          <cell r="F5" t="str">
            <v>In File?</v>
          </cell>
          <cell r="G5"/>
        </row>
        <row r="6">
          <cell r="A6"/>
          <cell r="G6"/>
        </row>
        <row r="7">
          <cell r="A7"/>
          <cell r="G7"/>
        </row>
        <row r="8">
          <cell r="A8"/>
          <cell r="G8"/>
        </row>
        <row r="9">
          <cell r="A9"/>
          <cell r="G9"/>
        </row>
        <row r="10">
          <cell r="A10"/>
          <cell r="G10"/>
        </row>
        <row r="11">
          <cell r="A11"/>
          <cell r="G11"/>
        </row>
        <row r="12">
          <cell r="A12"/>
          <cell r="G12"/>
        </row>
        <row r="13">
          <cell r="A13"/>
          <cell r="G13"/>
        </row>
        <row r="14">
          <cell r="A14"/>
          <cell r="G14"/>
        </row>
        <row r="15">
          <cell r="A15"/>
          <cell r="G15"/>
        </row>
        <row r="16">
          <cell r="A16"/>
          <cell r="G16"/>
        </row>
        <row r="17">
          <cell r="A17"/>
          <cell r="G17"/>
        </row>
        <row r="18">
          <cell r="A18"/>
          <cell r="G18"/>
        </row>
        <row r="19">
          <cell r="A19"/>
          <cell r="G19"/>
        </row>
        <row r="20">
          <cell r="A20"/>
          <cell r="G20"/>
        </row>
        <row r="21">
          <cell r="A21"/>
          <cell r="G21"/>
        </row>
        <row r="22">
          <cell r="A22"/>
          <cell r="G22"/>
        </row>
        <row r="23">
          <cell r="A23"/>
          <cell r="G23"/>
        </row>
        <row r="24">
          <cell r="A24"/>
          <cell r="G24"/>
        </row>
        <row r="25">
          <cell r="A25"/>
          <cell r="G25"/>
        </row>
        <row r="26">
          <cell r="A26"/>
          <cell r="G26"/>
        </row>
        <row r="27">
          <cell r="A27"/>
          <cell r="G27"/>
        </row>
        <row r="28">
          <cell r="A28"/>
          <cell r="G28"/>
        </row>
        <row r="29">
          <cell r="A29"/>
          <cell r="G29"/>
        </row>
        <row r="30">
          <cell r="A30"/>
          <cell r="G30"/>
        </row>
        <row r="31">
          <cell r="A31"/>
          <cell r="G31"/>
        </row>
        <row r="32">
          <cell r="A32"/>
          <cell r="G32"/>
        </row>
        <row r="33">
          <cell r="A33"/>
          <cell r="G33"/>
        </row>
        <row r="34">
          <cell r="A34"/>
          <cell r="G34"/>
        </row>
        <row r="35">
          <cell r="A35"/>
          <cell r="G35"/>
        </row>
        <row r="36">
          <cell r="A36"/>
          <cell r="G36"/>
        </row>
        <row r="37">
          <cell r="A37"/>
          <cell r="G37"/>
        </row>
        <row r="38">
          <cell r="A38"/>
          <cell r="G38"/>
        </row>
        <row r="39">
          <cell r="A39"/>
          <cell r="G39"/>
        </row>
        <row r="40">
          <cell r="A40"/>
          <cell r="G40"/>
        </row>
        <row r="41">
          <cell r="A41"/>
          <cell r="G41"/>
        </row>
        <row r="42">
          <cell r="A42"/>
          <cell r="G42"/>
        </row>
        <row r="43">
          <cell r="A43"/>
          <cell r="G43"/>
        </row>
        <row r="44">
          <cell r="A44"/>
          <cell r="G44"/>
        </row>
        <row r="45">
          <cell r="A45"/>
          <cell r="G45"/>
        </row>
        <row r="46">
          <cell r="A46"/>
          <cell r="G46"/>
        </row>
        <row r="47">
          <cell r="A47"/>
          <cell r="G47"/>
        </row>
        <row r="48">
          <cell r="A48"/>
          <cell r="G48"/>
        </row>
        <row r="49">
          <cell r="A49"/>
          <cell r="G49"/>
        </row>
        <row r="50">
          <cell r="A50"/>
          <cell r="G50"/>
        </row>
        <row r="51">
          <cell r="A51"/>
          <cell r="G51"/>
        </row>
        <row r="52">
          <cell r="A52"/>
          <cell r="G52"/>
        </row>
        <row r="53">
          <cell r="A53"/>
          <cell r="G53"/>
        </row>
        <row r="54">
          <cell r="A54"/>
          <cell r="G54"/>
        </row>
        <row r="55">
          <cell r="A55"/>
          <cell r="G55"/>
        </row>
        <row r="56">
          <cell r="A56"/>
          <cell r="G56"/>
        </row>
        <row r="57">
          <cell r="A57"/>
          <cell r="G57"/>
        </row>
        <row r="58">
          <cell r="A58"/>
          <cell r="G58"/>
        </row>
        <row r="59">
          <cell r="A59"/>
          <cell r="G59"/>
        </row>
        <row r="60">
          <cell r="A60"/>
          <cell r="G60"/>
        </row>
        <row r="61">
          <cell r="A61"/>
          <cell r="G61"/>
        </row>
        <row r="62">
          <cell r="A62"/>
          <cell r="G62"/>
        </row>
        <row r="63">
          <cell r="A63"/>
          <cell r="G63"/>
        </row>
        <row r="64">
          <cell r="A64"/>
          <cell r="G64"/>
        </row>
        <row r="65">
          <cell r="A65"/>
          <cell r="G65"/>
        </row>
        <row r="66">
          <cell r="A66"/>
          <cell r="G66"/>
        </row>
        <row r="67">
          <cell r="A67"/>
          <cell r="G67"/>
        </row>
        <row r="68">
          <cell r="A68"/>
          <cell r="G68"/>
        </row>
        <row r="69">
          <cell r="A69"/>
          <cell r="G69"/>
        </row>
        <row r="70">
          <cell r="A70"/>
          <cell r="G70"/>
        </row>
        <row r="71">
          <cell r="A71"/>
          <cell r="G71"/>
        </row>
        <row r="72">
          <cell r="A72"/>
          <cell r="G72"/>
        </row>
        <row r="73">
          <cell r="A73"/>
          <cell r="G73"/>
        </row>
        <row r="74">
          <cell r="A74"/>
          <cell r="G74"/>
        </row>
        <row r="75">
          <cell r="A75"/>
          <cell r="G75"/>
        </row>
        <row r="76">
          <cell r="A76"/>
          <cell r="G76"/>
        </row>
        <row r="77">
          <cell r="A77"/>
          <cell r="G77"/>
        </row>
        <row r="78">
          <cell r="A78"/>
          <cell r="G78"/>
        </row>
        <row r="79">
          <cell r="A79"/>
          <cell r="G79"/>
        </row>
        <row r="80">
          <cell r="A80"/>
          <cell r="G80"/>
        </row>
        <row r="81">
          <cell r="A81"/>
          <cell r="G81"/>
        </row>
        <row r="82">
          <cell r="A82"/>
          <cell r="G82"/>
        </row>
        <row r="83">
          <cell r="A83"/>
          <cell r="G83"/>
        </row>
        <row r="84">
          <cell r="A84"/>
          <cell r="G84"/>
        </row>
        <row r="85">
          <cell r="A85"/>
          <cell r="G85"/>
        </row>
        <row r="86">
          <cell r="A86"/>
          <cell r="G86"/>
        </row>
        <row r="87">
          <cell r="A87"/>
          <cell r="G87"/>
        </row>
        <row r="88">
          <cell r="A88"/>
          <cell r="G88"/>
        </row>
        <row r="89">
          <cell r="A89"/>
          <cell r="G89"/>
        </row>
        <row r="90">
          <cell r="A90"/>
          <cell r="G90"/>
        </row>
        <row r="91">
          <cell r="A91"/>
          <cell r="G91"/>
        </row>
        <row r="92">
          <cell r="A92"/>
          <cell r="G92"/>
        </row>
        <row r="93">
          <cell r="A93"/>
          <cell r="G93"/>
        </row>
        <row r="94">
          <cell r="A94"/>
          <cell r="G94"/>
        </row>
        <row r="95">
          <cell r="A95"/>
          <cell r="G95"/>
        </row>
        <row r="96">
          <cell r="A96"/>
          <cell r="G96"/>
        </row>
        <row r="97">
          <cell r="A97"/>
          <cell r="G97"/>
        </row>
        <row r="98">
          <cell r="A98"/>
          <cell r="G98"/>
        </row>
        <row r="99">
          <cell r="A99"/>
          <cell r="G99"/>
        </row>
        <row r="100">
          <cell r="A100"/>
          <cell r="G100"/>
        </row>
        <row r="101">
          <cell r="A101"/>
          <cell r="G101"/>
        </row>
        <row r="102">
          <cell r="A102"/>
          <cell r="G102"/>
        </row>
        <row r="103">
          <cell r="A103"/>
          <cell r="G103"/>
        </row>
        <row r="104">
          <cell r="A104"/>
          <cell r="G104"/>
        </row>
        <row r="105">
          <cell r="A105"/>
          <cell r="G105"/>
        </row>
        <row r="106">
          <cell r="A106"/>
          <cell r="G106"/>
        </row>
        <row r="107">
          <cell r="A107"/>
          <cell r="G107"/>
        </row>
        <row r="108">
          <cell r="A108"/>
          <cell r="G108"/>
        </row>
        <row r="109">
          <cell r="A109"/>
          <cell r="G109"/>
        </row>
        <row r="110">
          <cell r="A110"/>
          <cell r="G110"/>
        </row>
        <row r="111">
          <cell r="A111"/>
          <cell r="G111"/>
        </row>
        <row r="112">
          <cell r="A112"/>
          <cell r="G112"/>
        </row>
        <row r="113">
          <cell r="A113"/>
          <cell r="G113"/>
        </row>
        <row r="114">
          <cell r="A114"/>
          <cell r="G114"/>
        </row>
        <row r="115">
          <cell r="A115"/>
          <cell r="G115"/>
        </row>
        <row r="116">
          <cell r="A116"/>
          <cell r="G116"/>
        </row>
        <row r="117">
          <cell r="A117"/>
          <cell r="G117"/>
        </row>
        <row r="118">
          <cell r="A118"/>
          <cell r="G118"/>
        </row>
        <row r="119">
          <cell r="A119"/>
          <cell r="G119"/>
        </row>
        <row r="120">
          <cell r="A120"/>
          <cell r="G120"/>
        </row>
        <row r="121">
          <cell r="A121"/>
          <cell r="G121"/>
        </row>
        <row r="122">
          <cell r="A122"/>
          <cell r="G122"/>
        </row>
        <row r="123">
          <cell r="A123"/>
          <cell r="G123"/>
        </row>
        <row r="124">
          <cell r="A124"/>
          <cell r="G124"/>
        </row>
        <row r="125">
          <cell r="A125"/>
          <cell r="G125"/>
        </row>
        <row r="126">
          <cell r="A126"/>
          <cell r="G126"/>
        </row>
        <row r="127">
          <cell r="A127"/>
          <cell r="G127"/>
        </row>
        <row r="128">
          <cell r="A128"/>
          <cell r="G128"/>
        </row>
        <row r="129">
          <cell r="A129"/>
          <cell r="G129"/>
        </row>
        <row r="130">
          <cell r="A130"/>
          <cell r="G130"/>
        </row>
        <row r="131">
          <cell r="A131"/>
          <cell r="G131"/>
        </row>
        <row r="132">
          <cell r="A132"/>
          <cell r="G132"/>
        </row>
        <row r="133">
          <cell r="A133"/>
          <cell r="G133"/>
        </row>
        <row r="134">
          <cell r="A134"/>
          <cell r="G134"/>
        </row>
        <row r="135">
          <cell r="A135"/>
          <cell r="G135"/>
        </row>
        <row r="136">
          <cell r="A136"/>
          <cell r="G136"/>
        </row>
        <row r="137">
          <cell r="A137"/>
          <cell r="G137"/>
        </row>
        <row r="138">
          <cell r="A138"/>
          <cell r="G138"/>
        </row>
        <row r="139">
          <cell r="A139"/>
          <cell r="G139"/>
        </row>
        <row r="140">
          <cell r="A140"/>
          <cell r="G140"/>
        </row>
        <row r="141">
          <cell r="A141"/>
          <cell r="G141"/>
        </row>
        <row r="142">
          <cell r="A142"/>
          <cell r="G142"/>
        </row>
        <row r="143">
          <cell r="A143"/>
          <cell r="G143"/>
        </row>
        <row r="144">
          <cell r="A144"/>
          <cell r="G144"/>
        </row>
        <row r="145">
          <cell r="A145"/>
          <cell r="G145"/>
        </row>
        <row r="146">
          <cell r="A146"/>
          <cell r="G146"/>
        </row>
        <row r="147">
          <cell r="A147"/>
          <cell r="G147"/>
        </row>
        <row r="148">
          <cell r="A148"/>
          <cell r="G148"/>
        </row>
        <row r="149">
          <cell r="A149"/>
          <cell r="G149"/>
        </row>
        <row r="150">
          <cell r="A150"/>
          <cell r="G150"/>
        </row>
        <row r="151">
          <cell r="A151"/>
          <cell r="G151"/>
        </row>
        <row r="152">
          <cell r="A152"/>
          <cell r="G152"/>
        </row>
        <row r="153">
          <cell r="A153"/>
          <cell r="G153"/>
        </row>
        <row r="154">
          <cell r="A154"/>
          <cell r="G154"/>
        </row>
        <row r="155">
          <cell r="A155"/>
          <cell r="G155"/>
        </row>
        <row r="156">
          <cell r="A156"/>
          <cell r="G156"/>
        </row>
        <row r="157">
          <cell r="A157"/>
          <cell r="G157"/>
        </row>
        <row r="158">
          <cell r="A158"/>
          <cell r="G158"/>
        </row>
        <row r="159">
          <cell r="A159"/>
          <cell r="G159"/>
        </row>
        <row r="160">
          <cell r="A160"/>
          <cell r="G160"/>
        </row>
        <row r="161">
          <cell r="A161"/>
          <cell r="G161"/>
        </row>
        <row r="162">
          <cell r="A162"/>
          <cell r="G162"/>
        </row>
        <row r="163">
          <cell r="A163"/>
          <cell r="G163"/>
        </row>
        <row r="164">
          <cell r="A164"/>
          <cell r="G164"/>
        </row>
        <row r="165">
          <cell r="A165"/>
          <cell r="G165"/>
        </row>
        <row r="166">
          <cell r="A166"/>
          <cell r="G166"/>
        </row>
        <row r="167">
          <cell r="A167"/>
          <cell r="G167"/>
        </row>
        <row r="168">
          <cell r="A168"/>
          <cell r="G168"/>
        </row>
        <row r="169">
          <cell r="A169"/>
          <cell r="G169"/>
        </row>
        <row r="170">
          <cell r="A170"/>
          <cell r="G170"/>
        </row>
        <row r="171">
          <cell r="A171"/>
          <cell r="G171"/>
        </row>
        <row r="172">
          <cell r="A172"/>
          <cell r="G172"/>
        </row>
        <row r="173">
          <cell r="A173"/>
          <cell r="G173"/>
        </row>
        <row r="174">
          <cell r="A174"/>
          <cell r="G174"/>
        </row>
        <row r="175">
          <cell r="A175"/>
          <cell r="G175"/>
        </row>
        <row r="176">
          <cell r="A176"/>
          <cell r="G176"/>
        </row>
        <row r="177">
          <cell r="A177"/>
          <cell r="G177"/>
        </row>
        <row r="178">
          <cell r="A178"/>
          <cell r="G178"/>
        </row>
        <row r="179">
          <cell r="A179"/>
          <cell r="G179"/>
        </row>
        <row r="180">
          <cell r="A180"/>
          <cell r="G180"/>
        </row>
        <row r="181">
          <cell r="A181"/>
          <cell r="G181"/>
        </row>
        <row r="182">
          <cell r="A182"/>
          <cell r="G182"/>
        </row>
        <row r="183">
          <cell r="A183"/>
          <cell r="G183"/>
        </row>
        <row r="184">
          <cell r="A184"/>
          <cell r="G184"/>
        </row>
        <row r="185">
          <cell r="A185"/>
          <cell r="G185"/>
        </row>
        <row r="186">
          <cell r="A186"/>
          <cell r="G186"/>
        </row>
        <row r="187">
          <cell r="A187"/>
          <cell r="G187"/>
        </row>
        <row r="188">
          <cell r="A188"/>
          <cell r="G188"/>
        </row>
        <row r="189">
          <cell r="A189"/>
          <cell r="G189"/>
        </row>
        <row r="190">
          <cell r="A190"/>
          <cell r="G190"/>
        </row>
        <row r="191">
          <cell r="A191"/>
          <cell r="G191"/>
        </row>
        <row r="192">
          <cell r="A192"/>
          <cell r="G192"/>
        </row>
        <row r="193">
          <cell r="A193"/>
          <cell r="G193"/>
        </row>
        <row r="194">
          <cell r="A194"/>
          <cell r="G194"/>
        </row>
        <row r="195">
          <cell r="A195"/>
          <cell r="G195"/>
        </row>
        <row r="196">
          <cell r="A196"/>
          <cell r="G196"/>
        </row>
        <row r="197">
          <cell r="A197"/>
          <cell r="G197"/>
        </row>
        <row r="198">
          <cell r="A198"/>
          <cell r="G198"/>
        </row>
        <row r="199">
          <cell r="A199"/>
          <cell r="G199"/>
        </row>
        <row r="200">
          <cell r="A200"/>
          <cell r="G200"/>
        </row>
        <row r="201">
          <cell r="A201"/>
          <cell r="G201"/>
        </row>
        <row r="202">
          <cell r="A202"/>
          <cell r="G202"/>
        </row>
        <row r="203">
          <cell r="A203"/>
          <cell r="G203"/>
        </row>
        <row r="204">
          <cell r="A204"/>
          <cell r="G204"/>
        </row>
        <row r="205">
          <cell r="A205"/>
          <cell r="G205"/>
        </row>
        <row r="206">
          <cell r="A206"/>
          <cell r="G206"/>
        </row>
        <row r="207">
          <cell r="A207"/>
          <cell r="G207"/>
        </row>
        <row r="208">
          <cell r="A208"/>
          <cell r="G208"/>
        </row>
        <row r="209">
          <cell r="A209"/>
          <cell r="G209"/>
        </row>
        <row r="210">
          <cell r="A210"/>
          <cell r="G210"/>
        </row>
        <row r="211">
          <cell r="A211"/>
          <cell r="G211"/>
        </row>
        <row r="212">
          <cell r="A212"/>
          <cell r="G212"/>
        </row>
        <row r="213">
          <cell r="A213"/>
          <cell r="G213"/>
        </row>
        <row r="214">
          <cell r="A214"/>
          <cell r="G214"/>
        </row>
        <row r="215">
          <cell r="A215"/>
          <cell r="G215"/>
        </row>
        <row r="216">
          <cell r="A216"/>
          <cell r="G216"/>
        </row>
        <row r="217">
          <cell r="A217"/>
          <cell r="G217"/>
        </row>
        <row r="218">
          <cell r="A218"/>
          <cell r="G218"/>
        </row>
        <row r="219">
          <cell r="A219"/>
          <cell r="G219"/>
        </row>
        <row r="220">
          <cell r="A220"/>
          <cell r="G220"/>
        </row>
        <row r="221">
          <cell r="A221"/>
          <cell r="G221"/>
        </row>
        <row r="222">
          <cell r="A222"/>
          <cell r="G222"/>
        </row>
        <row r="223">
          <cell r="A223"/>
          <cell r="G223"/>
        </row>
        <row r="224">
          <cell r="A224"/>
          <cell r="G224"/>
        </row>
        <row r="225">
          <cell r="A225"/>
          <cell r="G225"/>
        </row>
        <row r="226">
          <cell r="A226"/>
          <cell r="G226"/>
        </row>
        <row r="227">
          <cell r="A227"/>
          <cell r="G227"/>
        </row>
        <row r="228">
          <cell r="A228"/>
          <cell r="G228"/>
        </row>
        <row r="229">
          <cell r="A229"/>
          <cell r="G229"/>
        </row>
        <row r="230">
          <cell r="A230"/>
          <cell r="G230"/>
        </row>
        <row r="231">
          <cell r="A231"/>
          <cell r="G231"/>
        </row>
        <row r="232">
          <cell r="A232"/>
          <cell r="G232"/>
        </row>
        <row r="233">
          <cell r="A233"/>
          <cell r="G233"/>
        </row>
        <row r="234">
          <cell r="A234"/>
          <cell r="G234"/>
        </row>
        <row r="235">
          <cell r="A235"/>
          <cell r="G235"/>
        </row>
        <row r="236">
          <cell r="A236"/>
          <cell r="G236"/>
        </row>
        <row r="237">
          <cell r="A237"/>
          <cell r="G237"/>
        </row>
        <row r="238">
          <cell r="A238"/>
          <cell r="G238"/>
        </row>
        <row r="239">
          <cell r="A239"/>
          <cell r="G239"/>
        </row>
        <row r="240">
          <cell r="A240"/>
          <cell r="G240"/>
        </row>
        <row r="241">
          <cell r="A241"/>
          <cell r="G241"/>
        </row>
        <row r="242">
          <cell r="A242"/>
          <cell r="G242"/>
        </row>
        <row r="243">
          <cell r="A243"/>
          <cell r="G243"/>
        </row>
        <row r="244">
          <cell r="A244"/>
          <cell r="G244"/>
        </row>
        <row r="245">
          <cell r="A245"/>
          <cell r="G245"/>
        </row>
        <row r="246">
          <cell r="A246"/>
          <cell r="G246"/>
        </row>
        <row r="247">
          <cell r="A247"/>
          <cell r="G247"/>
        </row>
        <row r="248">
          <cell r="A248"/>
          <cell r="G248"/>
        </row>
        <row r="249">
          <cell r="A249"/>
          <cell r="G249"/>
        </row>
        <row r="250">
          <cell r="A250"/>
          <cell r="G250"/>
        </row>
        <row r="251">
          <cell r="A251"/>
          <cell r="G251"/>
        </row>
        <row r="252">
          <cell r="A252"/>
          <cell r="G252"/>
        </row>
        <row r="253">
          <cell r="A253"/>
          <cell r="G253"/>
        </row>
        <row r="254">
          <cell r="A254"/>
          <cell r="G254"/>
        </row>
        <row r="255">
          <cell r="A255"/>
          <cell r="G255"/>
        </row>
        <row r="256">
          <cell r="A256"/>
          <cell r="G256"/>
        </row>
        <row r="257">
          <cell r="A257"/>
          <cell r="G257"/>
        </row>
        <row r="258">
          <cell r="A258"/>
          <cell r="G258"/>
        </row>
        <row r="259">
          <cell r="A259"/>
          <cell r="G259"/>
        </row>
        <row r="260">
          <cell r="A260"/>
          <cell r="G260"/>
        </row>
        <row r="261">
          <cell r="A261"/>
          <cell r="G261"/>
        </row>
        <row r="262">
          <cell r="A262"/>
          <cell r="G262"/>
        </row>
        <row r="263">
          <cell r="A263"/>
          <cell r="G263"/>
        </row>
        <row r="264">
          <cell r="A264"/>
          <cell r="G264"/>
        </row>
        <row r="265">
          <cell r="A265"/>
          <cell r="G265"/>
        </row>
        <row r="266">
          <cell r="A266"/>
          <cell r="G266"/>
        </row>
        <row r="267">
          <cell r="A267"/>
          <cell r="G267"/>
        </row>
        <row r="268">
          <cell r="A268"/>
          <cell r="G268"/>
        </row>
        <row r="269">
          <cell r="A269"/>
          <cell r="G269"/>
        </row>
        <row r="270">
          <cell r="A270"/>
          <cell r="G270"/>
        </row>
        <row r="271">
          <cell r="A271"/>
          <cell r="G271"/>
        </row>
        <row r="272">
          <cell r="A272"/>
          <cell r="G272"/>
        </row>
        <row r="273">
          <cell r="A273"/>
          <cell r="G273"/>
        </row>
        <row r="274">
          <cell r="A274"/>
          <cell r="G274"/>
        </row>
        <row r="275">
          <cell r="A275"/>
          <cell r="G275"/>
        </row>
        <row r="276">
          <cell r="A276"/>
          <cell r="G276"/>
        </row>
        <row r="277">
          <cell r="A277"/>
          <cell r="G277"/>
        </row>
        <row r="278">
          <cell r="A278"/>
          <cell r="G278"/>
        </row>
        <row r="279">
          <cell r="A279"/>
          <cell r="G279"/>
        </row>
        <row r="280">
          <cell r="A280"/>
          <cell r="G280"/>
        </row>
        <row r="281">
          <cell r="A281"/>
          <cell r="G281"/>
        </row>
        <row r="282">
          <cell r="A282"/>
          <cell r="G282"/>
        </row>
        <row r="283">
          <cell r="A283"/>
          <cell r="G283"/>
        </row>
        <row r="284">
          <cell r="A284"/>
          <cell r="G284"/>
        </row>
        <row r="285">
          <cell r="A285"/>
          <cell r="G285"/>
        </row>
        <row r="286">
          <cell r="A286"/>
          <cell r="G286"/>
        </row>
        <row r="287">
          <cell r="A287"/>
          <cell r="G287"/>
        </row>
        <row r="288">
          <cell r="A288"/>
          <cell r="G288"/>
        </row>
        <row r="289">
          <cell r="A289"/>
          <cell r="G289"/>
        </row>
        <row r="290">
          <cell r="A290"/>
          <cell r="G290"/>
        </row>
        <row r="291">
          <cell r="A291"/>
          <cell r="G291"/>
        </row>
        <row r="292">
          <cell r="A292"/>
          <cell r="G292"/>
        </row>
        <row r="293">
          <cell r="A293"/>
          <cell r="G293"/>
        </row>
        <row r="294">
          <cell r="A294"/>
          <cell r="G294"/>
        </row>
        <row r="295">
          <cell r="A295"/>
          <cell r="G295"/>
        </row>
        <row r="296">
          <cell r="A296"/>
          <cell r="G296"/>
        </row>
        <row r="297">
          <cell r="A297"/>
          <cell r="G297"/>
        </row>
        <row r="298">
          <cell r="A298"/>
          <cell r="G298"/>
        </row>
        <row r="299">
          <cell r="A299"/>
          <cell r="G299"/>
        </row>
        <row r="300">
          <cell r="A300"/>
          <cell r="G300"/>
        </row>
        <row r="301">
          <cell r="A301"/>
          <cell r="G301"/>
        </row>
        <row r="302">
          <cell r="A302"/>
          <cell r="G302"/>
        </row>
        <row r="303">
          <cell r="A303"/>
          <cell r="G303"/>
        </row>
        <row r="304">
          <cell r="A304"/>
          <cell r="G304"/>
        </row>
        <row r="305">
          <cell r="A305"/>
          <cell r="G305"/>
        </row>
        <row r="306">
          <cell r="A306"/>
          <cell r="G306"/>
        </row>
        <row r="307">
          <cell r="A307"/>
          <cell r="G307"/>
        </row>
        <row r="308">
          <cell r="A308"/>
          <cell r="G308"/>
        </row>
        <row r="309">
          <cell r="A309"/>
          <cell r="G309"/>
        </row>
        <row r="310">
          <cell r="A310"/>
          <cell r="G310"/>
        </row>
        <row r="311">
          <cell r="A311"/>
          <cell r="G311"/>
        </row>
        <row r="312">
          <cell r="A312"/>
          <cell r="G312"/>
        </row>
        <row r="313">
          <cell r="A313"/>
          <cell r="G313"/>
        </row>
        <row r="314">
          <cell r="A314"/>
          <cell r="G314"/>
        </row>
        <row r="315">
          <cell r="A315"/>
          <cell r="G315"/>
        </row>
        <row r="316">
          <cell r="A316"/>
          <cell r="G316"/>
        </row>
        <row r="317">
          <cell r="A317"/>
          <cell r="G317"/>
        </row>
        <row r="318">
          <cell r="A318"/>
          <cell r="G318"/>
        </row>
        <row r="319">
          <cell r="A319"/>
          <cell r="G319"/>
        </row>
        <row r="320">
          <cell r="A320"/>
          <cell r="G320"/>
        </row>
        <row r="321">
          <cell r="A321"/>
          <cell r="G321"/>
        </row>
        <row r="322">
          <cell r="A322"/>
          <cell r="G322"/>
        </row>
        <row r="323">
          <cell r="A323"/>
          <cell r="G323"/>
        </row>
        <row r="324">
          <cell r="A324"/>
          <cell r="G324"/>
        </row>
        <row r="325">
          <cell r="A325"/>
          <cell r="G325"/>
        </row>
        <row r="326">
          <cell r="A326"/>
          <cell r="G326"/>
        </row>
        <row r="327">
          <cell r="A327"/>
          <cell r="G327"/>
        </row>
        <row r="328">
          <cell r="A328"/>
          <cell r="G328"/>
        </row>
        <row r="329">
          <cell r="A329"/>
          <cell r="G329"/>
        </row>
        <row r="330">
          <cell r="A330"/>
          <cell r="G330"/>
        </row>
        <row r="331">
          <cell r="A331"/>
          <cell r="G331"/>
        </row>
        <row r="332">
          <cell r="A332"/>
          <cell r="G332"/>
        </row>
        <row r="333">
          <cell r="A333"/>
          <cell r="G333"/>
        </row>
        <row r="334">
          <cell r="A334"/>
          <cell r="G334"/>
        </row>
        <row r="335">
          <cell r="A335"/>
          <cell r="G335"/>
        </row>
        <row r="336">
          <cell r="A336"/>
          <cell r="G336"/>
        </row>
        <row r="337">
          <cell r="A337"/>
          <cell r="G337"/>
        </row>
        <row r="338">
          <cell r="A338"/>
          <cell r="G338"/>
        </row>
        <row r="339">
          <cell r="A339"/>
          <cell r="G339"/>
        </row>
        <row r="340">
          <cell r="A340"/>
          <cell r="G340"/>
        </row>
        <row r="341">
          <cell r="A341"/>
          <cell r="G341"/>
        </row>
        <row r="342">
          <cell r="A342"/>
          <cell r="G342"/>
        </row>
        <row r="343">
          <cell r="A343"/>
          <cell r="G343"/>
        </row>
        <row r="344">
          <cell r="A344"/>
          <cell r="G344"/>
        </row>
        <row r="345">
          <cell r="A345"/>
          <cell r="G345"/>
        </row>
        <row r="346">
          <cell r="A346"/>
          <cell r="G346"/>
        </row>
        <row r="347">
          <cell r="A347"/>
          <cell r="G347"/>
        </row>
        <row r="348">
          <cell r="A348"/>
          <cell r="G348"/>
        </row>
        <row r="349">
          <cell r="A349"/>
          <cell r="G349"/>
        </row>
        <row r="350">
          <cell r="A350"/>
          <cell r="G350"/>
        </row>
        <row r="351">
          <cell r="A351"/>
          <cell r="G351"/>
        </row>
        <row r="352">
          <cell r="A352"/>
          <cell r="G352"/>
        </row>
        <row r="353">
          <cell r="A353"/>
          <cell r="G353"/>
        </row>
        <row r="354">
          <cell r="A354"/>
          <cell r="G354"/>
        </row>
        <row r="355">
          <cell r="A355"/>
          <cell r="G355"/>
        </row>
        <row r="356">
          <cell r="A356"/>
          <cell r="G356"/>
        </row>
        <row r="357">
          <cell r="A357"/>
          <cell r="G357"/>
        </row>
        <row r="358">
          <cell r="A358"/>
          <cell r="G358"/>
        </row>
        <row r="359">
          <cell r="A359"/>
          <cell r="G359"/>
        </row>
        <row r="360">
          <cell r="A360"/>
          <cell r="G360"/>
        </row>
        <row r="361">
          <cell r="A361"/>
          <cell r="G361"/>
        </row>
        <row r="362">
          <cell r="A362"/>
          <cell r="G362"/>
        </row>
        <row r="363">
          <cell r="A363"/>
          <cell r="G363"/>
        </row>
        <row r="364">
          <cell r="A364"/>
          <cell r="G364"/>
        </row>
        <row r="365">
          <cell r="A365"/>
          <cell r="G365"/>
        </row>
        <row r="366">
          <cell r="A366"/>
          <cell r="G366"/>
        </row>
        <row r="367">
          <cell r="A367"/>
          <cell r="G367"/>
        </row>
        <row r="368">
          <cell r="A368"/>
          <cell r="G368"/>
        </row>
        <row r="369">
          <cell r="A369"/>
          <cell r="G369"/>
        </row>
        <row r="370">
          <cell r="A370"/>
          <cell r="G370"/>
        </row>
        <row r="371">
          <cell r="A371"/>
          <cell r="G371"/>
        </row>
        <row r="372">
          <cell r="A372"/>
          <cell r="G372"/>
        </row>
        <row r="373">
          <cell r="A373"/>
          <cell r="G373"/>
        </row>
        <row r="374">
          <cell r="A374"/>
          <cell r="G374"/>
        </row>
        <row r="375">
          <cell r="A375"/>
          <cell r="G375"/>
        </row>
        <row r="376">
          <cell r="A376"/>
          <cell r="G376"/>
        </row>
        <row r="377">
          <cell r="A377"/>
          <cell r="G377"/>
        </row>
        <row r="378">
          <cell r="A378"/>
          <cell r="G378"/>
        </row>
        <row r="379">
          <cell r="A379"/>
          <cell r="G379"/>
        </row>
        <row r="380">
          <cell r="A380"/>
          <cell r="G380"/>
        </row>
        <row r="381">
          <cell r="A381"/>
          <cell r="G381"/>
        </row>
        <row r="382">
          <cell r="A382"/>
          <cell r="G382"/>
        </row>
        <row r="383">
          <cell r="A383"/>
          <cell r="G383"/>
        </row>
        <row r="384">
          <cell r="A384"/>
          <cell r="G384"/>
        </row>
        <row r="385">
          <cell r="A385"/>
          <cell r="G385"/>
        </row>
        <row r="386">
          <cell r="A386"/>
          <cell r="G386"/>
        </row>
        <row r="387">
          <cell r="A387"/>
          <cell r="G387"/>
        </row>
        <row r="388">
          <cell r="A388"/>
          <cell r="G388"/>
        </row>
        <row r="389">
          <cell r="A389"/>
          <cell r="G389"/>
        </row>
        <row r="390">
          <cell r="A390"/>
          <cell r="G390"/>
        </row>
        <row r="391">
          <cell r="A391"/>
          <cell r="G391"/>
        </row>
        <row r="392">
          <cell r="A392"/>
          <cell r="G392"/>
        </row>
        <row r="393">
          <cell r="A393"/>
          <cell r="G393"/>
        </row>
        <row r="394">
          <cell r="A394"/>
          <cell r="G394"/>
        </row>
        <row r="395">
          <cell r="A395"/>
          <cell r="G395"/>
        </row>
        <row r="396">
          <cell r="A396"/>
          <cell r="G396"/>
        </row>
        <row r="397">
          <cell r="A397"/>
          <cell r="G397"/>
        </row>
        <row r="398">
          <cell r="A398"/>
          <cell r="G398"/>
        </row>
        <row r="399">
          <cell r="A399"/>
          <cell r="G399"/>
        </row>
        <row r="400">
          <cell r="A400"/>
          <cell r="G400"/>
        </row>
        <row r="401">
          <cell r="A401"/>
          <cell r="G401"/>
        </row>
        <row r="402">
          <cell r="A402"/>
          <cell r="G402"/>
        </row>
        <row r="403">
          <cell r="A403"/>
          <cell r="G403"/>
        </row>
        <row r="404">
          <cell r="A404"/>
          <cell r="G404"/>
        </row>
        <row r="405">
          <cell r="A405"/>
          <cell r="G405"/>
        </row>
        <row r="406">
          <cell r="A406"/>
          <cell r="G406"/>
        </row>
        <row r="407">
          <cell r="A407"/>
          <cell r="G407"/>
        </row>
        <row r="408">
          <cell r="A408"/>
          <cell r="G408"/>
        </row>
        <row r="409">
          <cell r="A409"/>
          <cell r="G409"/>
        </row>
        <row r="410">
          <cell r="A410"/>
          <cell r="G410"/>
        </row>
        <row r="411">
          <cell r="A411"/>
          <cell r="G411"/>
        </row>
        <row r="412">
          <cell r="A412"/>
          <cell r="G412"/>
        </row>
        <row r="413">
          <cell r="A413"/>
          <cell r="G413"/>
        </row>
        <row r="414">
          <cell r="A414"/>
          <cell r="G414"/>
        </row>
        <row r="415">
          <cell r="A415"/>
          <cell r="G415"/>
        </row>
        <row r="416">
          <cell r="A416"/>
          <cell r="G416"/>
        </row>
        <row r="417">
          <cell r="A417"/>
          <cell r="G417"/>
        </row>
        <row r="418">
          <cell r="A418"/>
          <cell r="G418"/>
        </row>
        <row r="419">
          <cell r="A419"/>
          <cell r="G419"/>
        </row>
        <row r="420">
          <cell r="A420"/>
          <cell r="G420"/>
        </row>
        <row r="421">
          <cell r="A421"/>
          <cell r="G421"/>
        </row>
        <row r="422">
          <cell r="A422"/>
          <cell r="G422"/>
        </row>
        <row r="423">
          <cell r="A423"/>
          <cell r="G423"/>
        </row>
        <row r="424">
          <cell r="A424"/>
          <cell r="G424"/>
        </row>
        <row r="425">
          <cell r="A425"/>
          <cell r="G425"/>
        </row>
        <row r="426">
          <cell r="A426"/>
          <cell r="G426"/>
        </row>
        <row r="427">
          <cell r="A427"/>
          <cell r="G427"/>
        </row>
        <row r="428">
          <cell r="A428"/>
          <cell r="G428"/>
        </row>
        <row r="429">
          <cell r="A429"/>
          <cell r="G429"/>
        </row>
        <row r="430">
          <cell r="A430"/>
          <cell r="G430"/>
        </row>
        <row r="431">
          <cell r="A431"/>
          <cell r="G431"/>
        </row>
        <row r="432">
          <cell r="A432"/>
          <cell r="G432"/>
        </row>
        <row r="433">
          <cell r="A433"/>
          <cell r="G433"/>
        </row>
        <row r="434">
          <cell r="A434"/>
          <cell r="G434"/>
        </row>
        <row r="435">
          <cell r="A435"/>
          <cell r="G435"/>
        </row>
        <row r="436">
          <cell r="A436"/>
          <cell r="G436"/>
        </row>
        <row r="437">
          <cell r="A437"/>
          <cell r="G437"/>
        </row>
        <row r="438">
          <cell r="A438"/>
          <cell r="G438"/>
        </row>
        <row r="439">
          <cell r="A439"/>
          <cell r="G439"/>
        </row>
        <row r="440">
          <cell r="A440"/>
          <cell r="G440"/>
        </row>
        <row r="441">
          <cell r="A441"/>
          <cell r="G441"/>
        </row>
        <row r="442">
          <cell r="A442"/>
          <cell r="G442"/>
        </row>
        <row r="443">
          <cell r="A443"/>
          <cell r="G443"/>
        </row>
        <row r="444">
          <cell r="A444"/>
          <cell r="G444"/>
        </row>
        <row r="445">
          <cell r="A445"/>
          <cell r="G445"/>
        </row>
        <row r="446">
          <cell r="A446"/>
          <cell r="G446"/>
        </row>
        <row r="447">
          <cell r="A447"/>
          <cell r="G447"/>
        </row>
        <row r="448">
          <cell r="A448"/>
          <cell r="G448"/>
        </row>
        <row r="449">
          <cell r="A449"/>
          <cell r="G449"/>
        </row>
        <row r="450">
          <cell r="A450"/>
          <cell r="G450"/>
        </row>
        <row r="451">
          <cell r="A451"/>
          <cell r="G451"/>
        </row>
        <row r="452">
          <cell r="A452"/>
          <cell r="G452"/>
        </row>
        <row r="453">
          <cell r="A453"/>
          <cell r="G453"/>
        </row>
        <row r="454">
          <cell r="A454"/>
          <cell r="G454"/>
        </row>
        <row r="455">
          <cell r="A455"/>
          <cell r="G455"/>
        </row>
        <row r="456">
          <cell r="A456"/>
          <cell r="G456"/>
        </row>
        <row r="457">
          <cell r="A457"/>
          <cell r="G457"/>
        </row>
        <row r="458">
          <cell r="A458"/>
          <cell r="G458"/>
        </row>
        <row r="459">
          <cell r="A459"/>
          <cell r="G459"/>
        </row>
        <row r="460">
          <cell r="A460"/>
          <cell r="G460"/>
        </row>
        <row r="461">
          <cell r="A461"/>
          <cell r="G461"/>
        </row>
        <row r="462">
          <cell r="A462"/>
          <cell r="G462"/>
        </row>
        <row r="463">
          <cell r="A463"/>
          <cell r="G463"/>
        </row>
        <row r="464">
          <cell r="A464"/>
          <cell r="G464"/>
        </row>
        <row r="465">
          <cell r="A465"/>
          <cell r="G465"/>
        </row>
        <row r="466">
          <cell r="A466"/>
          <cell r="G466"/>
        </row>
        <row r="467">
          <cell r="A467"/>
          <cell r="G467"/>
        </row>
        <row r="468">
          <cell r="A468"/>
          <cell r="G468"/>
        </row>
        <row r="469">
          <cell r="A469"/>
          <cell r="G469"/>
        </row>
        <row r="470">
          <cell r="A470"/>
          <cell r="G470"/>
        </row>
        <row r="471">
          <cell r="A471"/>
          <cell r="G471"/>
        </row>
        <row r="472">
          <cell r="A472"/>
          <cell r="G472"/>
        </row>
        <row r="473">
          <cell r="A473"/>
          <cell r="G473"/>
        </row>
        <row r="474">
          <cell r="A474"/>
          <cell r="G474"/>
        </row>
        <row r="475">
          <cell r="A475"/>
          <cell r="G475"/>
        </row>
        <row r="476">
          <cell r="A476"/>
          <cell r="G476"/>
        </row>
        <row r="477">
          <cell r="A477"/>
          <cell r="G477"/>
        </row>
        <row r="478">
          <cell r="A478"/>
          <cell r="G478"/>
        </row>
        <row r="479">
          <cell r="A479"/>
          <cell r="G479"/>
        </row>
        <row r="480">
          <cell r="A480"/>
          <cell r="G480"/>
        </row>
        <row r="481">
          <cell r="A481"/>
          <cell r="G481"/>
        </row>
        <row r="482">
          <cell r="A482"/>
          <cell r="G482"/>
        </row>
        <row r="483">
          <cell r="A483"/>
          <cell r="G483"/>
        </row>
        <row r="484">
          <cell r="A484"/>
          <cell r="G484"/>
        </row>
        <row r="485">
          <cell r="A485"/>
          <cell r="G485"/>
        </row>
        <row r="486">
          <cell r="A486"/>
          <cell r="G486"/>
        </row>
        <row r="487">
          <cell r="A487"/>
          <cell r="G487"/>
        </row>
        <row r="488">
          <cell r="A488"/>
          <cell r="G488"/>
        </row>
        <row r="489">
          <cell r="A489"/>
          <cell r="G489"/>
        </row>
        <row r="490">
          <cell r="A490"/>
          <cell r="G490"/>
        </row>
        <row r="491">
          <cell r="A491"/>
          <cell r="G491"/>
        </row>
        <row r="492">
          <cell r="A492"/>
          <cell r="G492"/>
        </row>
        <row r="493">
          <cell r="A493"/>
          <cell r="G493"/>
        </row>
        <row r="494">
          <cell r="A494"/>
          <cell r="G494"/>
        </row>
        <row r="495">
          <cell r="A495"/>
          <cell r="G495"/>
        </row>
        <row r="496">
          <cell r="A496"/>
          <cell r="G496"/>
        </row>
        <row r="497">
          <cell r="A497"/>
          <cell r="G497"/>
        </row>
        <row r="498">
          <cell r="A498"/>
          <cell r="G498"/>
        </row>
        <row r="499">
          <cell r="A499"/>
          <cell r="G499"/>
        </row>
        <row r="500">
          <cell r="A500"/>
          <cell r="G500"/>
        </row>
        <row r="501">
          <cell r="A501"/>
          <cell r="G501"/>
        </row>
        <row r="502">
          <cell r="A502"/>
          <cell r="G502"/>
        </row>
        <row r="503">
          <cell r="A503"/>
          <cell r="G503"/>
        </row>
        <row r="504">
          <cell r="A504"/>
          <cell r="G504"/>
        </row>
        <row r="505">
          <cell r="A505"/>
          <cell r="G505"/>
        </row>
        <row r="506">
          <cell r="A506"/>
          <cell r="G506"/>
        </row>
        <row r="507">
          <cell r="A507"/>
          <cell r="G507"/>
        </row>
        <row r="508">
          <cell r="A508"/>
          <cell r="G508"/>
        </row>
        <row r="509">
          <cell r="A509"/>
          <cell r="G509"/>
        </row>
        <row r="510">
          <cell r="A510"/>
          <cell r="G510"/>
        </row>
        <row r="511">
          <cell r="A511"/>
          <cell r="G511"/>
        </row>
        <row r="512">
          <cell r="A512"/>
          <cell r="G512"/>
        </row>
        <row r="513">
          <cell r="A513"/>
          <cell r="G513"/>
        </row>
        <row r="514">
          <cell r="A514"/>
          <cell r="G514"/>
        </row>
        <row r="515">
          <cell r="A515"/>
          <cell r="G515"/>
        </row>
        <row r="516">
          <cell r="A516"/>
          <cell r="G516"/>
        </row>
        <row r="517">
          <cell r="A517"/>
          <cell r="G517"/>
        </row>
        <row r="518">
          <cell r="A518"/>
          <cell r="G518"/>
        </row>
        <row r="519">
          <cell r="A519"/>
          <cell r="G519"/>
        </row>
        <row r="520">
          <cell r="A520"/>
          <cell r="G520"/>
        </row>
        <row r="521">
          <cell r="A521"/>
          <cell r="G521"/>
        </row>
        <row r="522">
          <cell r="A522"/>
          <cell r="G522"/>
        </row>
        <row r="523">
          <cell r="A523"/>
          <cell r="G523"/>
        </row>
        <row r="524">
          <cell r="A524"/>
          <cell r="G524"/>
        </row>
        <row r="525">
          <cell r="A525"/>
          <cell r="G525"/>
        </row>
        <row r="526">
          <cell r="A526"/>
          <cell r="G526"/>
        </row>
        <row r="527">
          <cell r="A527"/>
          <cell r="G527"/>
        </row>
        <row r="528">
          <cell r="A528"/>
          <cell r="G528"/>
        </row>
        <row r="529">
          <cell r="A529"/>
          <cell r="G529"/>
        </row>
        <row r="530">
          <cell r="A530"/>
          <cell r="G530"/>
        </row>
        <row r="531">
          <cell r="A531"/>
          <cell r="G531"/>
        </row>
        <row r="532">
          <cell r="A532"/>
          <cell r="G532"/>
        </row>
        <row r="533">
          <cell r="A533"/>
          <cell r="G533"/>
        </row>
        <row r="534">
          <cell r="A534"/>
          <cell r="G534"/>
        </row>
        <row r="535">
          <cell r="A535"/>
          <cell r="G535"/>
        </row>
        <row r="536">
          <cell r="A536"/>
          <cell r="G536"/>
        </row>
        <row r="537">
          <cell r="A537"/>
          <cell r="G537"/>
        </row>
        <row r="538">
          <cell r="A538"/>
          <cell r="G538"/>
        </row>
        <row r="539">
          <cell r="A539"/>
          <cell r="G539"/>
        </row>
        <row r="540">
          <cell r="A540"/>
          <cell r="G540"/>
        </row>
        <row r="541">
          <cell r="A541"/>
          <cell r="G541"/>
        </row>
        <row r="542">
          <cell r="A542"/>
          <cell r="G542"/>
        </row>
        <row r="543">
          <cell r="A543"/>
          <cell r="G543"/>
        </row>
        <row r="544">
          <cell r="A544"/>
          <cell r="G544"/>
        </row>
        <row r="545">
          <cell r="A545"/>
          <cell r="G545"/>
        </row>
        <row r="546">
          <cell r="A546"/>
          <cell r="G546"/>
        </row>
        <row r="547">
          <cell r="A547"/>
          <cell r="G547"/>
        </row>
        <row r="548">
          <cell r="A548"/>
          <cell r="G548"/>
        </row>
        <row r="549">
          <cell r="A549"/>
          <cell r="G549"/>
        </row>
        <row r="550">
          <cell r="A550"/>
          <cell r="G550"/>
        </row>
        <row r="551">
          <cell r="A551"/>
          <cell r="G551"/>
        </row>
        <row r="552">
          <cell r="A552"/>
          <cell r="G552"/>
        </row>
        <row r="553">
          <cell r="A553"/>
          <cell r="G553"/>
        </row>
        <row r="554">
          <cell r="A554"/>
          <cell r="G554"/>
        </row>
        <row r="555">
          <cell r="A555"/>
          <cell r="G555"/>
        </row>
        <row r="556">
          <cell r="A556"/>
          <cell r="G556"/>
        </row>
        <row r="557">
          <cell r="A557"/>
          <cell r="G557"/>
        </row>
        <row r="558">
          <cell r="A558"/>
          <cell r="G558"/>
        </row>
        <row r="559">
          <cell r="A559"/>
          <cell r="G559"/>
        </row>
        <row r="560">
          <cell r="A560"/>
          <cell r="G560"/>
        </row>
        <row r="561">
          <cell r="A561"/>
          <cell r="G561"/>
        </row>
        <row r="562">
          <cell r="A562"/>
          <cell r="G562"/>
        </row>
        <row r="563">
          <cell r="A563"/>
          <cell r="G563"/>
        </row>
        <row r="564">
          <cell r="A564"/>
          <cell r="G564"/>
        </row>
        <row r="565">
          <cell r="A565"/>
          <cell r="G565"/>
        </row>
        <row r="566">
          <cell r="A566"/>
          <cell r="G566"/>
        </row>
        <row r="567">
          <cell r="A567"/>
          <cell r="G567"/>
        </row>
        <row r="568">
          <cell r="A568"/>
          <cell r="G568"/>
        </row>
        <row r="569">
          <cell r="A569"/>
          <cell r="G569"/>
        </row>
        <row r="570">
          <cell r="A570"/>
          <cell r="G570"/>
        </row>
        <row r="571">
          <cell r="A571"/>
          <cell r="G571"/>
        </row>
        <row r="572">
          <cell r="A572"/>
          <cell r="G572"/>
        </row>
        <row r="573">
          <cell r="A573"/>
          <cell r="G573"/>
        </row>
        <row r="574">
          <cell r="A574"/>
          <cell r="G574"/>
        </row>
        <row r="575">
          <cell r="A575"/>
          <cell r="G575"/>
        </row>
        <row r="576">
          <cell r="A576"/>
          <cell r="G576"/>
        </row>
        <row r="577">
          <cell r="A577"/>
          <cell r="G577"/>
        </row>
        <row r="578">
          <cell r="A578"/>
          <cell r="G578"/>
        </row>
        <row r="579">
          <cell r="A579"/>
          <cell r="G579"/>
        </row>
        <row r="580">
          <cell r="A580"/>
          <cell r="G580"/>
        </row>
        <row r="581">
          <cell r="A581"/>
          <cell r="G581"/>
        </row>
        <row r="582">
          <cell r="A582"/>
          <cell r="G582"/>
        </row>
        <row r="583">
          <cell r="A583"/>
          <cell r="G583"/>
        </row>
        <row r="584">
          <cell r="A584"/>
          <cell r="G584"/>
        </row>
        <row r="585">
          <cell r="A585"/>
          <cell r="G585"/>
        </row>
        <row r="586">
          <cell r="A586"/>
          <cell r="G586"/>
        </row>
        <row r="587">
          <cell r="A587"/>
          <cell r="G587"/>
        </row>
        <row r="588">
          <cell r="A588"/>
          <cell r="G588"/>
        </row>
        <row r="589">
          <cell r="A589"/>
          <cell r="G589"/>
        </row>
        <row r="590">
          <cell r="A590"/>
          <cell r="G590"/>
        </row>
        <row r="591">
          <cell r="A591"/>
          <cell r="G591"/>
        </row>
        <row r="592">
          <cell r="A592"/>
          <cell r="G592"/>
        </row>
        <row r="593">
          <cell r="A593"/>
          <cell r="G593"/>
        </row>
        <row r="594">
          <cell r="A594"/>
          <cell r="G594"/>
        </row>
        <row r="595">
          <cell r="A595"/>
          <cell r="G595"/>
        </row>
        <row r="596">
          <cell r="A596"/>
          <cell r="G596"/>
        </row>
        <row r="597">
          <cell r="A597"/>
          <cell r="G597"/>
        </row>
        <row r="598">
          <cell r="A598"/>
          <cell r="G598"/>
        </row>
        <row r="599">
          <cell r="A599"/>
          <cell r="G599"/>
        </row>
        <row r="600">
          <cell r="A600"/>
          <cell r="G600"/>
        </row>
        <row r="601">
          <cell r="A601"/>
          <cell r="G601"/>
        </row>
        <row r="602">
          <cell r="A602"/>
          <cell r="G602"/>
        </row>
        <row r="603">
          <cell r="A603"/>
          <cell r="G603"/>
        </row>
        <row r="604">
          <cell r="A604"/>
          <cell r="G604"/>
        </row>
        <row r="605">
          <cell r="A605"/>
          <cell r="G605"/>
        </row>
        <row r="606">
          <cell r="A606"/>
          <cell r="G606"/>
        </row>
        <row r="607">
          <cell r="A607"/>
          <cell r="G607"/>
        </row>
        <row r="608">
          <cell r="A608"/>
          <cell r="G608"/>
        </row>
        <row r="609">
          <cell r="A609"/>
          <cell r="G609"/>
        </row>
        <row r="610">
          <cell r="A610"/>
          <cell r="G610"/>
        </row>
        <row r="611">
          <cell r="A611"/>
          <cell r="G611"/>
        </row>
        <row r="612">
          <cell r="A612"/>
          <cell r="G612"/>
        </row>
        <row r="613">
          <cell r="A613"/>
          <cell r="G613"/>
        </row>
        <row r="614">
          <cell r="A614"/>
          <cell r="G614"/>
        </row>
        <row r="615">
          <cell r="A615"/>
          <cell r="G615"/>
        </row>
        <row r="616">
          <cell r="A616"/>
          <cell r="G616"/>
        </row>
        <row r="617">
          <cell r="A617"/>
          <cell r="G617"/>
        </row>
        <row r="618">
          <cell r="A618"/>
          <cell r="G618"/>
        </row>
        <row r="619">
          <cell r="A619"/>
          <cell r="G619"/>
        </row>
        <row r="620">
          <cell r="A620"/>
          <cell r="G620"/>
        </row>
        <row r="621">
          <cell r="A621"/>
          <cell r="G621"/>
        </row>
        <row r="622">
          <cell r="A622"/>
          <cell r="G622"/>
        </row>
        <row r="623">
          <cell r="A623"/>
          <cell r="G623"/>
        </row>
        <row r="624">
          <cell r="A624"/>
          <cell r="G624"/>
        </row>
        <row r="625">
          <cell r="A625"/>
          <cell r="G625"/>
        </row>
        <row r="626">
          <cell r="A626"/>
          <cell r="G626"/>
        </row>
        <row r="627">
          <cell r="A627"/>
          <cell r="G627"/>
        </row>
        <row r="628">
          <cell r="A628"/>
          <cell r="G628"/>
        </row>
        <row r="629">
          <cell r="A629"/>
          <cell r="G629"/>
        </row>
        <row r="630">
          <cell r="A630"/>
          <cell r="G630"/>
        </row>
        <row r="631">
          <cell r="A631"/>
          <cell r="G631"/>
        </row>
        <row r="632">
          <cell r="A632"/>
          <cell r="G632"/>
        </row>
        <row r="633">
          <cell r="A633"/>
          <cell r="G633"/>
        </row>
        <row r="634">
          <cell r="A634"/>
          <cell r="G634"/>
        </row>
        <row r="635">
          <cell r="A635"/>
          <cell r="G635"/>
        </row>
        <row r="636">
          <cell r="A636"/>
          <cell r="G636"/>
        </row>
        <row r="637">
          <cell r="A637"/>
          <cell r="G637"/>
        </row>
        <row r="638">
          <cell r="A638"/>
          <cell r="G638"/>
        </row>
        <row r="639">
          <cell r="A639"/>
          <cell r="G639"/>
        </row>
        <row r="640">
          <cell r="A640"/>
          <cell r="G640"/>
        </row>
        <row r="641">
          <cell r="A641"/>
          <cell r="G641"/>
        </row>
        <row r="642">
          <cell r="A642"/>
          <cell r="G642"/>
        </row>
        <row r="643">
          <cell r="A643"/>
          <cell r="G643"/>
        </row>
        <row r="644">
          <cell r="A644"/>
          <cell r="G644"/>
        </row>
        <row r="645">
          <cell r="A645"/>
          <cell r="G645"/>
        </row>
        <row r="646">
          <cell r="A646"/>
          <cell r="G646"/>
        </row>
        <row r="647">
          <cell r="A647"/>
          <cell r="G647"/>
        </row>
        <row r="648">
          <cell r="A648"/>
          <cell r="G648"/>
        </row>
        <row r="649">
          <cell r="A649"/>
          <cell r="G649"/>
        </row>
        <row r="650">
          <cell r="A650"/>
          <cell r="G650"/>
        </row>
        <row r="651">
          <cell r="A651"/>
          <cell r="G651"/>
        </row>
        <row r="652">
          <cell r="A652"/>
          <cell r="G652"/>
        </row>
        <row r="653">
          <cell r="A653"/>
          <cell r="G653"/>
        </row>
        <row r="654">
          <cell r="A654"/>
          <cell r="G654"/>
        </row>
        <row r="655">
          <cell r="A655"/>
          <cell r="G655"/>
        </row>
        <row r="656">
          <cell r="A656"/>
          <cell r="G656"/>
        </row>
        <row r="657">
          <cell r="A657"/>
          <cell r="G657"/>
        </row>
        <row r="658">
          <cell r="A658"/>
          <cell r="G658"/>
        </row>
        <row r="659">
          <cell r="A659"/>
          <cell r="G659"/>
        </row>
        <row r="660">
          <cell r="A660"/>
          <cell r="G660"/>
        </row>
        <row r="661">
          <cell r="A661"/>
          <cell r="G661"/>
        </row>
        <row r="662">
          <cell r="A662"/>
          <cell r="G662"/>
        </row>
        <row r="663">
          <cell r="A663"/>
          <cell r="G663"/>
        </row>
        <row r="664">
          <cell r="A664"/>
          <cell r="G664"/>
        </row>
        <row r="665">
          <cell r="A665"/>
          <cell r="G665"/>
        </row>
        <row r="666">
          <cell r="A666"/>
          <cell r="G666"/>
        </row>
        <row r="667">
          <cell r="A667"/>
          <cell r="G667"/>
        </row>
        <row r="668">
          <cell r="A668"/>
          <cell r="G668"/>
        </row>
        <row r="669">
          <cell r="A669"/>
          <cell r="G669"/>
        </row>
        <row r="670">
          <cell r="A670"/>
          <cell r="G670"/>
        </row>
        <row r="671">
          <cell r="A671"/>
          <cell r="G671"/>
        </row>
        <row r="672">
          <cell r="A672"/>
          <cell r="G672"/>
        </row>
        <row r="673">
          <cell r="A673"/>
          <cell r="G673"/>
        </row>
        <row r="674">
          <cell r="A674"/>
          <cell r="G674"/>
        </row>
        <row r="675">
          <cell r="A675"/>
          <cell r="G675"/>
        </row>
        <row r="676">
          <cell r="A676"/>
          <cell r="G676"/>
        </row>
        <row r="677">
          <cell r="A677"/>
          <cell r="G677"/>
        </row>
        <row r="678">
          <cell r="A678"/>
          <cell r="G678"/>
        </row>
        <row r="679">
          <cell r="A679"/>
          <cell r="G679"/>
        </row>
        <row r="680">
          <cell r="A680"/>
          <cell r="G680"/>
        </row>
        <row r="681">
          <cell r="A681"/>
          <cell r="G681"/>
        </row>
        <row r="682">
          <cell r="A682"/>
          <cell r="G682"/>
        </row>
        <row r="683">
          <cell r="A683"/>
          <cell r="G683"/>
        </row>
        <row r="684">
          <cell r="A684"/>
          <cell r="G684"/>
        </row>
        <row r="685">
          <cell r="A685"/>
          <cell r="G685"/>
        </row>
        <row r="686">
          <cell r="A686"/>
          <cell r="G686"/>
        </row>
        <row r="687">
          <cell r="A687"/>
          <cell r="G687"/>
        </row>
        <row r="688">
          <cell r="A688"/>
          <cell r="G688"/>
        </row>
        <row r="689">
          <cell r="A689"/>
          <cell r="G689"/>
        </row>
        <row r="690">
          <cell r="A690"/>
          <cell r="G690"/>
        </row>
        <row r="691">
          <cell r="A691"/>
          <cell r="G691"/>
        </row>
        <row r="692">
          <cell r="A692"/>
          <cell r="G692"/>
        </row>
        <row r="693">
          <cell r="A693"/>
          <cell r="G693"/>
        </row>
        <row r="694">
          <cell r="A694"/>
          <cell r="G694"/>
        </row>
        <row r="695">
          <cell r="A695"/>
          <cell r="G695"/>
        </row>
        <row r="696">
          <cell r="A696"/>
          <cell r="G696"/>
        </row>
        <row r="697">
          <cell r="A697"/>
          <cell r="G697"/>
        </row>
        <row r="698">
          <cell r="A698"/>
          <cell r="G698"/>
        </row>
        <row r="699">
          <cell r="A699"/>
          <cell r="G699"/>
        </row>
        <row r="700">
          <cell r="A700"/>
          <cell r="G700"/>
        </row>
        <row r="701">
          <cell r="A701"/>
          <cell r="G701"/>
        </row>
        <row r="702">
          <cell r="A702"/>
          <cell r="G702"/>
        </row>
        <row r="703">
          <cell r="A703"/>
          <cell r="G703"/>
        </row>
        <row r="704">
          <cell r="A704"/>
          <cell r="G704"/>
        </row>
        <row r="705">
          <cell r="A705"/>
          <cell r="G705"/>
        </row>
        <row r="706">
          <cell r="A706"/>
          <cell r="G706"/>
        </row>
        <row r="707">
          <cell r="A707"/>
          <cell r="G707"/>
        </row>
        <row r="708">
          <cell r="A708"/>
          <cell r="G708"/>
        </row>
        <row r="709">
          <cell r="A709"/>
          <cell r="G709"/>
        </row>
        <row r="710">
          <cell r="A710"/>
          <cell r="G710"/>
        </row>
        <row r="711">
          <cell r="A711"/>
          <cell r="G711"/>
        </row>
        <row r="712">
          <cell r="A712"/>
          <cell r="G712"/>
        </row>
        <row r="713">
          <cell r="A713"/>
          <cell r="G713"/>
        </row>
        <row r="714">
          <cell r="A714"/>
          <cell r="G714"/>
        </row>
        <row r="715">
          <cell r="A715"/>
          <cell r="G715"/>
        </row>
        <row r="716">
          <cell r="A716"/>
          <cell r="G716"/>
        </row>
        <row r="717">
          <cell r="A717"/>
          <cell r="G717"/>
        </row>
        <row r="718">
          <cell r="A718"/>
          <cell r="G718"/>
        </row>
        <row r="719">
          <cell r="A719"/>
          <cell r="G719"/>
        </row>
        <row r="720">
          <cell r="A720"/>
          <cell r="G720"/>
        </row>
        <row r="721">
          <cell r="A721"/>
          <cell r="G721"/>
        </row>
        <row r="722">
          <cell r="A722"/>
          <cell r="G722"/>
        </row>
        <row r="723">
          <cell r="A723"/>
          <cell r="G723"/>
        </row>
        <row r="724">
          <cell r="A724"/>
          <cell r="G724"/>
        </row>
        <row r="725">
          <cell r="A725"/>
          <cell r="G725"/>
        </row>
        <row r="726">
          <cell r="A726"/>
          <cell r="G726"/>
        </row>
        <row r="727">
          <cell r="A727"/>
          <cell r="G727"/>
        </row>
        <row r="728">
          <cell r="A728"/>
          <cell r="G728"/>
        </row>
        <row r="729">
          <cell r="A729"/>
          <cell r="G729"/>
        </row>
        <row r="730">
          <cell r="A730"/>
          <cell r="G730"/>
        </row>
        <row r="731">
          <cell r="A731"/>
          <cell r="G731"/>
        </row>
        <row r="732">
          <cell r="A732"/>
          <cell r="G732"/>
        </row>
        <row r="733">
          <cell r="A733"/>
          <cell r="G733"/>
        </row>
        <row r="734">
          <cell r="A734"/>
          <cell r="G734"/>
        </row>
        <row r="735">
          <cell r="A735"/>
          <cell r="G735"/>
        </row>
        <row r="736">
          <cell r="A736"/>
          <cell r="G736"/>
        </row>
        <row r="737">
          <cell r="A737"/>
          <cell r="G737"/>
        </row>
        <row r="738">
          <cell r="A738"/>
          <cell r="G738"/>
        </row>
        <row r="739">
          <cell r="A739"/>
          <cell r="G739"/>
        </row>
        <row r="740">
          <cell r="A740"/>
          <cell r="G740"/>
        </row>
        <row r="741">
          <cell r="A741"/>
          <cell r="G741"/>
        </row>
        <row r="742">
          <cell r="A742"/>
          <cell r="G742"/>
        </row>
        <row r="743">
          <cell r="A743"/>
          <cell r="G743"/>
        </row>
        <row r="744">
          <cell r="A744"/>
          <cell r="G744"/>
        </row>
        <row r="745">
          <cell r="A745"/>
          <cell r="G745"/>
        </row>
        <row r="746">
          <cell r="A746"/>
          <cell r="G746"/>
        </row>
        <row r="747">
          <cell r="A747"/>
          <cell r="G747"/>
        </row>
        <row r="748">
          <cell r="A748"/>
          <cell r="G748"/>
        </row>
        <row r="749">
          <cell r="A749"/>
          <cell r="G749"/>
        </row>
        <row r="750">
          <cell r="A750"/>
          <cell r="G750"/>
        </row>
        <row r="751">
          <cell r="A751"/>
          <cell r="G751"/>
        </row>
        <row r="752">
          <cell r="A752"/>
          <cell r="G752"/>
        </row>
        <row r="753">
          <cell r="A753"/>
          <cell r="G753"/>
        </row>
        <row r="754">
          <cell r="A754"/>
          <cell r="G754"/>
        </row>
        <row r="755">
          <cell r="A755"/>
          <cell r="G755"/>
        </row>
        <row r="756">
          <cell r="A756"/>
          <cell r="G756"/>
        </row>
        <row r="757">
          <cell r="A757"/>
          <cell r="G757"/>
        </row>
        <row r="758">
          <cell r="A758"/>
          <cell r="G758"/>
        </row>
        <row r="759">
          <cell r="A759"/>
          <cell r="G759"/>
        </row>
        <row r="760">
          <cell r="A760"/>
          <cell r="G760"/>
        </row>
        <row r="761">
          <cell r="A761"/>
          <cell r="G761"/>
        </row>
        <row r="762">
          <cell r="A762"/>
          <cell r="G762"/>
        </row>
        <row r="763">
          <cell r="A763"/>
          <cell r="G763"/>
        </row>
        <row r="764">
          <cell r="A764"/>
          <cell r="G764"/>
        </row>
        <row r="765">
          <cell r="A765"/>
          <cell r="G765"/>
        </row>
        <row r="766">
          <cell r="A766"/>
          <cell r="G766"/>
        </row>
        <row r="767">
          <cell r="A767"/>
          <cell r="G767"/>
        </row>
        <row r="768">
          <cell r="A768"/>
          <cell r="G768"/>
        </row>
        <row r="769">
          <cell r="A769"/>
          <cell r="G769"/>
        </row>
        <row r="770">
          <cell r="A770"/>
          <cell r="G770"/>
        </row>
        <row r="771">
          <cell r="A771"/>
          <cell r="G771"/>
        </row>
        <row r="772">
          <cell r="A772"/>
          <cell r="G772"/>
        </row>
        <row r="773">
          <cell r="A773"/>
          <cell r="G773"/>
        </row>
        <row r="774">
          <cell r="A774"/>
          <cell r="G774"/>
        </row>
        <row r="775">
          <cell r="A775"/>
          <cell r="G775"/>
        </row>
        <row r="776">
          <cell r="A776"/>
          <cell r="G776"/>
        </row>
        <row r="777">
          <cell r="A777"/>
          <cell r="G777"/>
        </row>
        <row r="778">
          <cell r="A778"/>
          <cell r="G778"/>
        </row>
        <row r="779">
          <cell r="A779"/>
          <cell r="G779"/>
        </row>
        <row r="780">
          <cell r="A780"/>
          <cell r="G780"/>
        </row>
        <row r="781">
          <cell r="A781"/>
          <cell r="G781"/>
        </row>
        <row r="782">
          <cell r="A782"/>
          <cell r="G782"/>
        </row>
        <row r="783">
          <cell r="A783"/>
          <cell r="G783"/>
        </row>
        <row r="784">
          <cell r="A784"/>
          <cell r="G784"/>
        </row>
        <row r="785">
          <cell r="A785"/>
          <cell r="G785"/>
        </row>
        <row r="786">
          <cell r="A786"/>
          <cell r="G786"/>
        </row>
        <row r="787">
          <cell r="A787"/>
          <cell r="G787"/>
        </row>
        <row r="788">
          <cell r="A788"/>
          <cell r="G788"/>
        </row>
        <row r="789">
          <cell r="A789"/>
          <cell r="G789"/>
        </row>
        <row r="790">
          <cell r="A790"/>
          <cell r="G790"/>
        </row>
        <row r="791">
          <cell r="A791"/>
          <cell r="G791"/>
        </row>
        <row r="792">
          <cell r="A792"/>
          <cell r="G792"/>
        </row>
        <row r="793">
          <cell r="A793"/>
          <cell r="G793"/>
        </row>
        <row r="794">
          <cell r="A794"/>
          <cell r="G794"/>
        </row>
        <row r="795">
          <cell r="A795"/>
          <cell r="G795"/>
        </row>
        <row r="796">
          <cell r="A796"/>
          <cell r="G796"/>
        </row>
        <row r="797">
          <cell r="A797"/>
          <cell r="G797"/>
        </row>
        <row r="798">
          <cell r="A798"/>
          <cell r="G798"/>
        </row>
        <row r="799">
          <cell r="A799"/>
          <cell r="G799"/>
        </row>
        <row r="800">
          <cell r="A800"/>
          <cell r="G800"/>
        </row>
        <row r="801">
          <cell r="A801"/>
          <cell r="G801"/>
        </row>
        <row r="802">
          <cell r="A802"/>
          <cell r="G802"/>
        </row>
        <row r="803">
          <cell r="A803"/>
          <cell r="G803"/>
        </row>
        <row r="804">
          <cell r="A804"/>
          <cell r="G804"/>
        </row>
        <row r="805">
          <cell r="A805"/>
          <cell r="G805"/>
        </row>
        <row r="806">
          <cell r="A806"/>
          <cell r="G806"/>
        </row>
        <row r="807">
          <cell r="A807"/>
          <cell r="G807"/>
        </row>
        <row r="808">
          <cell r="A808"/>
          <cell r="G808"/>
        </row>
        <row r="809">
          <cell r="A809"/>
          <cell r="G809"/>
        </row>
        <row r="810">
          <cell r="A810"/>
          <cell r="G810"/>
        </row>
        <row r="811">
          <cell r="A811"/>
          <cell r="G811"/>
        </row>
        <row r="812">
          <cell r="A812"/>
          <cell r="G812"/>
        </row>
        <row r="813">
          <cell r="A813"/>
          <cell r="G813"/>
        </row>
        <row r="814">
          <cell r="A814"/>
          <cell r="G814"/>
        </row>
        <row r="815">
          <cell r="A815"/>
          <cell r="G815"/>
        </row>
        <row r="816">
          <cell r="A816"/>
          <cell r="G816"/>
        </row>
        <row r="817">
          <cell r="A817"/>
          <cell r="G817"/>
        </row>
        <row r="818">
          <cell r="A818"/>
          <cell r="G818"/>
        </row>
        <row r="819">
          <cell r="A819"/>
          <cell r="G819"/>
        </row>
        <row r="820">
          <cell r="A820"/>
          <cell r="G820"/>
        </row>
        <row r="821">
          <cell r="A821"/>
          <cell r="G821"/>
        </row>
        <row r="822">
          <cell r="A822"/>
          <cell r="G822"/>
        </row>
        <row r="823">
          <cell r="A823"/>
          <cell r="G823"/>
        </row>
        <row r="824">
          <cell r="A824"/>
          <cell r="G824"/>
        </row>
        <row r="825">
          <cell r="A825"/>
          <cell r="G825"/>
        </row>
        <row r="826">
          <cell r="A826"/>
          <cell r="G826"/>
        </row>
        <row r="827">
          <cell r="A827"/>
          <cell r="G827"/>
        </row>
        <row r="828">
          <cell r="A828"/>
          <cell r="G828"/>
        </row>
        <row r="829">
          <cell r="A829"/>
          <cell r="G829"/>
        </row>
        <row r="830">
          <cell r="A830"/>
          <cell r="G830"/>
        </row>
        <row r="831">
          <cell r="A831"/>
          <cell r="G831"/>
        </row>
        <row r="832">
          <cell r="A832"/>
          <cell r="G832"/>
        </row>
        <row r="833">
          <cell r="A833"/>
          <cell r="G833"/>
        </row>
        <row r="834">
          <cell r="A834"/>
          <cell r="G834"/>
        </row>
        <row r="835">
          <cell r="A835"/>
          <cell r="G835"/>
        </row>
        <row r="836">
          <cell r="A836"/>
          <cell r="G836"/>
        </row>
        <row r="837">
          <cell r="A837"/>
          <cell r="G837"/>
        </row>
        <row r="838">
          <cell r="A838"/>
          <cell r="G838"/>
        </row>
        <row r="839">
          <cell r="A839"/>
          <cell r="G839"/>
        </row>
        <row r="840">
          <cell r="A840"/>
          <cell r="G840"/>
        </row>
        <row r="841">
          <cell r="A841"/>
          <cell r="G841"/>
        </row>
        <row r="842">
          <cell r="A842"/>
          <cell r="G842"/>
        </row>
        <row r="843">
          <cell r="A843"/>
          <cell r="G843"/>
        </row>
        <row r="844">
          <cell r="A844"/>
          <cell r="G844"/>
        </row>
        <row r="845">
          <cell r="A845"/>
          <cell r="G845"/>
        </row>
        <row r="846">
          <cell r="A846"/>
          <cell r="G846"/>
        </row>
        <row r="847">
          <cell r="A847"/>
          <cell r="G847"/>
        </row>
        <row r="848">
          <cell r="A848"/>
          <cell r="G848"/>
        </row>
        <row r="849">
          <cell r="A849"/>
          <cell r="G849"/>
        </row>
        <row r="850">
          <cell r="A850"/>
          <cell r="G850"/>
        </row>
        <row r="851">
          <cell r="A851"/>
          <cell r="G851"/>
        </row>
        <row r="852">
          <cell r="A852"/>
          <cell r="G852"/>
        </row>
        <row r="853">
          <cell r="A853"/>
          <cell r="G853"/>
        </row>
        <row r="854">
          <cell r="A854"/>
          <cell r="G854"/>
        </row>
        <row r="855">
          <cell r="A855"/>
          <cell r="G855"/>
        </row>
        <row r="856">
          <cell r="A856"/>
          <cell r="G856"/>
        </row>
        <row r="857">
          <cell r="A857"/>
          <cell r="G857"/>
        </row>
        <row r="858">
          <cell r="A858"/>
          <cell r="G858"/>
        </row>
        <row r="859">
          <cell r="A859"/>
          <cell r="G859"/>
        </row>
        <row r="860">
          <cell r="A860"/>
          <cell r="G860"/>
        </row>
        <row r="861">
          <cell r="A861"/>
          <cell r="G861"/>
        </row>
        <row r="862">
          <cell r="A862"/>
          <cell r="G862"/>
        </row>
        <row r="863">
          <cell r="A863"/>
          <cell r="G863"/>
        </row>
        <row r="864">
          <cell r="A864"/>
          <cell r="G864"/>
        </row>
        <row r="865">
          <cell r="A865"/>
          <cell r="G865"/>
        </row>
        <row r="866">
          <cell r="A866"/>
          <cell r="G866"/>
        </row>
        <row r="867">
          <cell r="A867"/>
          <cell r="G867"/>
        </row>
        <row r="868">
          <cell r="A868"/>
          <cell r="G868"/>
        </row>
        <row r="869">
          <cell r="A869"/>
          <cell r="G869"/>
        </row>
        <row r="870">
          <cell r="A870"/>
          <cell r="G870"/>
        </row>
        <row r="871">
          <cell r="A871"/>
          <cell r="G871"/>
        </row>
        <row r="872">
          <cell r="A872"/>
          <cell r="G872"/>
        </row>
        <row r="873">
          <cell r="A873"/>
          <cell r="G873"/>
        </row>
        <row r="874">
          <cell r="A874"/>
          <cell r="G874"/>
        </row>
        <row r="875">
          <cell r="A875"/>
          <cell r="G875"/>
        </row>
        <row r="876">
          <cell r="A876"/>
          <cell r="G876"/>
        </row>
        <row r="877">
          <cell r="A877"/>
          <cell r="G877"/>
        </row>
        <row r="878">
          <cell r="A878"/>
          <cell r="G878"/>
        </row>
        <row r="879">
          <cell r="A879"/>
          <cell r="G879"/>
        </row>
        <row r="880">
          <cell r="A880"/>
          <cell r="G880"/>
        </row>
        <row r="881">
          <cell r="A881"/>
          <cell r="G881"/>
        </row>
        <row r="882">
          <cell r="A882"/>
          <cell r="G882"/>
        </row>
        <row r="883">
          <cell r="A883"/>
          <cell r="G883"/>
        </row>
        <row r="884">
          <cell r="A884"/>
          <cell r="G884"/>
        </row>
        <row r="885">
          <cell r="A885"/>
          <cell r="G885"/>
        </row>
        <row r="886">
          <cell r="A886"/>
          <cell r="G886"/>
        </row>
        <row r="887">
          <cell r="A887"/>
          <cell r="G887"/>
        </row>
        <row r="888">
          <cell r="A888"/>
          <cell r="G888"/>
        </row>
        <row r="889">
          <cell r="A889"/>
          <cell r="G889"/>
        </row>
        <row r="890">
          <cell r="A890"/>
          <cell r="G890"/>
        </row>
        <row r="891">
          <cell r="A891"/>
          <cell r="G891"/>
        </row>
        <row r="892">
          <cell r="A892"/>
          <cell r="G892"/>
        </row>
        <row r="893">
          <cell r="A893"/>
          <cell r="G893"/>
        </row>
        <row r="894">
          <cell r="A894"/>
          <cell r="G894"/>
        </row>
        <row r="895">
          <cell r="A895"/>
          <cell r="G895"/>
        </row>
        <row r="896">
          <cell r="A896"/>
          <cell r="G896"/>
        </row>
        <row r="897">
          <cell r="A897"/>
          <cell r="G897"/>
        </row>
        <row r="898">
          <cell r="A898"/>
          <cell r="G898"/>
        </row>
        <row r="899">
          <cell r="A899"/>
          <cell r="G899"/>
        </row>
        <row r="900">
          <cell r="A900"/>
          <cell r="G900"/>
        </row>
        <row r="901">
          <cell r="A901"/>
          <cell r="G901"/>
        </row>
        <row r="902">
          <cell r="A902"/>
          <cell r="G902"/>
        </row>
        <row r="903">
          <cell r="A903"/>
          <cell r="G903"/>
        </row>
        <row r="904">
          <cell r="A904"/>
          <cell r="G904"/>
        </row>
        <row r="905">
          <cell r="A905"/>
          <cell r="G905"/>
        </row>
        <row r="906">
          <cell r="A906"/>
          <cell r="G906"/>
        </row>
        <row r="907">
          <cell r="A907"/>
          <cell r="G907"/>
        </row>
        <row r="908">
          <cell r="A908"/>
          <cell r="G908"/>
        </row>
        <row r="909">
          <cell r="A909"/>
          <cell r="G909"/>
        </row>
        <row r="910">
          <cell r="A910"/>
          <cell r="G910"/>
        </row>
        <row r="911">
          <cell r="A911"/>
          <cell r="G911"/>
        </row>
        <row r="912">
          <cell r="A912"/>
          <cell r="G912"/>
        </row>
        <row r="913">
          <cell r="A913"/>
          <cell r="G913"/>
        </row>
        <row r="914">
          <cell r="A914"/>
          <cell r="G914"/>
        </row>
        <row r="915">
          <cell r="A915"/>
          <cell r="G915"/>
        </row>
        <row r="916">
          <cell r="A916"/>
          <cell r="G916"/>
        </row>
        <row r="917">
          <cell r="A917"/>
          <cell r="G917"/>
        </row>
        <row r="918">
          <cell r="A918"/>
          <cell r="G918"/>
        </row>
        <row r="919">
          <cell r="A919"/>
          <cell r="G919"/>
        </row>
        <row r="920">
          <cell r="A920"/>
          <cell r="G920"/>
        </row>
        <row r="921">
          <cell r="A921"/>
          <cell r="G921"/>
        </row>
        <row r="922">
          <cell r="A922"/>
          <cell r="G922"/>
        </row>
        <row r="923">
          <cell r="A923"/>
          <cell r="G923"/>
        </row>
        <row r="924">
          <cell r="A924"/>
          <cell r="G924"/>
        </row>
        <row r="925">
          <cell r="A925"/>
          <cell r="G925"/>
        </row>
        <row r="926">
          <cell r="A926"/>
          <cell r="G926"/>
        </row>
        <row r="927">
          <cell r="A927"/>
          <cell r="G927"/>
        </row>
        <row r="928">
          <cell r="A928"/>
          <cell r="G928"/>
        </row>
        <row r="929">
          <cell r="A929"/>
          <cell r="G929"/>
        </row>
        <row r="930">
          <cell r="A930"/>
          <cell r="G930"/>
        </row>
        <row r="931">
          <cell r="A931"/>
          <cell r="G931"/>
        </row>
        <row r="932">
          <cell r="A932"/>
          <cell r="G932"/>
        </row>
        <row r="933">
          <cell r="A933"/>
          <cell r="G933"/>
        </row>
        <row r="934">
          <cell r="A934"/>
          <cell r="G934"/>
        </row>
        <row r="935">
          <cell r="A935"/>
          <cell r="G935"/>
        </row>
        <row r="936">
          <cell r="A936"/>
          <cell r="G936"/>
        </row>
        <row r="937">
          <cell r="A937"/>
          <cell r="G937"/>
        </row>
        <row r="938">
          <cell r="A938"/>
          <cell r="G938"/>
        </row>
        <row r="939">
          <cell r="A939"/>
          <cell r="G939"/>
        </row>
        <row r="940">
          <cell r="A940"/>
          <cell r="G940"/>
        </row>
        <row r="941">
          <cell r="A941"/>
          <cell r="G941"/>
        </row>
        <row r="942">
          <cell r="A942"/>
          <cell r="G942"/>
        </row>
        <row r="943">
          <cell r="A943"/>
          <cell r="G943"/>
        </row>
        <row r="944">
          <cell r="A944"/>
          <cell r="G944"/>
        </row>
        <row r="945">
          <cell r="A945"/>
          <cell r="G945"/>
        </row>
        <row r="946">
          <cell r="A946"/>
          <cell r="G946"/>
        </row>
        <row r="947">
          <cell r="A947"/>
          <cell r="G947"/>
        </row>
        <row r="948">
          <cell r="A948"/>
          <cell r="G948"/>
        </row>
        <row r="949">
          <cell r="A949"/>
          <cell r="G949"/>
        </row>
        <row r="950">
          <cell r="A950"/>
          <cell r="G950"/>
        </row>
        <row r="951">
          <cell r="A951"/>
          <cell r="G951"/>
        </row>
        <row r="952">
          <cell r="A952"/>
          <cell r="G952"/>
        </row>
        <row r="953">
          <cell r="A953"/>
          <cell r="G953"/>
        </row>
        <row r="954">
          <cell r="A954"/>
          <cell r="G954"/>
        </row>
        <row r="955">
          <cell r="A955"/>
          <cell r="G955"/>
        </row>
        <row r="956">
          <cell r="A956"/>
          <cell r="G956"/>
        </row>
        <row r="957">
          <cell r="A957"/>
          <cell r="G957"/>
        </row>
        <row r="958">
          <cell r="A958"/>
          <cell r="G958"/>
        </row>
        <row r="959">
          <cell r="A959"/>
          <cell r="G959"/>
        </row>
        <row r="960">
          <cell r="A960"/>
          <cell r="G960"/>
        </row>
        <row r="961">
          <cell r="A961"/>
          <cell r="G961"/>
        </row>
        <row r="962">
          <cell r="A962"/>
          <cell r="G962"/>
        </row>
        <row r="963">
          <cell r="A963"/>
          <cell r="G963"/>
        </row>
        <row r="964">
          <cell r="A964"/>
          <cell r="G964"/>
        </row>
        <row r="965">
          <cell r="A965"/>
          <cell r="G965"/>
        </row>
        <row r="966">
          <cell r="A966"/>
          <cell r="G966"/>
        </row>
        <row r="967">
          <cell r="A967"/>
          <cell r="G967"/>
        </row>
        <row r="968">
          <cell r="A968"/>
          <cell r="G968"/>
        </row>
        <row r="969">
          <cell r="A969"/>
          <cell r="G969"/>
        </row>
        <row r="970">
          <cell r="A970"/>
          <cell r="G970"/>
        </row>
        <row r="971">
          <cell r="A971"/>
          <cell r="G971"/>
        </row>
        <row r="972">
          <cell r="A972"/>
          <cell r="G972"/>
        </row>
        <row r="973">
          <cell r="A973"/>
          <cell r="G973"/>
        </row>
        <row r="974">
          <cell r="A974"/>
          <cell r="G974"/>
        </row>
        <row r="975">
          <cell r="A975"/>
          <cell r="G975"/>
        </row>
        <row r="976">
          <cell r="A976"/>
          <cell r="G976"/>
        </row>
        <row r="977">
          <cell r="A977"/>
          <cell r="G977"/>
        </row>
        <row r="978">
          <cell r="A978"/>
          <cell r="G978"/>
        </row>
        <row r="979">
          <cell r="A979"/>
          <cell r="G979"/>
        </row>
        <row r="980">
          <cell r="A980"/>
          <cell r="G980"/>
        </row>
        <row r="981">
          <cell r="A981"/>
          <cell r="G981"/>
        </row>
        <row r="982">
          <cell r="A982"/>
          <cell r="G982"/>
        </row>
        <row r="983">
          <cell r="A983"/>
          <cell r="G983"/>
        </row>
        <row r="984">
          <cell r="A984"/>
          <cell r="G984"/>
        </row>
        <row r="985">
          <cell r="A985"/>
          <cell r="G985"/>
        </row>
        <row r="986">
          <cell r="A986"/>
          <cell r="G986"/>
        </row>
        <row r="987">
          <cell r="A987"/>
          <cell r="G987"/>
        </row>
        <row r="988">
          <cell r="A988"/>
          <cell r="G988"/>
        </row>
        <row r="989">
          <cell r="A989"/>
          <cell r="G989"/>
        </row>
        <row r="990">
          <cell r="A990"/>
          <cell r="G990"/>
        </row>
        <row r="991">
          <cell r="A991"/>
          <cell r="G991"/>
        </row>
        <row r="992">
          <cell r="A992"/>
          <cell r="G992"/>
        </row>
        <row r="993">
          <cell r="A993"/>
          <cell r="G993"/>
        </row>
        <row r="994">
          <cell r="A994"/>
          <cell r="G994"/>
        </row>
        <row r="995">
          <cell r="A995"/>
          <cell r="G995"/>
        </row>
        <row r="996">
          <cell r="A996"/>
          <cell r="G996"/>
        </row>
        <row r="997">
          <cell r="A997"/>
          <cell r="G997"/>
        </row>
        <row r="998">
          <cell r="A998"/>
          <cell r="G998"/>
        </row>
        <row r="999">
          <cell r="A999"/>
          <cell r="G999"/>
        </row>
        <row r="1000">
          <cell r="A1000"/>
          <cell r="G1000"/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K84"/>
  <sheetViews>
    <sheetView showGridLines="0" topLeftCell="D46" zoomScale="90" zoomScaleNormal="90" workbookViewId="0">
      <selection activeCell="K43" sqref="K43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140625" style="5" customWidth="1"/>
    <col min="8" max="8" width="12.7109375" style="5" customWidth="1"/>
    <col min="9" max="9" width="11" style="5" customWidth="1"/>
    <col min="10" max="10" width="9.7109375" style="6" customWidth="1"/>
    <col min="11" max="11" width="10.28515625" style="5" customWidth="1"/>
    <col min="12" max="30" width="9.7109375" style="5" customWidth="1"/>
    <col min="31" max="31" width="2.7109375" style="5" customWidth="1"/>
    <col min="32" max="16384" width="9.140625" style="5"/>
  </cols>
  <sheetData>
    <row r="1" spans="1:37" ht="12.75" customHeight="1" x14ac:dyDescent="0.2">
      <c r="A1" s="5">
        <v>1</v>
      </c>
      <c r="D1" s="2"/>
      <c r="E1" s="2"/>
      <c r="F1" s="3"/>
      <c r="G1" s="3" t="s">
        <v>4</v>
      </c>
      <c r="H1" s="3" t="s">
        <v>13</v>
      </c>
      <c r="I1" s="2" t="s">
        <v>12</v>
      </c>
      <c r="J1" s="1"/>
      <c r="K1" s="1"/>
      <c r="L1" s="1"/>
      <c r="M1" s="15"/>
      <c r="N1" s="1"/>
      <c r="O1" s="1"/>
      <c r="P1" s="1"/>
      <c r="Q1" s="15"/>
      <c r="R1" s="15"/>
      <c r="S1" s="15"/>
      <c r="T1" s="15"/>
      <c r="U1" s="15"/>
      <c r="V1" s="15"/>
      <c r="W1" s="1"/>
      <c r="X1" s="1"/>
      <c r="Y1" s="1"/>
      <c r="Z1" s="1"/>
      <c r="AA1" s="1"/>
      <c r="AB1" s="1"/>
      <c r="AC1" s="17"/>
      <c r="AD1" s="17"/>
    </row>
    <row r="2" spans="1:37" ht="12.75" customHeight="1" x14ac:dyDescent="0.2">
      <c r="D2" s="2"/>
      <c r="E2" s="2"/>
      <c r="F2" s="3"/>
      <c r="G2" s="3" t="s">
        <v>1</v>
      </c>
      <c r="H2" s="3" t="s">
        <v>14</v>
      </c>
      <c r="I2" s="2" t="s">
        <v>3</v>
      </c>
      <c r="J2" s="1"/>
      <c r="K2" s="1"/>
      <c r="L2" s="1"/>
      <c r="M2" s="15"/>
      <c r="N2" s="1"/>
      <c r="O2" s="1"/>
      <c r="P2" s="1"/>
      <c r="Q2" s="15"/>
      <c r="R2" s="15"/>
      <c r="S2" s="15"/>
      <c r="T2" s="15"/>
      <c r="U2" s="15"/>
      <c r="V2" s="15"/>
      <c r="W2" s="1"/>
      <c r="X2" s="1"/>
      <c r="Y2" s="1"/>
      <c r="Z2" s="1"/>
      <c r="AA2" s="1"/>
      <c r="AB2" s="1"/>
      <c r="AC2" s="17"/>
      <c r="AD2" s="17"/>
    </row>
    <row r="3" spans="1:37" ht="12.75" customHeight="1" x14ac:dyDescent="0.2">
      <c r="D3" s="2"/>
      <c r="E3" s="3"/>
      <c r="F3" s="3"/>
      <c r="G3" s="3"/>
      <c r="H3" s="3" t="s">
        <v>15</v>
      </c>
      <c r="I3" s="2" t="s">
        <v>2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17"/>
      <c r="AD3" s="17"/>
    </row>
    <row r="4" spans="1:37" ht="12.75" customHeight="1" x14ac:dyDescent="0.2">
      <c r="D4" s="2"/>
      <c r="E4" s="3"/>
      <c r="F4" s="4"/>
      <c r="G4" s="4"/>
      <c r="H4" s="3" t="s">
        <v>16</v>
      </c>
      <c r="I4" s="2" t="s">
        <v>10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17"/>
      <c r="AD4" s="17"/>
    </row>
    <row r="5" spans="1:37" ht="12.75" customHeight="1" x14ac:dyDescent="0.2">
      <c r="D5" s="2"/>
      <c r="E5" s="3"/>
      <c r="F5" s="4"/>
      <c r="G5" s="4"/>
      <c r="H5" s="3" t="s">
        <v>17</v>
      </c>
      <c r="I5" s="2" t="s">
        <v>11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16"/>
      <c r="X5" s="16"/>
      <c r="Y5" s="1"/>
      <c r="Z5" s="1"/>
      <c r="AA5" s="16"/>
      <c r="AB5" s="16"/>
      <c r="AC5" s="17"/>
      <c r="AD5" s="17"/>
    </row>
    <row r="6" spans="1:37" ht="12.75" customHeight="1" thickBot="1" x14ac:dyDescent="0.25"/>
    <row r="7" spans="1:37" ht="12.75" customHeight="1" thickBot="1" x14ac:dyDescent="0.25">
      <c r="B7" s="19" t="s">
        <v>7</v>
      </c>
      <c r="D7" s="56" t="str">
        <f>"SUBSUMMARY SHEET " &amp; B8</f>
        <v xml:space="preserve">SUBSUMMARY SHEET 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F7" s="28">
        <v>1</v>
      </c>
      <c r="AG7" s="29" t="s">
        <v>25</v>
      </c>
      <c r="AH7" s="30"/>
      <c r="AI7" s="30"/>
      <c r="AJ7" s="30"/>
      <c r="AK7" s="30"/>
    </row>
    <row r="8" spans="1:37" ht="12.75" customHeight="1" thickBot="1" x14ac:dyDescent="0.25">
      <c r="B8" s="23"/>
      <c r="D8" s="71" t="s">
        <v>5</v>
      </c>
      <c r="E8" s="71"/>
      <c r="F8" s="71"/>
      <c r="G8" s="71"/>
      <c r="H8" s="71"/>
      <c r="I8" s="71"/>
      <c r="J8" s="71"/>
      <c r="K8" s="71"/>
      <c r="L8" s="18" t="s">
        <v>139</v>
      </c>
      <c r="M8" s="18" t="s">
        <v>174</v>
      </c>
      <c r="N8" s="18" t="s">
        <v>81</v>
      </c>
      <c r="O8" s="18" t="s">
        <v>86</v>
      </c>
      <c r="P8" s="18" t="s">
        <v>141</v>
      </c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</row>
    <row r="9" spans="1:37" ht="12.75" customHeight="1" thickBot="1" x14ac:dyDescent="0.25">
      <c r="D9" s="72" t="s">
        <v>6</v>
      </c>
      <c r="E9" s="72"/>
      <c r="F9" s="72"/>
      <c r="G9" s="72"/>
      <c r="H9" s="72"/>
      <c r="I9" s="72"/>
      <c r="J9" s="72"/>
      <c r="K9" s="72"/>
      <c r="L9" s="18"/>
      <c r="M9" s="14"/>
      <c r="N9" s="14"/>
      <c r="O9" s="14"/>
      <c r="P9" s="18"/>
      <c r="Q9" s="14"/>
      <c r="R9" s="14"/>
      <c r="S9" s="14"/>
      <c r="T9" s="18"/>
      <c r="U9" s="14"/>
      <c r="V9" s="14"/>
      <c r="W9" s="14"/>
      <c r="X9" s="14"/>
      <c r="Y9" s="14"/>
      <c r="Z9" s="14"/>
      <c r="AA9" s="14"/>
      <c r="AB9" s="14"/>
      <c r="AC9" s="14"/>
      <c r="AD9" s="14"/>
    </row>
    <row r="10" spans="1:37" ht="12.75" customHeight="1" x14ac:dyDescent="0.2">
      <c r="B10" s="89" t="s">
        <v>8</v>
      </c>
      <c r="D10" s="77" t="s">
        <v>22</v>
      </c>
      <c r="E10" s="77" t="s">
        <v>23</v>
      </c>
      <c r="F10" s="77" t="s">
        <v>21</v>
      </c>
      <c r="G10" s="77"/>
      <c r="H10" s="77" t="s">
        <v>18</v>
      </c>
      <c r="I10" s="74" t="s">
        <v>19</v>
      </c>
      <c r="J10" s="83" t="s">
        <v>20</v>
      </c>
      <c r="K10" s="68" t="s">
        <v>24</v>
      </c>
      <c r="L10" s="7">
        <v>630</v>
      </c>
      <c r="M10" s="7">
        <v>630</v>
      </c>
      <c r="N10" s="7">
        <v>630</v>
      </c>
      <c r="O10" s="7">
        <v>630</v>
      </c>
      <c r="P10" s="7">
        <v>630</v>
      </c>
      <c r="Q10" s="7"/>
      <c r="R10" s="7"/>
      <c r="S10" s="7"/>
      <c r="T10" s="7"/>
      <c r="U10" s="7" t="str">
        <f t="shared" ref="U10:AD10" si="0">IF(OR(TRIM(U8)=0,TRIM(U8)=""),"",IF(IFERROR(TRIM(INDEX(QryItemNamed,MATCH(TRIM(U8),ITEM,0),2)),"")="Y","SPECIAL",LEFT(IFERROR(TRIM(INDEX(ITEM,MATCH(TRIM(U8),ITEM,0))),""),3)))</f>
        <v/>
      </c>
      <c r="V10" s="7" t="str">
        <f t="shared" si="0"/>
        <v/>
      </c>
      <c r="W10" s="7" t="str">
        <f t="shared" si="0"/>
        <v/>
      </c>
      <c r="X10" s="7" t="str">
        <f t="shared" si="0"/>
        <v/>
      </c>
      <c r="Y10" s="7" t="str">
        <f t="shared" si="0"/>
        <v/>
      </c>
      <c r="Z10" s="7" t="str">
        <f t="shared" si="0"/>
        <v/>
      </c>
      <c r="AA10" s="7" t="str">
        <f t="shared" si="0"/>
        <v/>
      </c>
      <c r="AB10" s="7" t="str">
        <f t="shared" si="0"/>
        <v/>
      </c>
      <c r="AC10" s="7" t="str">
        <f t="shared" si="0"/>
        <v/>
      </c>
      <c r="AD10" s="7" t="str">
        <f t="shared" si="0"/>
        <v/>
      </c>
    </row>
    <row r="11" spans="1:37" ht="12.75" customHeight="1" x14ac:dyDescent="0.2">
      <c r="B11" s="90"/>
      <c r="D11" s="78"/>
      <c r="E11" s="78"/>
      <c r="F11" s="78"/>
      <c r="G11" s="78"/>
      <c r="H11" s="78"/>
      <c r="I11" s="75"/>
      <c r="J11" s="84"/>
      <c r="K11" s="69"/>
      <c r="L11" s="80" t="s">
        <v>140</v>
      </c>
      <c r="M11" s="80" t="s">
        <v>173</v>
      </c>
      <c r="N11" s="73" t="s">
        <v>85</v>
      </c>
      <c r="O11" s="73" t="s">
        <v>87</v>
      </c>
      <c r="P11" s="73" t="s">
        <v>142</v>
      </c>
      <c r="Q11" s="62"/>
      <c r="R11" s="65"/>
      <c r="S11" s="65"/>
      <c r="T11" s="65"/>
      <c r="U11" s="62" t="str">
        <f t="shared" ref="U11:AD11" si="1">IF(OR(TRIM(U8)=0,TRIM(U8)=""),IF(U9="","",U9),IF(IFERROR(TRIM(INDEX(QryItemNamed,MATCH(TRIM(U8),ITEM,0),2)),"")="Y",TRIM(RIGHT(IFERROR(TRIM(INDEX(QryItemNamed,MATCH(TRIM(U8),ITEM,0),4)),"123456789012"),LEN(IFERROR(TRIM(INDEX(QryItemNamed,MATCH(TRIM(U8),ITEM,0),4)),"123456789012"))-9))&amp;U9,IFERROR(TRIM(INDEX(QryItemNamed,MATCH(TRIM(U8),ITEM,0),4))&amp;U9,"ITEM CODE DOES NOT EXIST IN ITEM MASTER")))</f>
        <v/>
      </c>
      <c r="V11" s="62" t="str">
        <f t="shared" si="1"/>
        <v/>
      </c>
      <c r="W11" s="62" t="str">
        <f t="shared" si="1"/>
        <v/>
      </c>
      <c r="X11" s="62" t="str">
        <f t="shared" si="1"/>
        <v/>
      </c>
      <c r="Y11" s="62" t="str">
        <f t="shared" si="1"/>
        <v/>
      </c>
      <c r="Z11" s="62" t="str">
        <f t="shared" si="1"/>
        <v/>
      </c>
      <c r="AA11" s="62" t="str">
        <f t="shared" si="1"/>
        <v/>
      </c>
      <c r="AB11" s="62" t="str">
        <f t="shared" si="1"/>
        <v/>
      </c>
      <c r="AC11" s="62" t="str">
        <f t="shared" si="1"/>
        <v/>
      </c>
      <c r="AD11" s="65" t="str">
        <f t="shared" si="1"/>
        <v/>
      </c>
    </row>
    <row r="12" spans="1:37" ht="12.75" customHeight="1" x14ac:dyDescent="0.2">
      <c r="B12" s="90"/>
      <c r="D12" s="78"/>
      <c r="E12" s="78"/>
      <c r="F12" s="78"/>
      <c r="G12" s="78"/>
      <c r="H12" s="78"/>
      <c r="I12" s="75"/>
      <c r="J12" s="84"/>
      <c r="K12" s="69"/>
      <c r="L12" s="81"/>
      <c r="M12" s="81"/>
      <c r="N12" s="73"/>
      <c r="O12" s="73"/>
      <c r="P12" s="73"/>
      <c r="Q12" s="63"/>
      <c r="R12" s="65"/>
      <c r="S12" s="65"/>
      <c r="T12" s="65"/>
      <c r="U12" s="63"/>
      <c r="V12" s="63"/>
      <c r="W12" s="63"/>
      <c r="X12" s="63"/>
      <c r="Y12" s="63"/>
      <c r="Z12" s="63"/>
      <c r="AA12" s="63"/>
      <c r="AB12" s="63"/>
      <c r="AC12" s="63"/>
      <c r="AD12" s="65"/>
    </row>
    <row r="13" spans="1:37" ht="12.75" customHeight="1" x14ac:dyDescent="0.2">
      <c r="B13" s="90"/>
      <c r="D13" s="78"/>
      <c r="E13" s="78"/>
      <c r="F13" s="78"/>
      <c r="G13" s="78"/>
      <c r="H13" s="78"/>
      <c r="I13" s="75"/>
      <c r="J13" s="84"/>
      <c r="K13" s="69"/>
      <c r="L13" s="81"/>
      <c r="M13" s="81"/>
      <c r="N13" s="73"/>
      <c r="O13" s="73"/>
      <c r="P13" s="73"/>
      <c r="Q13" s="63"/>
      <c r="R13" s="65"/>
      <c r="S13" s="65"/>
      <c r="T13" s="65"/>
      <c r="U13" s="63"/>
      <c r="V13" s="63"/>
      <c r="W13" s="63"/>
      <c r="X13" s="63"/>
      <c r="Y13" s="63"/>
      <c r="Z13" s="63"/>
      <c r="AA13" s="63"/>
      <c r="AB13" s="63"/>
      <c r="AC13" s="63"/>
      <c r="AD13" s="65"/>
    </row>
    <row r="14" spans="1:37" ht="12.75" customHeight="1" x14ac:dyDescent="0.2">
      <c r="B14" s="90"/>
      <c r="D14" s="78"/>
      <c r="E14" s="78"/>
      <c r="F14" s="78"/>
      <c r="G14" s="78"/>
      <c r="H14" s="78"/>
      <c r="I14" s="75"/>
      <c r="J14" s="84"/>
      <c r="K14" s="69"/>
      <c r="L14" s="81"/>
      <c r="M14" s="81"/>
      <c r="N14" s="73"/>
      <c r="O14" s="73"/>
      <c r="P14" s="73"/>
      <c r="Q14" s="63"/>
      <c r="R14" s="65"/>
      <c r="S14" s="65"/>
      <c r="T14" s="65"/>
      <c r="U14" s="63"/>
      <c r="V14" s="63"/>
      <c r="W14" s="63"/>
      <c r="X14" s="63"/>
      <c r="Y14" s="63"/>
      <c r="Z14" s="63"/>
      <c r="AA14" s="63"/>
      <c r="AB14" s="63"/>
      <c r="AC14" s="63"/>
      <c r="AD14" s="65"/>
    </row>
    <row r="15" spans="1:37" ht="12.75" customHeight="1" x14ac:dyDescent="0.2">
      <c r="B15" s="90"/>
      <c r="D15" s="78"/>
      <c r="E15" s="78"/>
      <c r="F15" s="78"/>
      <c r="G15" s="78"/>
      <c r="H15" s="78"/>
      <c r="I15" s="75"/>
      <c r="J15" s="84"/>
      <c r="K15" s="69"/>
      <c r="L15" s="81"/>
      <c r="M15" s="81"/>
      <c r="N15" s="73"/>
      <c r="O15" s="73"/>
      <c r="P15" s="73"/>
      <c r="Q15" s="63"/>
      <c r="R15" s="65"/>
      <c r="S15" s="65"/>
      <c r="T15" s="65"/>
      <c r="U15" s="63"/>
      <c r="V15" s="63"/>
      <c r="W15" s="63"/>
      <c r="X15" s="63"/>
      <c r="Y15" s="63"/>
      <c r="Z15" s="63"/>
      <c r="AA15" s="63"/>
      <c r="AB15" s="63"/>
      <c r="AC15" s="63"/>
      <c r="AD15" s="65"/>
    </row>
    <row r="16" spans="1:37" ht="12.75" customHeight="1" x14ac:dyDescent="0.2">
      <c r="B16" s="90"/>
      <c r="D16" s="78"/>
      <c r="E16" s="78"/>
      <c r="F16" s="78"/>
      <c r="G16" s="78"/>
      <c r="H16" s="78"/>
      <c r="I16" s="75"/>
      <c r="J16" s="84"/>
      <c r="K16" s="69"/>
      <c r="L16" s="81"/>
      <c r="M16" s="81"/>
      <c r="N16" s="73"/>
      <c r="O16" s="73"/>
      <c r="P16" s="73"/>
      <c r="Q16" s="63"/>
      <c r="R16" s="65"/>
      <c r="S16" s="65"/>
      <c r="T16" s="65"/>
      <c r="U16" s="63"/>
      <c r="V16" s="63"/>
      <c r="W16" s="63"/>
      <c r="X16" s="63"/>
      <c r="Y16" s="63"/>
      <c r="Z16" s="63"/>
      <c r="AA16" s="63"/>
      <c r="AB16" s="63"/>
      <c r="AC16" s="63"/>
      <c r="AD16" s="65"/>
    </row>
    <row r="17" spans="2:30" ht="12.75" customHeight="1" x14ac:dyDescent="0.2">
      <c r="B17" s="90"/>
      <c r="D17" s="78"/>
      <c r="E17" s="78"/>
      <c r="F17" s="78"/>
      <c r="G17" s="78"/>
      <c r="H17" s="78"/>
      <c r="I17" s="75"/>
      <c r="J17" s="84"/>
      <c r="K17" s="69"/>
      <c r="L17" s="81"/>
      <c r="M17" s="81"/>
      <c r="N17" s="73"/>
      <c r="O17" s="73"/>
      <c r="P17" s="73"/>
      <c r="Q17" s="63"/>
      <c r="R17" s="65"/>
      <c r="S17" s="65"/>
      <c r="T17" s="65"/>
      <c r="U17" s="63"/>
      <c r="V17" s="63"/>
      <c r="W17" s="63"/>
      <c r="X17" s="63"/>
      <c r="Y17" s="63"/>
      <c r="Z17" s="63"/>
      <c r="AA17" s="63"/>
      <c r="AB17" s="63"/>
      <c r="AC17" s="63"/>
      <c r="AD17" s="65"/>
    </row>
    <row r="18" spans="2:30" ht="12.75" customHeight="1" x14ac:dyDescent="0.2">
      <c r="B18" s="90"/>
      <c r="D18" s="78"/>
      <c r="E18" s="78"/>
      <c r="F18" s="78"/>
      <c r="G18" s="78"/>
      <c r="H18" s="78"/>
      <c r="I18" s="75"/>
      <c r="J18" s="84"/>
      <c r="K18" s="69"/>
      <c r="L18" s="81"/>
      <c r="M18" s="81"/>
      <c r="N18" s="73"/>
      <c r="O18" s="73"/>
      <c r="P18" s="73"/>
      <c r="Q18" s="63"/>
      <c r="R18" s="65"/>
      <c r="S18" s="65"/>
      <c r="T18" s="65"/>
      <c r="U18" s="63"/>
      <c r="V18" s="63"/>
      <c r="W18" s="63"/>
      <c r="X18" s="63"/>
      <c r="Y18" s="63"/>
      <c r="Z18" s="63"/>
      <c r="AA18" s="63"/>
      <c r="AB18" s="63"/>
      <c r="AC18" s="63"/>
      <c r="AD18" s="65"/>
    </row>
    <row r="19" spans="2:30" ht="12.75" customHeight="1" x14ac:dyDescent="0.2">
      <c r="B19" s="90"/>
      <c r="D19" s="78"/>
      <c r="E19" s="78"/>
      <c r="F19" s="78"/>
      <c r="G19" s="78"/>
      <c r="H19" s="78"/>
      <c r="I19" s="75"/>
      <c r="J19" s="84"/>
      <c r="K19" s="69"/>
      <c r="L19" s="81"/>
      <c r="M19" s="81"/>
      <c r="N19" s="73"/>
      <c r="O19" s="73"/>
      <c r="P19" s="73"/>
      <c r="Q19" s="63"/>
      <c r="R19" s="65"/>
      <c r="S19" s="65"/>
      <c r="T19" s="65"/>
      <c r="U19" s="63"/>
      <c r="V19" s="63"/>
      <c r="W19" s="63"/>
      <c r="X19" s="63"/>
      <c r="Y19" s="63"/>
      <c r="Z19" s="63"/>
      <c r="AA19" s="63"/>
      <c r="AB19" s="63"/>
      <c r="AC19" s="63"/>
      <c r="AD19" s="65"/>
    </row>
    <row r="20" spans="2:30" ht="12.75" customHeight="1" x14ac:dyDescent="0.2">
      <c r="B20" s="90"/>
      <c r="D20" s="78"/>
      <c r="E20" s="78"/>
      <c r="F20" s="78"/>
      <c r="G20" s="78"/>
      <c r="H20" s="78"/>
      <c r="I20" s="75"/>
      <c r="J20" s="84"/>
      <c r="K20" s="69"/>
      <c r="L20" s="81"/>
      <c r="M20" s="81"/>
      <c r="N20" s="73"/>
      <c r="O20" s="73"/>
      <c r="P20" s="73"/>
      <c r="Q20" s="63"/>
      <c r="R20" s="65"/>
      <c r="S20" s="65"/>
      <c r="T20" s="65"/>
      <c r="U20" s="63"/>
      <c r="V20" s="63"/>
      <c r="W20" s="63"/>
      <c r="X20" s="63"/>
      <c r="Y20" s="63"/>
      <c r="Z20" s="63"/>
      <c r="AA20" s="63"/>
      <c r="AB20" s="63"/>
      <c r="AC20" s="63"/>
      <c r="AD20" s="65"/>
    </row>
    <row r="21" spans="2:30" ht="12.75" customHeight="1" x14ac:dyDescent="0.2">
      <c r="B21" s="90"/>
      <c r="D21" s="78"/>
      <c r="E21" s="78"/>
      <c r="F21" s="78"/>
      <c r="G21" s="78"/>
      <c r="H21" s="78"/>
      <c r="I21" s="75"/>
      <c r="J21" s="84"/>
      <c r="K21" s="69"/>
      <c r="L21" s="81"/>
      <c r="M21" s="81"/>
      <c r="N21" s="73"/>
      <c r="O21" s="73"/>
      <c r="P21" s="73"/>
      <c r="Q21" s="63"/>
      <c r="R21" s="65"/>
      <c r="S21" s="65"/>
      <c r="T21" s="65"/>
      <c r="U21" s="63"/>
      <c r="V21" s="63"/>
      <c r="W21" s="63"/>
      <c r="X21" s="63"/>
      <c r="Y21" s="63"/>
      <c r="Z21" s="63"/>
      <c r="AA21" s="63"/>
      <c r="AB21" s="63"/>
      <c r="AC21" s="63"/>
      <c r="AD21" s="65"/>
    </row>
    <row r="22" spans="2:30" ht="12.75" customHeight="1" x14ac:dyDescent="0.2">
      <c r="B22" s="90"/>
      <c r="D22" s="78"/>
      <c r="E22" s="78"/>
      <c r="F22" s="78"/>
      <c r="G22" s="78"/>
      <c r="H22" s="78"/>
      <c r="I22" s="75"/>
      <c r="J22" s="84"/>
      <c r="K22" s="69"/>
      <c r="L22" s="82"/>
      <c r="M22" s="82"/>
      <c r="N22" s="73"/>
      <c r="O22" s="73"/>
      <c r="P22" s="73"/>
      <c r="Q22" s="64"/>
      <c r="R22" s="65"/>
      <c r="S22" s="65"/>
      <c r="T22" s="65"/>
      <c r="U22" s="64"/>
      <c r="V22" s="64"/>
      <c r="W22" s="64"/>
      <c r="X22" s="64"/>
      <c r="Y22" s="64"/>
      <c r="Z22" s="64"/>
      <c r="AA22" s="64"/>
      <c r="AB22" s="64"/>
      <c r="AC22" s="64"/>
      <c r="AD22" s="65"/>
    </row>
    <row r="23" spans="2:30" ht="12.75" customHeight="1" thickBot="1" x14ac:dyDescent="0.25">
      <c r="B23" s="91"/>
      <c r="D23" s="79"/>
      <c r="E23" s="79"/>
      <c r="F23" s="79"/>
      <c r="G23" s="79"/>
      <c r="H23" s="79"/>
      <c r="I23" s="76"/>
      <c r="J23" s="85"/>
      <c r="K23" s="70"/>
      <c r="L23" s="8" t="s">
        <v>84</v>
      </c>
      <c r="M23" s="8" t="s">
        <v>82</v>
      </c>
      <c r="N23" s="8" t="s">
        <v>83</v>
      </c>
      <c r="O23" s="8" t="s">
        <v>84</v>
      </c>
      <c r="P23" s="8" t="s">
        <v>84</v>
      </c>
      <c r="Q23" s="8"/>
      <c r="R23" s="8"/>
      <c r="S23" s="8"/>
      <c r="T23" s="8"/>
      <c r="U23" s="8" t="str">
        <f t="shared" ref="U23:AD23" si="2">IF(OR(TRIM(U8)=0,TRIM(U8)=""),"",IFERROR(TRIM(INDEX(QryItemNamed,MATCH(TRIM(U8),ITEM,0),3)),""))</f>
        <v/>
      </c>
      <c r="V23" s="8" t="str">
        <f t="shared" si="2"/>
        <v/>
      </c>
      <c r="W23" s="8" t="str">
        <f t="shared" si="2"/>
        <v/>
      </c>
      <c r="X23" s="8" t="str">
        <f t="shared" si="2"/>
        <v/>
      </c>
      <c r="Y23" s="8" t="str">
        <f t="shared" si="2"/>
        <v/>
      </c>
      <c r="Z23" s="8" t="str">
        <f t="shared" si="2"/>
        <v/>
      </c>
      <c r="AA23" s="8" t="str">
        <f t="shared" si="2"/>
        <v/>
      </c>
      <c r="AB23" s="8" t="str">
        <f t="shared" si="2"/>
        <v/>
      </c>
      <c r="AC23" s="8" t="str">
        <f t="shared" si="2"/>
        <v/>
      </c>
      <c r="AD23" s="8" t="str">
        <f t="shared" si="2"/>
        <v/>
      </c>
    </row>
    <row r="24" spans="2:30" ht="12.75" customHeight="1" x14ac:dyDescent="0.2">
      <c r="B24" s="20"/>
      <c r="D24" s="9"/>
      <c r="E24" s="9"/>
      <c r="F24" s="60"/>
      <c r="G24" s="61"/>
      <c r="H24" s="26"/>
      <c r="I24" s="10"/>
      <c r="J24" s="10"/>
      <c r="K24" s="24"/>
      <c r="L24" s="10"/>
      <c r="M24" s="10"/>
      <c r="N24" s="9"/>
      <c r="O24" s="9"/>
      <c r="P24" s="9"/>
      <c r="Q24" s="9"/>
      <c r="R24" s="10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</row>
    <row r="25" spans="2:30" ht="12.75" customHeight="1" x14ac:dyDescent="0.2">
      <c r="B25" s="21"/>
      <c r="D25" s="11"/>
      <c r="E25" s="11"/>
      <c r="F25" s="88" t="s">
        <v>26</v>
      </c>
      <c r="G25" s="88"/>
      <c r="H25" s="33"/>
      <c r="I25" s="12"/>
      <c r="J25" s="12"/>
      <c r="K25" s="25"/>
      <c r="L25" s="12"/>
      <c r="M25" s="12"/>
      <c r="N25" s="11"/>
      <c r="O25" s="11"/>
      <c r="P25" s="11"/>
      <c r="Q25" s="11"/>
      <c r="R25" s="12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6" spans="2:30" ht="12.75" customHeight="1" x14ac:dyDescent="0.2">
      <c r="B26" s="21"/>
      <c r="D26" s="11" t="s">
        <v>28</v>
      </c>
      <c r="E26" s="11" t="s">
        <v>99</v>
      </c>
      <c r="F26" s="31" t="s">
        <v>27</v>
      </c>
      <c r="G26" s="33"/>
      <c r="H26" s="47" t="s">
        <v>102</v>
      </c>
      <c r="I26" s="12" t="s">
        <v>39</v>
      </c>
      <c r="J26" s="12" t="s">
        <v>75</v>
      </c>
      <c r="K26" s="25" t="s">
        <v>77</v>
      </c>
      <c r="L26" s="12"/>
      <c r="M26" s="12">
        <v>11.5</v>
      </c>
      <c r="N26" s="48">
        <v>6.3</v>
      </c>
      <c r="O26" s="11"/>
      <c r="P26" s="11"/>
      <c r="Q26" s="48"/>
      <c r="R26" s="12"/>
      <c r="S26" s="11"/>
      <c r="T26" s="48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2:30" ht="12.75" customHeight="1" x14ac:dyDescent="0.2">
      <c r="B27" s="21"/>
      <c r="D27" s="11"/>
      <c r="E27" s="11"/>
      <c r="F27" s="66"/>
      <c r="G27" s="67"/>
      <c r="H27" s="47"/>
      <c r="I27" s="12"/>
      <c r="J27" s="12" t="s">
        <v>76</v>
      </c>
      <c r="K27" s="25" t="s">
        <v>78</v>
      </c>
      <c r="L27" s="12"/>
      <c r="M27" s="12"/>
      <c r="N27" s="48">
        <v>2.2999999999999998</v>
      </c>
      <c r="O27" s="11"/>
      <c r="P27" s="11"/>
      <c r="Q27" s="48"/>
      <c r="R27" s="12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2:30" ht="12.75" customHeight="1" x14ac:dyDescent="0.2">
      <c r="B28" s="21"/>
      <c r="D28" s="11" t="s">
        <v>29</v>
      </c>
      <c r="E28" s="11" t="s">
        <v>99</v>
      </c>
      <c r="F28" s="31" t="s">
        <v>27</v>
      </c>
      <c r="G28" s="33"/>
      <c r="H28" s="47" t="s">
        <v>103</v>
      </c>
      <c r="I28" s="12" t="s">
        <v>37</v>
      </c>
      <c r="J28" s="12"/>
      <c r="K28" s="25"/>
      <c r="L28" s="12"/>
      <c r="M28" s="12"/>
      <c r="N28" s="48"/>
      <c r="O28" s="11">
        <v>2</v>
      </c>
      <c r="P28" s="11">
        <v>2</v>
      </c>
      <c r="Q28" s="48"/>
      <c r="R28" s="12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2:30" ht="12.75" customHeight="1" x14ac:dyDescent="0.2">
      <c r="B29" s="21"/>
      <c r="D29" s="11" t="s">
        <v>100</v>
      </c>
      <c r="E29" s="11" t="s">
        <v>99</v>
      </c>
      <c r="F29" s="31" t="s">
        <v>27</v>
      </c>
      <c r="G29" s="49"/>
      <c r="H29" s="47" t="s">
        <v>104</v>
      </c>
      <c r="I29" s="12" t="s">
        <v>39</v>
      </c>
      <c r="J29" s="12"/>
      <c r="K29" s="25"/>
      <c r="L29" s="12"/>
      <c r="M29" s="12"/>
      <c r="N29" s="48"/>
      <c r="O29" s="11">
        <v>1</v>
      </c>
      <c r="P29" s="11">
        <v>1</v>
      </c>
      <c r="Q29" s="48"/>
      <c r="R29" s="12"/>
      <c r="S29" s="11"/>
      <c r="T29" s="48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2:30" ht="12.75" customHeight="1" x14ac:dyDescent="0.2">
      <c r="B30" s="21"/>
      <c r="D30" s="11" t="s">
        <v>30</v>
      </c>
      <c r="E30" s="11" t="s">
        <v>99</v>
      </c>
      <c r="F30" s="31" t="s">
        <v>27</v>
      </c>
      <c r="G30" s="49"/>
      <c r="H30" s="47" t="s">
        <v>105</v>
      </c>
      <c r="I30" s="12" t="s">
        <v>39</v>
      </c>
      <c r="J30" s="12" t="s">
        <v>79</v>
      </c>
      <c r="K30" s="25" t="s">
        <v>77</v>
      </c>
      <c r="L30" s="12"/>
      <c r="M30" s="12">
        <v>11</v>
      </c>
      <c r="N30" s="48">
        <v>6.3</v>
      </c>
      <c r="O30" s="11"/>
      <c r="P30" s="11"/>
      <c r="Q30" s="48"/>
      <c r="R30" s="12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2:30" ht="12.75" customHeight="1" x14ac:dyDescent="0.2">
      <c r="B31" s="21"/>
      <c r="D31" s="11" t="s">
        <v>31</v>
      </c>
      <c r="E31" s="11" t="s">
        <v>98</v>
      </c>
      <c r="F31" s="31" t="s">
        <v>27</v>
      </c>
      <c r="G31" s="49"/>
      <c r="H31" s="47" t="s">
        <v>106</v>
      </c>
      <c r="I31" s="12" t="s">
        <v>41</v>
      </c>
      <c r="J31" s="12" t="s">
        <v>38</v>
      </c>
      <c r="K31" s="25" t="s">
        <v>69</v>
      </c>
      <c r="L31" s="12"/>
      <c r="M31" s="12">
        <v>11.5</v>
      </c>
      <c r="N31" s="48">
        <v>5</v>
      </c>
      <c r="O31" s="11"/>
      <c r="P31" s="11"/>
      <c r="Q31" s="48"/>
      <c r="R31" s="12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2:30" ht="12.75" customHeight="1" x14ac:dyDescent="0.2">
      <c r="B32" s="21"/>
      <c r="D32" s="11"/>
      <c r="E32" s="11"/>
      <c r="F32" s="31"/>
      <c r="G32" s="49"/>
      <c r="H32" s="47"/>
      <c r="I32" s="12"/>
      <c r="J32" s="12" t="s">
        <v>135</v>
      </c>
      <c r="K32" s="25" t="s">
        <v>78</v>
      </c>
      <c r="L32" s="12"/>
      <c r="M32" s="12"/>
      <c r="N32" s="48">
        <v>2.2999999999999998</v>
      </c>
      <c r="O32" s="11"/>
      <c r="P32" s="11"/>
      <c r="Q32" s="48"/>
      <c r="R32" s="12"/>
      <c r="S32" s="11"/>
      <c r="T32" s="48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2:30" ht="12.75" customHeight="1" x14ac:dyDescent="0.2">
      <c r="B33" s="21"/>
      <c r="D33" s="11" t="s">
        <v>32</v>
      </c>
      <c r="E33" s="11" t="s">
        <v>98</v>
      </c>
      <c r="F33" s="31" t="s">
        <v>27</v>
      </c>
      <c r="G33" s="49"/>
      <c r="H33" s="47" t="s">
        <v>107</v>
      </c>
      <c r="I33" s="12" t="s">
        <v>39</v>
      </c>
      <c r="J33" s="12" t="s">
        <v>40</v>
      </c>
      <c r="K33" s="25" t="s">
        <v>136</v>
      </c>
      <c r="L33" s="12">
        <v>1</v>
      </c>
      <c r="M33" s="12">
        <v>12</v>
      </c>
      <c r="N33" s="48">
        <v>3.9</v>
      </c>
      <c r="O33" s="11"/>
      <c r="P33" s="11"/>
      <c r="Q33" s="48"/>
      <c r="R33" s="12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2:30" ht="12.75" customHeight="1" x14ac:dyDescent="0.2">
      <c r="B34" s="21"/>
      <c r="D34" s="11"/>
      <c r="E34" s="11"/>
      <c r="F34" s="31"/>
      <c r="G34" s="49"/>
      <c r="H34" s="47"/>
      <c r="I34" s="12"/>
      <c r="J34" s="12" t="s">
        <v>181</v>
      </c>
      <c r="K34" s="25" t="s">
        <v>77</v>
      </c>
      <c r="L34" s="12"/>
      <c r="M34" s="12"/>
      <c r="N34" s="48">
        <v>6.3</v>
      </c>
      <c r="O34" s="11"/>
      <c r="P34" s="11"/>
      <c r="Q34" s="48"/>
      <c r="R34" s="12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2:30" ht="12.75" customHeight="1" x14ac:dyDescent="0.2">
      <c r="B35" s="21"/>
      <c r="D35" s="11" t="s">
        <v>33</v>
      </c>
      <c r="E35" s="11" t="s">
        <v>98</v>
      </c>
      <c r="F35" s="31" t="s">
        <v>27</v>
      </c>
      <c r="G35" s="49"/>
      <c r="H35" s="47" t="s">
        <v>108</v>
      </c>
      <c r="I35" s="12" t="s">
        <v>41</v>
      </c>
      <c r="J35" s="12" t="s">
        <v>42</v>
      </c>
      <c r="K35" s="25" t="s">
        <v>74</v>
      </c>
      <c r="L35" s="12"/>
      <c r="M35" s="12">
        <v>10.5</v>
      </c>
      <c r="N35" s="48">
        <v>9</v>
      </c>
      <c r="O35" s="11"/>
      <c r="P35" s="11"/>
      <c r="Q35" s="48"/>
      <c r="R35" s="12"/>
      <c r="S35" s="11"/>
      <c r="T35" s="48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2:30" ht="12.75" customHeight="1" x14ac:dyDescent="0.2">
      <c r="B36" s="21"/>
      <c r="D36" s="11" t="s">
        <v>34</v>
      </c>
      <c r="E36" s="11" t="s">
        <v>99</v>
      </c>
      <c r="F36" s="31" t="s">
        <v>27</v>
      </c>
      <c r="G36" s="49"/>
      <c r="H36" s="47" t="s">
        <v>109</v>
      </c>
      <c r="I36" s="12" t="s">
        <v>37</v>
      </c>
      <c r="J36" s="12"/>
      <c r="K36" s="25"/>
      <c r="L36" s="12"/>
      <c r="M36" s="12"/>
      <c r="N36" s="48"/>
      <c r="O36" s="11">
        <v>4</v>
      </c>
      <c r="P36" s="11">
        <v>2</v>
      </c>
      <c r="Q36" s="48"/>
      <c r="R36" s="12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2:30" ht="12.75" customHeight="1" x14ac:dyDescent="0.2">
      <c r="B37" s="21"/>
      <c r="D37" s="11" t="s">
        <v>35</v>
      </c>
      <c r="E37" s="11" t="s">
        <v>98</v>
      </c>
      <c r="F37" s="31" t="s">
        <v>27</v>
      </c>
      <c r="G37" s="49"/>
      <c r="H37" s="47" t="s">
        <v>110</v>
      </c>
      <c r="I37" s="12" t="s">
        <v>39</v>
      </c>
      <c r="J37" s="12" t="s">
        <v>180</v>
      </c>
      <c r="K37" s="25" t="s">
        <v>69</v>
      </c>
      <c r="L37" s="12"/>
      <c r="M37" s="12">
        <v>11.5</v>
      </c>
      <c r="N37" s="48">
        <v>5</v>
      </c>
      <c r="O37" s="11"/>
      <c r="P37" s="11"/>
      <c r="Q37" s="48"/>
      <c r="R37" s="12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  <row r="38" spans="2:30" ht="12.75" customHeight="1" x14ac:dyDescent="0.2">
      <c r="B38" s="21"/>
      <c r="D38" s="11"/>
      <c r="E38" s="11"/>
      <c r="F38" s="31"/>
      <c r="G38" s="49"/>
      <c r="H38" s="47"/>
      <c r="I38" s="12"/>
      <c r="J38" s="12" t="s">
        <v>135</v>
      </c>
      <c r="K38" s="25" t="s">
        <v>78</v>
      </c>
      <c r="L38" s="12"/>
      <c r="M38" s="12"/>
      <c r="N38" s="48">
        <v>2.2999999999999998</v>
      </c>
      <c r="O38" s="11"/>
      <c r="P38" s="11"/>
      <c r="Q38" s="48"/>
      <c r="R38" s="12"/>
      <c r="S38" s="11"/>
      <c r="T38" s="48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2:30" ht="12.75" customHeight="1" x14ac:dyDescent="0.2">
      <c r="B39" s="21"/>
      <c r="D39" s="11"/>
      <c r="E39" s="11"/>
      <c r="F39" s="31"/>
      <c r="G39" s="49"/>
      <c r="H39" s="47"/>
      <c r="I39" s="12"/>
      <c r="J39" s="12"/>
      <c r="K39" s="25"/>
      <c r="L39" s="12"/>
      <c r="M39" s="12"/>
      <c r="N39" s="48"/>
      <c r="O39" s="11"/>
      <c r="P39" s="11"/>
      <c r="Q39" s="48"/>
      <c r="R39" s="12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</row>
    <row r="40" spans="2:30" ht="12.75" customHeight="1" x14ac:dyDescent="0.2">
      <c r="B40" s="21"/>
      <c r="D40" s="11" t="s">
        <v>36</v>
      </c>
      <c r="E40" s="11" t="s">
        <v>99</v>
      </c>
      <c r="F40" s="31" t="s">
        <v>43</v>
      </c>
      <c r="G40" s="49"/>
      <c r="H40" s="47" t="s">
        <v>111</v>
      </c>
      <c r="I40" s="12" t="s">
        <v>37</v>
      </c>
      <c r="J40" s="12"/>
      <c r="K40" s="25"/>
      <c r="L40" s="12"/>
      <c r="M40" s="12"/>
      <c r="N40" s="48"/>
      <c r="O40" s="11">
        <v>4</v>
      </c>
      <c r="P40" s="11">
        <v>2</v>
      </c>
      <c r="Q40" s="48"/>
      <c r="R40" s="12"/>
      <c r="S40" s="11"/>
      <c r="T40" s="48"/>
      <c r="U40" s="11"/>
      <c r="V40" s="11"/>
      <c r="W40" s="11"/>
      <c r="X40" s="11"/>
      <c r="Y40" s="11"/>
      <c r="Z40" s="11"/>
      <c r="AA40" s="11"/>
      <c r="AB40" s="11"/>
      <c r="AC40" s="11"/>
      <c r="AD40" s="11"/>
    </row>
    <row r="41" spans="2:30" ht="12.75" customHeight="1" x14ac:dyDescent="0.2">
      <c r="B41" s="21"/>
      <c r="D41" s="11" t="s">
        <v>44</v>
      </c>
      <c r="E41" s="11" t="s">
        <v>98</v>
      </c>
      <c r="F41" s="31" t="s">
        <v>43</v>
      </c>
      <c r="G41" s="49"/>
      <c r="H41" s="47" t="s">
        <v>112</v>
      </c>
      <c r="I41" s="12" t="s">
        <v>41</v>
      </c>
      <c r="J41" s="12" t="s">
        <v>180</v>
      </c>
      <c r="K41" s="25" t="s">
        <v>69</v>
      </c>
      <c r="L41" s="12"/>
      <c r="M41" s="12">
        <v>11.5</v>
      </c>
      <c r="N41" s="48">
        <v>5</v>
      </c>
      <c r="O41" s="11"/>
      <c r="P41" s="11"/>
      <c r="Q41" s="48"/>
      <c r="R41" s="12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</row>
    <row r="42" spans="2:30" ht="12.75" customHeight="1" x14ac:dyDescent="0.2">
      <c r="B42" s="21"/>
      <c r="D42" s="11"/>
      <c r="E42" s="11"/>
      <c r="F42" s="31"/>
      <c r="G42" s="49"/>
      <c r="H42" s="47"/>
      <c r="I42" s="12"/>
      <c r="J42" s="12" t="s">
        <v>135</v>
      </c>
      <c r="K42" s="25" t="s">
        <v>78</v>
      </c>
      <c r="L42" s="12"/>
      <c r="M42" s="12"/>
      <c r="N42" s="48">
        <v>2.2999999999999998</v>
      </c>
      <c r="O42" s="11"/>
      <c r="P42" s="11"/>
      <c r="Q42" s="48"/>
      <c r="R42" s="12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</row>
    <row r="43" spans="2:30" ht="12.75" customHeight="1" x14ac:dyDescent="0.2">
      <c r="B43" s="21"/>
      <c r="D43" s="11" t="s">
        <v>45</v>
      </c>
      <c r="E43" s="11" t="s">
        <v>98</v>
      </c>
      <c r="F43" s="31" t="s">
        <v>43</v>
      </c>
      <c r="G43" s="49"/>
      <c r="H43" s="47" t="s">
        <v>113</v>
      </c>
      <c r="I43" s="12" t="s">
        <v>39</v>
      </c>
      <c r="J43" s="12" t="s">
        <v>42</v>
      </c>
      <c r="K43" s="25" t="s">
        <v>74</v>
      </c>
      <c r="L43" s="12"/>
      <c r="M43" s="12">
        <v>10.5</v>
      </c>
      <c r="N43" s="48">
        <v>9</v>
      </c>
      <c r="O43" s="11"/>
      <c r="P43" s="11"/>
      <c r="Q43" s="48"/>
      <c r="R43" s="12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</row>
    <row r="44" spans="2:30" ht="12.75" customHeight="1" x14ac:dyDescent="0.2">
      <c r="B44" s="21"/>
      <c r="D44" s="11" t="s">
        <v>46</v>
      </c>
      <c r="E44" s="11" t="s">
        <v>98</v>
      </c>
      <c r="F44" s="31" t="s">
        <v>43</v>
      </c>
      <c r="G44" s="49"/>
      <c r="H44" s="47" t="s">
        <v>114</v>
      </c>
      <c r="I44" s="12" t="s">
        <v>41</v>
      </c>
      <c r="J44" s="12" t="s">
        <v>40</v>
      </c>
      <c r="K44" s="25" t="s">
        <v>136</v>
      </c>
      <c r="L44" s="12">
        <v>1</v>
      </c>
      <c r="M44" s="12">
        <v>12</v>
      </c>
      <c r="N44" s="48">
        <v>3.9</v>
      </c>
      <c r="O44" s="11"/>
      <c r="P44" s="11"/>
      <c r="Q44" s="48"/>
      <c r="R44" s="12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</row>
    <row r="45" spans="2:30" ht="12.75" customHeight="1" x14ac:dyDescent="0.2">
      <c r="B45" s="21"/>
      <c r="D45" s="11"/>
      <c r="E45" s="11"/>
      <c r="F45" s="31"/>
      <c r="G45" s="49"/>
      <c r="H45" s="47"/>
      <c r="I45" s="12"/>
      <c r="J45" s="12" t="s">
        <v>181</v>
      </c>
      <c r="K45" s="25" t="s">
        <v>77</v>
      </c>
      <c r="L45" s="12"/>
      <c r="M45" s="12"/>
      <c r="N45" s="48">
        <v>6.3</v>
      </c>
      <c r="O45" s="11"/>
      <c r="P45" s="11"/>
      <c r="Q45" s="48"/>
      <c r="R45" s="12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</row>
    <row r="46" spans="2:30" ht="12.75" customHeight="1" x14ac:dyDescent="0.2">
      <c r="B46" s="21"/>
      <c r="D46" s="11" t="s">
        <v>47</v>
      </c>
      <c r="E46" s="11" t="s">
        <v>98</v>
      </c>
      <c r="F46" s="31" t="s">
        <v>43</v>
      </c>
      <c r="G46" s="49"/>
      <c r="H46" s="47" t="s">
        <v>115</v>
      </c>
      <c r="I46" s="12" t="s">
        <v>39</v>
      </c>
      <c r="J46" s="12" t="s">
        <v>38</v>
      </c>
      <c r="K46" s="25" t="s">
        <v>69</v>
      </c>
      <c r="L46" s="12"/>
      <c r="M46" s="12">
        <v>11.5</v>
      </c>
      <c r="N46" s="48">
        <v>5</v>
      </c>
      <c r="O46" s="11"/>
      <c r="P46" s="11"/>
      <c r="Q46" s="48"/>
      <c r="R46" s="12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</row>
    <row r="47" spans="2:30" ht="12.75" customHeight="1" x14ac:dyDescent="0.2">
      <c r="B47" s="21"/>
      <c r="D47" s="11"/>
      <c r="E47" s="11"/>
      <c r="F47" s="31"/>
      <c r="G47" s="49"/>
      <c r="H47" s="47"/>
      <c r="I47" s="12"/>
      <c r="J47" s="12" t="s">
        <v>135</v>
      </c>
      <c r="K47" s="25" t="s">
        <v>78</v>
      </c>
      <c r="L47" s="12"/>
      <c r="M47" s="12"/>
      <c r="N47" s="48">
        <v>2.2999999999999998</v>
      </c>
      <c r="O47" s="11"/>
      <c r="P47" s="11"/>
      <c r="Q47" s="48"/>
      <c r="R47" s="12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</row>
    <row r="48" spans="2:30" ht="12.75" customHeight="1" x14ac:dyDescent="0.2">
      <c r="B48" s="21"/>
      <c r="D48" s="11" t="s">
        <v>48</v>
      </c>
      <c r="E48" s="11" t="s">
        <v>99</v>
      </c>
      <c r="F48" s="31" t="s">
        <v>43</v>
      </c>
      <c r="G48" s="49"/>
      <c r="H48" s="47" t="s">
        <v>116</v>
      </c>
      <c r="I48" s="12" t="s">
        <v>41</v>
      </c>
      <c r="J48" s="12" t="s">
        <v>79</v>
      </c>
      <c r="K48" s="25" t="s">
        <v>77</v>
      </c>
      <c r="L48" s="12"/>
      <c r="M48" s="12">
        <v>11</v>
      </c>
      <c r="N48" s="48">
        <v>6.3</v>
      </c>
      <c r="O48" s="11"/>
      <c r="P48" s="11"/>
      <c r="Q48" s="48"/>
      <c r="R48" s="12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</row>
    <row r="49" spans="2:30" ht="12.75" customHeight="1" x14ac:dyDescent="0.2">
      <c r="B49" s="21"/>
      <c r="D49" s="11" t="s">
        <v>49</v>
      </c>
      <c r="E49" s="11" t="s">
        <v>99</v>
      </c>
      <c r="F49" s="31" t="s">
        <v>43</v>
      </c>
      <c r="G49" s="49"/>
      <c r="H49" s="47" t="s">
        <v>117</v>
      </c>
      <c r="I49" s="12" t="s">
        <v>41</v>
      </c>
      <c r="J49" s="12" t="s">
        <v>75</v>
      </c>
      <c r="K49" s="25" t="s">
        <v>77</v>
      </c>
      <c r="L49" s="12"/>
      <c r="M49" s="12">
        <v>11.5</v>
      </c>
      <c r="N49" s="48">
        <v>6.3</v>
      </c>
      <c r="O49" s="11"/>
      <c r="P49" s="11"/>
      <c r="Q49" s="48"/>
      <c r="R49" s="12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</row>
    <row r="50" spans="2:30" ht="12.75" customHeight="1" x14ac:dyDescent="0.2">
      <c r="B50" s="21"/>
      <c r="D50" s="11"/>
      <c r="E50" s="11"/>
      <c r="F50" s="31"/>
      <c r="G50" s="49"/>
      <c r="H50" s="47"/>
      <c r="I50" s="12"/>
      <c r="J50" s="12" t="s">
        <v>76</v>
      </c>
      <c r="K50" s="25" t="s">
        <v>78</v>
      </c>
      <c r="L50" s="12"/>
      <c r="M50" s="12"/>
      <c r="N50" s="48">
        <v>2.2999999999999998</v>
      </c>
      <c r="O50" s="11"/>
      <c r="P50" s="11"/>
      <c r="Q50" s="48"/>
      <c r="R50" s="12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</row>
    <row r="51" spans="2:30" ht="12.75" customHeight="1" x14ac:dyDescent="0.2">
      <c r="B51" s="21"/>
      <c r="D51" s="11" t="s">
        <v>50</v>
      </c>
      <c r="E51" s="11" t="s">
        <v>99</v>
      </c>
      <c r="F51" s="31" t="s">
        <v>43</v>
      </c>
      <c r="G51" s="49"/>
      <c r="H51" s="47" t="s">
        <v>118</v>
      </c>
      <c r="I51" s="12" t="s">
        <v>37</v>
      </c>
      <c r="J51" s="12"/>
      <c r="K51" s="25"/>
      <c r="L51" s="12"/>
      <c r="M51" s="12"/>
      <c r="N51" s="48"/>
      <c r="O51" s="11">
        <v>2</v>
      </c>
      <c r="P51" s="11">
        <v>2</v>
      </c>
      <c r="Q51" s="48"/>
      <c r="R51" s="12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</row>
    <row r="52" spans="2:30" ht="12.75" customHeight="1" x14ac:dyDescent="0.2">
      <c r="B52" s="21"/>
      <c r="D52" s="11"/>
      <c r="E52" s="11"/>
      <c r="F52" s="31"/>
      <c r="G52" s="49"/>
      <c r="H52" s="47"/>
      <c r="I52" s="12"/>
      <c r="J52" s="12"/>
      <c r="K52" s="25"/>
      <c r="L52" s="12"/>
      <c r="M52" s="12"/>
      <c r="N52" s="48"/>
      <c r="O52" s="11"/>
      <c r="P52" s="11"/>
      <c r="Q52" s="48"/>
      <c r="R52" s="12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</row>
    <row r="53" spans="2:30" ht="12.75" customHeight="1" x14ac:dyDescent="0.2">
      <c r="B53" s="21"/>
      <c r="D53" s="11"/>
      <c r="E53" s="11"/>
      <c r="F53" s="45" t="s">
        <v>52</v>
      </c>
      <c r="G53" s="46"/>
      <c r="H53" s="47"/>
      <c r="I53" s="12"/>
      <c r="J53" s="12"/>
      <c r="K53" s="25"/>
      <c r="L53" s="12"/>
      <c r="M53" s="12"/>
      <c r="N53" s="48"/>
      <c r="O53" s="11"/>
      <c r="P53" s="11"/>
      <c r="Q53" s="48"/>
      <c r="R53" s="12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</row>
    <row r="54" spans="2:30" ht="12.75" customHeight="1" x14ac:dyDescent="0.2">
      <c r="B54" s="21"/>
      <c r="D54" s="11" t="s">
        <v>51</v>
      </c>
      <c r="E54" s="11" t="s">
        <v>99</v>
      </c>
      <c r="F54" s="31" t="s">
        <v>53</v>
      </c>
      <c r="G54" s="49"/>
      <c r="H54" s="47" t="s">
        <v>119</v>
      </c>
      <c r="I54" s="12" t="s">
        <v>39</v>
      </c>
      <c r="J54" s="12" t="s">
        <v>75</v>
      </c>
      <c r="K54" s="25" t="s">
        <v>77</v>
      </c>
      <c r="L54" s="12"/>
      <c r="M54" s="12">
        <v>11.5</v>
      </c>
      <c r="N54" s="48">
        <v>6.3</v>
      </c>
      <c r="O54" s="11"/>
      <c r="P54" s="11"/>
      <c r="Q54" s="48"/>
      <c r="R54" s="12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</row>
    <row r="55" spans="2:30" ht="12.75" customHeight="1" x14ac:dyDescent="0.2">
      <c r="B55" s="21"/>
      <c r="D55" s="11"/>
      <c r="E55" s="11"/>
      <c r="F55" s="31"/>
      <c r="G55" s="49"/>
      <c r="H55" s="47"/>
      <c r="I55" s="12"/>
      <c r="J55" s="12" t="s">
        <v>76</v>
      </c>
      <c r="K55" s="25" t="s">
        <v>78</v>
      </c>
      <c r="L55" s="12"/>
      <c r="M55" s="12"/>
      <c r="N55" s="48">
        <v>2.2999999999999998</v>
      </c>
      <c r="O55" s="11"/>
      <c r="P55" s="11"/>
      <c r="Q55" s="48"/>
      <c r="R55" s="12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</row>
    <row r="56" spans="2:30" ht="12.75" customHeight="1" x14ac:dyDescent="0.2">
      <c r="B56" s="21"/>
      <c r="D56" s="11" t="s">
        <v>54</v>
      </c>
      <c r="E56" s="11" t="s">
        <v>99</v>
      </c>
      <c r="F56" s="31" t="s">
        <v>53</v>
      </c>
      <c r="G56" s="49"/>
      <c r="H56" s="47" t="s">
        <v>120</v>
      </c>
      <c r="I56" s="12" t="s">
        <v>39</v>
      </c>
      <c r="J56" s="12" t="s">
        <v>79</v>
      </c>
      <c r="K56" s="25" t="s">
        <v>77</v>
      </c>
      <c r="L56" s="12"/>
      <c r="M56" s="12">
        <v>11</v>
      </c>
      <c r="N56" s="48">
        <v>6.3</v>
      </c>
      <c r="O56" s="11"/>
      <c r="P56" s="11"/>
      <c r="Q56" s="48"/>
      <c r="R56" s="12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</row>
    <row r="57" spans="2:30" ht="12.75" customHeight="1" x14ac:dyDescent="0.2">
      <c r="B57" s="21"/>
      <c r="D57" s="11" t="s">
        <v>55</v>
      </c>
      <c r="E57" s="11" t="s">
        <v>98</v>
      </c>
      <c r="F57" s="31" t="s">
        <v>53</v>
      </c>
      <c r="G57" s="49"/>
      <c r="H57" s="47" t="s">
        <v>121</v>
      </c>
      <c r="I57" s="12" t="s">
        <v>41</v>
      </c>
      <c r="J57" s="12" t="s">
        <v>38</v>
      </c>
      <c r="K57" s="25" t="s">
        <v>69</v>
      </c>
      <c r="L57" s="12"/>
      <c r="M57" s="12">
        <v>11.5</v>
      </c>
      <c r="N57" s="48">
        <v>5</v>
      </c>
      <c r="O57" s="11"/>
      <c r="P57" s="11"/>
      <c r="Q57" s="48"/>
      <c r="R57" s="12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</row>
    <row r="58" spans="2:30" ht="12.75" customHeight="1" x14ac:dyDescent="0.2">
      <c r="B58" s="21"/>
      <c r="D58" s="11"/>
      <c r="E58" s="11"/>
      <c r="F58" s="31"/>
      <c r="G58" s="49"/>
      <c r="H58" s="47"/>
      <c r="I58" s="12"/>
      <c r="J58" s="12" t="s">
        <v>135</v>
      </c>
      <c r="K58" s="25" t="s">
        <v>78</v>
      </c>
      <c r="L58" s="12"/>
      <c r="M58" s="12"/>
      <c r="N58" s="48">
        <v>2.2999999999999998</v>
      </c>
      <c r="O58" s="11"/>
      <c r="P58" s="11"/>
      <c r="Q58" s="48"/>
      <c r="R58" s="12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</row>
    <row r="59" spans="2:30" ht="12.75" customHeight="1" x14ac:dyDescent="0.2">
      <c r="B59" s="21"/>
      <c r="D59" s="11" t="s">
        <v>56</v>
      </c>
      <c r="E59" s="11" t="s">
        <v>98</v>
      </c>
      <c r="F59" s="31" t="s">
        <v>53</v>
      </c>
      <c r="G59" s="49"/>
      <c r="H59" s="47" t="s">
        <v>122</v>
      </c>
      <c r="I59" s="12" t="s">
        <v>39</v>
      </c>
      <c r="J59" s="12" t="s">
        <v>40</v>
      </c>
      <c r="K59" s="25" t="s">
        <v>136</v>
      </c>
      <c r="L59" s="12">
        <v>1</v>
      </c>
      <c r="M59" s="12">
        <v>12</v>
      </c>
      <c r="N59" s="48">
        <v>3.9</v>
      </c>
      <c r="O59" s="11"/>
      <c r="P59" s="11"/>
      <c r="Q59" s="48"/>
      <c r="R59" s="12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</row>
    <row r="60" spans="2:30" ht="12.75" customHeight="1" x14ac:dyDescent="0.2">
      <c r="B60" s="21"/>
      <c r="D60" s="11"/>
      <c r="E60" s="11"/>
      <c r="F60" s="31"/>
      <c r="G60" s="49"/>
      <c r="H60" s="47"/>
      <c r="I60" s="12"/>
      <c r="J60" s="12" t="s">
        <v>181</v>
      </c>
      <c r="K60" s="25" t="s">
        <v>77</v>
      </c>
      <c r="L60" s="12"/>
      <c r="M60" s="12"/>
      <c r="N60" s="48">
        <v>6.3</v>
      </c>
      <c r="O60" s="11"/>
      <c r="P60" s="11"/>
      <c r="Q60" s="48"/>
      <c r="R60" s="12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</row>
    <row r="61" spans="2:30" ht="12.75" customHeight="1" x14ac:dyDescent="0.2">
      <c r="B61" s="21"/>
      <c r="D61" s="11" t="s">
        <v>57</v>
      </c>
      <c r="E61" s="11" t="s">
        <v>98</v>
      </c>
      <c r="F61" s="31" t="s">
        <v>53</v>
      </c>
      <c r="G61" s="49"/>
      <c r="H61" s="47" t="s">
        <v>123</v>
      </c>
      <c r="I61" s="12" t="s">
        <v>41</v>
      </c>
      <c r="J61" s="12" t="s">
        <v>73</v>
      </c>
      <c r="K61" s="25" t="s">
        <v>72</v>
      </c>
      <c r="L61" s="12"/>
      <c r="M61" s="12">
        <v>12</v>
      </c>
      <c r="N61" s="48">
        <v>2</v>
      </c>
      <c r="O61" s="11"/>
      <c r="P61" s="11"/>
      <c r="Q61" s="48"/>
      <c r="R61" s="12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</row>
    <row r="62" spans="2:30" ht="12.75" customHeight="1" x14ac:dyDescent="0.2">
      <c r="B62" s="21"/>
      <c r="D62" s="11"/>
      <c r="E62" s="11"/>
      <c r="F62" s="31"/>
      <c r="G62" s="49"/>
      <c r="H62" s="47"/>
      <c r="I62" s="12"/>
      <c r="J62" s="12" t="s">
        <v>71</v>
      </c>
      <c r="K62" s="25" t="s">
        <v>68</v>
      </c>
      <c r="L62" s="12"/>
      <c r="M62" s="12"/>
      <c r="N62" s="48">
        <v>5</v>
      </c>
      <c r="O62" s="11"/>
      <c r="P62" s="11"/>
      <c r="Q62" s="48"/>
      <c r="R62" s="12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</row>
    <row r="63" spans="2:30" ht="12.75" customHeight="1" x14ac:dyDescent="0.2">
      <c r="B63" s="21"/>
      <c r="D63" s="11"/>
      <c r="E63" s="11"/>
      <c r="F63" s="31"/>
      <c r="G63" s="49"/>
      <c r="H63" s="47"/>
      <c r="I63" s="12"/>
      <c r="J63" s="12" t="s">
        <v>70</v>
      </c>
      <c r="K63" s="25" t="s">
        <v>137</v>
      </c>
      <c r="L63" s="12"/>
      <c r="M63" s="12"/>
      <c r="N63" s="48">
        <v>2.2000000000000002</v>
      </c>
      <c r="O63" s="11"/>
      <c r="P63" s="11"/>
      <c r="Q63" s="48"/>
      <c r="R63" s="12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</row>
    <row r="64" spans="2:30" ht="12.75" customHeight="1" x14ac:dyDescent="0.2">
      <c r="B64" s="21"/>
      <c r="D64" s="11" t="s">
        <v>58</v>
      </c>
      <c r="E64" s="11" t="s">
        <v>98</v>
      </c>
      <c r="F64" s="31" t="s">
        <v>53</v>
      </c>
      <c r="G64" s="49"/>
      <c r="H64" s="47" t="s">
        <v>124</v>
      </c>
      <c r="I64" s="12" t="s">
        <v>39</v>
      </c>
      <c r="J64" s="12" t="s">
        <v>180</v>
      </c>
      <c r="K64" s="25" t="s">
        <v>69</v>
      </c>
      <c r="L64" s="12"/>
      <c r="M64" s="12">
        <v>11.5</v>
      </c>
      <c r="N64" s="48">
        <v>5</v>
      </c>
      <c r="O64" s="11"/>
      <c r="P64" s="11"/>
      <c r="Q64" s="48"/>
      <c r="R64" s="12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</row>
    <row r="65" spans="2:30" ht="12.75" customHeight="1" x14ac:dyDescent="0.2">
      <c r="B65" s="21"/>
      <c r="D65" s="11"/>
      <c r="E65" s="11"/>
      <c r="F65" s="31"/>
      <c r="G65" s="49"/>
      <c r="H65" s="47"/>
      <c r="I65" s="12"/>
      <c r="J65" s="12" t="s">
        <v>135</v>
      </c>
      <c r="K65" s="25" t="s">
        <v>78</v>
      </c>
      <c r="L65" s="12"/>
      <c r="M65" s="12"/>
      <c r="N65" s="48">
        <v>2.2999999999999998</v>
      </c>
      <c r="O65" s="11"/>
      <c r="P65" s="11"/>
      <c r="Q65" s="48"/>
      <c r="R65" s="12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</row>
    <row r="66" spans="2:30" ht="12.75" customHeight="1" x14ac:dyDescent="0.2">
      <c r="B66" s="21"/>
      <c r="D66" s="11" t="s">
        <v>59</v>
      </c>
      <c r="E66" s="11" t="s">
        <v>99</v>
      </c>
      <c r="F66" s="31" t="s">
        <v>53</v>
      </c>
      <c r="G66" s="49"/>
      <c r="H66" s="47" t="s">
        <v>125</v>
      </c>
      <c r="I66" s="12" t="s">
        <v>37</v>
      </c>
      <c r="J66" s="12"/>
      <c r="K66" s="25"/>
      <c r="L66" s="12"/>
      <c r="M66" s="12"/>
      <c r="N66" s="48"/>
      <c r="O66" s="11">
        <v>4</v>
      </c>
      <c r="P66" s="11">
        <v>2</v>
      </c>
      <c r="Q66" s="48"/>
      <c r="R66" s="12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</row>
    <row r="67" spans="2:30" ht="12.75" customHeight="1" x14ac:dyDescent="0.2">
      <c r="B67" s="21"/>
      <c r="D67" s="11" t="s">
        <v>60</v>
      </c>
      <c r="E67" s="11" t="s">
        <v>99</v>
      </c>
      <c r="F67" s="31" t="s">
        <v>53</v>
      </c>
      <c r="G67" s="49"/>
      <c r="H67" s="47" t="s">
        <v>126</v>
      </c>
      <c r="I67" s="12" t="s">
        <v>41</v>
      </c>
      <c r="J67" s="12"/>
      <c r="K67" s="25"/>
      <c r="L67" s="12"/>
      <c r="M67" s="12"/>
      <c r="N67" s="48"/>
      <c r="O67" s="11">
        <v>3</v>
      </c>
      <c r="P67" s="11">
        <v>1</v>
      </c>
      <c r="Q67" s="48"/>
      <c r="R67" s="12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</row>
    <row r="68" spans="2:30" ht="12.75" customHeight="1" x14ac:dyDescent="0.2">
      <c r="B68" s="21"/>
      <c r="D68" s="11"/>
      <c r="E68" s="11"/>
      <c r="F68" s="31"/>
      <c r="G68" s="49"/>
      <c r="H68" s="47"/>
      <c r="I68" s="12"/>
      <c r="J68" s="12"/>
      <c r="K68" s="25"/>
      <c r="L68" s="12"/>
      <c r="M68" s="12"/>
      <c r="N68" s="48"/>
      <c r="O68" s="11"/>
      <c r="P68" s="11"/>
      <c r="Q68" s="48"/>
      <c r="R68" s="12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</row>
    <row r="69" spans="2:30" ht="12.75" customHeight="1" x14ac:dyDescent="0.2">
      <c r="B69" s="21"/>
      <c r="D69" s="11" t="s">
        <v>62</v>
      </c>
      <c r="E69" s="11" t="s">
        <v>99</v>
      </c>
      <c r="F69" s="31" t="s">
        <v>61</v>
      </c>
      <c r="G69" s="49"/>
      <c r="H69" s="47" t="s">
        <v>128</v>
      </c>
      <c r="I69" s="12" t="s">
        <v>39</v>
      </c>
      <c r="J69" s="12"/>
      <c r="K69" s="25"/>
      <c r="L69" s="12"/>
      <c r="M69" s="12"/>
      <c r="N69" s="48"/>
      <c r="O69" s="11">
        <v>3</v>
      </c>
      <c r="P69" s="11">
        <v>1</v>
      </c>
      <c r="Q69" s="48"/>
      <c r="R69" s="12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</row>
    <row r="70" spans="2:30" ht="12.75" customHeight="1" x14ac:dyDescent="0.2">
      <c r="B70" s="21"/>
      <c r="D70" s="11" t="s">
        <v>63</v>
      </c>
      <c r="E70" s="11" t="s">
        <v>99</v>
      </c>
      <c r="F70" s="31" t="s">
        <v>61</v>
      </c>
      <c r="G70" s="49"/>
      <c r="H70" s="47" t="s">
        <v>127</v>
      </c>
      <c r="I70" s="12" t="s">
        <v>37</v>
      </c>
      <c r="J70" s="12"/>
      <c r="K70" s="25"/>
      <c r="L70" s="12"/>
      <c r="M70" s="12"/>
      <c r="N70" s="48"/>
      <c r="O70" s="11">
        <v>4</v>
      </c>
      <c r="P70" s="11">
        <v>2</v>
      </c>
      <c r="Q70" s="48"/>
      <c r="R70" s="12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</row>
    <row r="71" spans="2:30" ht="12.75" customHeight="1" x14ac:dyDescent="0.2">
      <c r="B71" s="21"/>
      <c r="D71" s="11" t="s">
        <v>64</v>
      </c>
      <c r="E71" s="11" t="s">
        <v>98</v>
      </c>
      <c r="F71" s="31" t="s">
        <v>61</v>
      </c>
      <c r="G71" s="49"/>
      <c r="H71" s="47" t="s">
        <v>129</v>
      </c>
      <c r="I71" s="12" t="s">
        <v>41</v>
      </c>
      <c r="J71" s="12" t="s">
        <v>180</v>
      </c>
      <c r="K71" s="25" t="s">
        <v>69</v>
      </c>
      <c r="L71" s="12"/>
      <c r="M71" s="12">
        <v>11.5</v>
      </c>
      <c r="N71" s="48">
        <v>5</v>
      </c>
      <c r="O71" s="11"/>
      <c r="P71" s="11"/>
      <c r="Q71" s="48"/>
      <c r="R71" s="12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</row>
    <row r="72" spans="2:30" ht="12.75" customHeight="1" x14ac:dyDescent="0.2">
      <c r="B72" s="21"/>
      <c r="D72" s="11"/>
      <c r="E72" s="11"/>
      <c r="F72" s="31"/>
      <c r="G72" s="49"/>
      <c r="H72" s="47"/>
      <c r="I72" s="12"/>
      <c r="J72" s="12" t="s">
        <v>135</v>
      </c>
      <c r="K72" s="25" t="s">
        <v>78</v>
      </c>
      <c r="L72" s="12"/>
      <c r="M72" s="12"/>
      <c r="N72" s="48">
        <v>2.2999999999999998</v>
      </c>
      <c r="O72" s="11"/>
      <c r="P72" s="11"/>
      <c r="Q72" s="48"/>
      <c r="R72" s="12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</row>
    <row r="73" spans="2:30" ht="12.75" customHeight="1" x14ac:dyDescent="0.2">
      <c r="B73" s="21"/>
      <c r="D73" s="11" t="s">
        <v>65</v>
      </c>
      <c r="E73" s="11" t="s">
        <v>98</v>
      </c>
      <c r="F73" s="31" t="s">
        <v>61</v>
      </c>
      <c r="G73" s="49"/>
      <c r="H73" s="47" t="s">
        <v>130</v>
      </c>
      <c r="I73" s="12" t="s">
        <v>39</v>
      </c>
      <c r="J73" s="12" t="s">
        <v>187</v>
      </c>
      <c r="K73" s="25" t="s">
        <v>72</v>
      </c>
      <c r="L73" s="12"/>
      <c r="M73" s="12">
        <v>12</v>
      </c>
      <c r="N73" s="48">
        <v>2</v>
      </c>
      <c r="O73" s="11"/>
      <c r="P73" s="11"/>
      <c r="Q73" s="48"/>
      <c r="R73" s="12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</row>
    <row r="74" spans="2:30" ht="12.75" customHeight="1" x14ac:dyDescent="0.2">
      <c r="B74" s="21"/>
      <c r="D74" s="11"/>
      <c r="E74" s="11"/>
      <c r="F74" s="31"/>
      <c r="G74" s="49"/>
      <c r="H74" s="47"/>
      <c r="I74" s="12"/>
      <c r="J74" s="12" t="s">
        <v>71</v>
      </c>
      <c r="K74" s="25" t="s">
        <v>68</v>
      </c>
      <c r="L74" s="12"/>
      <c r="M74" s="12"/>
      <c r="N74" s="48">
        <v>5</v>
      </c>
      <c r="O74" s="11"/>
      <c r="P74" s="11"/>
      <c r="Q74" s="48"/>
      <c r="R74" s="12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</row>
    <row r="75" spans="2:30" ht="12.75" customHeight="1" x14ac:dyDescent="0.2">
      <c r="B75" s="21"/>
      <c r="D75" s="11"/>
      <c r="E75" s="11"/>
      <c r="F75" s="31"/>
      <c r="G75" s="49"/>
      <c r="H75" s="47"/>
      <c r="I75" s="12"/>
      <c r="J75" s="12" t="s">
        <v>70</v>
      </c>
      <c r="K75" s="25" t="s">
        <v>137</v>
      </c>
      <c r="L75" s="12"/>
      <c r="M75" s="12"/>
      <c r="N75" s="48">
        <v>2.2000000000000002</v>
      </c>
      <c r="O75" s="11"/>
      <c r="P75" s="11"/>
      <c r="Q75" s="48"/>
      <c r="R75" s="12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</row>
    <row r="76" spans="2:30" ht="12.75" customHeight="1" x14ac:dyDescent="0.2">
      <c r="B76" s="21"/>
      <c r="D76" s="11" t="s">
        <v>66</v>
      </c>
      <c r="E76" s="11" t="s">
        <v>98</v>
      </c>
      <c r="F76" s="31" t="s">
        <v>61</v>
      </c>
      <c r="G76" s="49"/>
      <c r="H76" s="47" t="s">
        <v>131</v>
      </c>
      <c r="I76" s="12" t="s">
        <v>41</v>
      </c>
      <c r="J76" s="12" t="s">
        <v>40</v>
      </c>
      <c r="K76" s="25" t="s">
        <v>136</v>
      </c>
      <c r="L76" s="12">
        <v>1</v>
      </c>
      <c r="M76" s="12">
        <v>12</v>
      </c>
      <c r="N76" s="48">
        <v>3.9</v>
      </c>
      <c r="O76" s="11"/>
      <c r="P76" s="11"/>
      <c r="Q76" s="48"/>
      <c r="R76" s="12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</row>
    <row r="77" spans="2:30" ht="12.75" customHeight="1" x14ac:dyDescent="0.2">
      <c r="B77" s="21"/>
      <c r="D77" s="11"/>
      <c r="E77" s="11"/>
      <c r="F77" s="31"/>
      <c r="G77" s="49"/>
      <c r="H77" s="47"/>
      <c r="I77" s="12"/>
      <c r="J77" s="12" t="s">
        <v>181</v>
      </c>
      <c r="K77" s="25" t="s">
        <v>77</v>
      </c>
      <c r="L77" s="12"/>
      <c r="M77" s="12"/>
      <c r="N77" s="48">
        <v>6.3</v>
      </c>
      <c r="O77" s="11"/>
      <c r="P77" s="11"/>
      <c r="Q77" s="48"/>
      <c r="R77" s="12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</row>
    <row r="78" spans="2:30" ht="12.75" customHeight="1" x14ac:dyDescent="0.2">
      <c r="B78" s="21"/>
      <c r="D78" s="11" t="s">
        <v>67</v>
      </c>
      <c r="E78" s="11" t="s">
        <v>98</v>
      </c>
      <c r="F78" s="31" t="s">
        <v>61</v>
      </c>
      <c r="G78" s="49"/>
      <c r="H78" s="47" t="s">
        <v>132</v>
      </c>
      <c r="I78" s="12" t="s">
        <v>41</v>
      </c>
      <c r="J78" s="12" t="s">
        <v>38</v>
      </c>
      <c r="K78" s="25" t="s">
        <v>69</v>
      </c>
      <c r="L78" s="12"/>
      <c r="M78" s="12">
        <v>11.5</v>
      </c>
      <c r="N78" s="48">
        <v>5</v>
      </c>
      <c r="O78" s="11"/>
      <c r="P78" s="11"/>
      <c r="Q78" s="48"/>
      <c r="R78" s="12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</row>
    <row r="79" spans="2:30" ht="12.75" customHeight="1" x14ac:dyDescent="0.2">
      <c r="B79" s="21"/>
      <c r="D79" s="11"/>
      <c r="E79" s="11"/>
      <c r="F79" s="31"/>
      <c r="G79" s="49"/>
      <c r="H79" s="47"/>
      <c r="I79" s="12"/>
      <c r="J79" s="12" t="s">
        <v>135</v>
      </c>
      <c r="K79" s="25" t="s">
        <v>78</v>
      </c>
      <c r="L79" s="12"/>
      <c r="M79" s="12"/>
      <c r="N79" s="48">
        <v>2.2999999999999998</v>
      </c>
      <c r="O79" s="11"/>
      <c r="P79" s="11"/>
      <c r="Q79" s="48"/>
      <c r="R79" s="12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</row>
    <row r="80" spans="2:30" ht="12.75" customHeight="1" x14ac:dyDescent="0.2">
      <c r="B80" s="21"/>
      <c r="D80" s="11" t="s">
        <v>80</v>
      </c>
      <c r="E80" s="11" t="s">
        <v>99</v>
      </c>
      <c r="F80" s="31" t="s">
        <v>61</v>
      </c>
      <c r="G80" s="49"/>
      <c r="H80" s="47" t="s">
        <v>133</v>
      </c>
      <c r="I80" s="12" t="s">
        <v>41</v>
      </c>
      <c r="J80" s="12" t="s">
        <v>79</v>
      </c>
      <c r="K80" s="25" t="s">
        <v>138</v>
      </c>
      <c r="L80" s="12"/>
      <c r="M80" s="12">
        <v>11</v>
      </c>
      <c r="N80" s="48">
        <v>6.3</v>
      </c>
      <c r="O80" s="11"/>
      <c r="P80" s="11"/>
      <c r="Q80" s="48"/>
      <c r="R80" s="12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</row>
    <row r="81" spans="2:30" ht="12.75" customHeight="1" x14ac:dyDescent="0.2">
      <c r="B81" s="21"/>
      <c r="D81" s="11" t="s">
        <v>101</v>
      </c>
      <c r="E81" s="11" t="s">
        <v>99</v>
      </c>
      <c r="F81" s="31" t="s">
        <v>61</v>
      </c>
      <c r="G81" s="49"/>
      <c r="H81" s="47" t="s">
        <v>134</v>
      </c>
      <c r="I81" s="12" t="s">
        <v>41</v>
      </c>
      <c r="J81" s="12" t="s">
        <v>75</v>
      </c>
      <c r="K81" s="25" t="s">
        <v>77</v>
      </c>
      <c r="L81" s="12"/>
      <c r="M81" s="12">
        <v>11.5</v>
      </c>
      <c r="N81" s="48">
        <v>6.3</v>
      </c>
      <c r="O81" s="11"/>
      <c r="P81" s="11"/>
      <c r="Q81" s="48"/>
      <c r="R81" s="12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</row>
    <row r="82" spans="2:30" ht="12.75" customHeight="1" x14ac:dyDescent="0.2">
      <c r="B82" s="21"/>
      <c r="D82" s="11"/>
      <c r="E82" s="11"/>
      <c r="F82" s="66"/>
      <c r="G82" s="67"/>
      <c r="H82" s="47"/>
      <c r="I82" s="12"/>
      <c r="J82" s="12" t="s">
        <v>76</v>
      </c>
      <c r="K82" s="25" t="s">
        <v>78</v>
      </c>
      <c r="L82" s="12"/>
      <c r="M82" s="12"/>
      <c r="N82" s="48">
        <v>2.2999999999999998</v>
      </c>
      <c r="O82" s="11"/>
      <c r="P82" s="11"/>
      <c r="Q82" s="48"/>
      <c r="R82" s="12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</row>
    <row r="83" spans="2:30" ht="12.75" customHeight="1" thickBot="1" x14ac:dyDescent="0.25">
      <c r="B83" s="22"/>
      <c r="D83" s="11"/>
      <c r="E83" s="11"/>
      <c r="F83" s="86"/>
      <c r="G83" s="87"/>
      <c r="H83" s="27"/>
      <c r="I83" s="12"/>
      <c r="J83" s="12"/>
      <c r="K83" s="25"/>
      <c r="L83" s="12"/>
      <c r="M83" s="11"/>
      <c r="N83" s="11"/>
      <c r="O83" s="11"/>
      <c r="P83" s="12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</row>
    <row r="84" spans="2:30" ht="12.75" customHeight="1" x14ac:dyDescent="0.2">
      <c r="B84" s="5" t="s">
        <v>9</v>
      </c>
      <c r="D84" s="57" t="s">
        <v>0</v>
      </c>
      <c r="E84" s="58"/>
      <c r="F84" s="58"/>
      <c r="G84" s="58"/>
      <c r="H84" s="58"/>
      <c r="I84" s="58"/>
      <c r="J84" s="58"/>
      <c r="K84" s="59"/>
      <c r="L84" s="13">
        <f t="shared" ref="L84:O84" si="3">IF(L8="","",IF(OR(L23="", L23="LS", L23="LUMP"),IF(SUM(COUNTIF(L24:L83,"LS")+COUNTIF(L24:L83,"LUMP"))&gt;0,"LS",""),IF(SUM(L24:L83)&gt;0,(SUM(L24:L83)),"")))</f>
        <v>4</v>
      </c>
      <c r="M84" s="41">
        <f t="shared" si="3"/>
        <v>275</v>
      </c>
      <c r="N84" s="41">
        <f>SUM(N25:N83)</f>
        <v>195.20000000000005</v>
      </c>
      <c r="O84" s="13">
        <f t="shared" si="3"/>
        <v>27</v>
      </c>
      <c r="P84" s="13">
        <f>IF(P8="","",IF(OR(P23="", P23="LS", P23="LUMP"),IF(SUM(COUNTIF(P24:P83,"LS")+COUNTIF(P24:P83,"LUMP"))&gt;0,"LS",""),IF(SUM(P24:P83)&gt;0,(SUM(P24:P83)),"")))</f>
        <v>15</v>
      </c>
      <c r="Q84" s="13" t="str">
        <f t="shared" ref="Q84:AD84" si="4">IF(Q8="","",IF(OR(Q23="", Q23="LS", Q23="LUMP"),IF(SUM(COUNTIF(Q24:Q83,"LS")+COUNTIF(Q24:Q83,"LUMP"))&gt;0,"LS",""),IF(SUM(Q24:Q83)&gt;0,ROUNDUP(SUM(Q24:Q83),0),"")))</f>
        <v/>
      </c>
      <c r="R84" s="13" t="str">
        <f t="shared" si="4"/>
        <v/>
      </c>
      <c r="S84" s="13" t="str">
        <f t="shared" si="4"/>
        <v/>
      </c>
      <c r="T84" s="13" t="str">
        <f t="shared" si="4"/>
        <v/>
      </c>
      <c r="U84" s="13" t="str">
        <f t="shared" si="4"/>
        <v/>
      </c>
      <c r="V84" s="13" t="str">
        <f t="shared" si="4"/>
        <v/>
      </c>
      <c r="W84" s="13" t="str">
        <f t="shared" si="4"/>
        <v/>
      </c>
      <c r="X84" s="13" t="str">
        <f t="shared" si="4"/>
        <v/>
      </c>
      <c r="Y84" s="13" t="str">
        <f t="shared" si="4"/>
        <v/>
      </c>
      <c r="Z84" s="13" t="str">
        <f t="shared" si="4"/>
        <v/>
      </c>
      <c r="AA84" s="13" t="str">
        <f t="shared" si="4"/>
        <v/>
      </c>
      <c r="AB84" s="13" t="str">
        <f t="shared" si="4"/>
        <v/>
      </c>
      <c r="AC84" s="13" t="str">
        <f t="shared" si="4"/>
        <v/>
      </c>
      <c r="AD84" s="13" t="str">
        <f t="shared" si="4"/>
        <v/>
      </c>
    </row>
  </sheetData>
  <mergeCells count="36">
    <mergeCell ref="F83:G83"/>
    <mergeCell ref="F27:G27"/>
    <mergeCell ref="F25:G25"/>
    <mergeCell ref="B10:B23"/>
    <mergeCell ref="D10:D23"/>
    <mergeCell ref="AD11:AD22"/>
    <mergeCell ref="L11:L22"/>
    <mergeCell ref="M11:M22"/>
    <mergeCell ref="E10:E23"/>
    <mergeCell ref="N11:N22"/>
    <mergeCell ref="U11:U22"/>
    <mergeCell ref="AA11:AA22"/>
    <mergeCell ref="AB11:AB22"/>
    <mergeCell ref="AC11:AC22"/>
    <mergeCell ref="X11:X22"/>
    <mergeCell ref="O11:O22"/>
    <mergeCell ref="F10:G23"/>
    <mergeCell ref="V11:V22"/>
    <mergeCell ref="W11:W22"/>
    <mergeCell ref="J10:J23"/>
    <mergeCell ref="D7:AD7"/>
    <mergeCell ref="D84:K84"/>
    <mergeCell ref="F24:G24"/>
    <mergeCell ref="Z11:Z22"/>
    <mergeCell ref="Y11:Y22"/>
    <mergeCell ref="S11:S22"/>
    <mergeCell ref="T11:T22"/>
    <mergeCell ref="F82:G82"/>
    <mergeCell ref="R11:R22"/>
    <mergeCell ref="K10:K23"/>
    <mergeCell ref="D8:K8"/>
    <mergeCell ref="D9:K9"/>
    <mergeCell ref="P11:P22"/>
    <mergeCell ref="Q11:Q22"/>
    <mergeCell ref="I10:I23"/>
    <mergeCell ref="H10:H23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0B4D8-8662-40EB-BF29-40FD1381806E}">
  <sheetPr>
    <pageSetUpPr fitToPage="1"/>
  </sheetPr>
  <dimension ref="A1:AL321"/>
  <sheetViews>
    <sheetView showGridLines="0" tabSelected="1" topLeftCell="A53" zoomScale="115" zoomScaleNormal="115" workbookViewId="0">
      <selection activeCell="Q71" sqref="Q71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hidden="1" customHeight="1" x14ac:dyDescent="0.2">
      <c r="A1" s="5">
        <v>1</v>
      </c>
      <c r="D1" s="2"/>
      <c r="E1" s="2"/>
      <c r="F1" s="3"/>
      <c r="G1" s="3" t="s">
        <v>4</v>
      </c>
      <c r="H1" s="3" t="s">
        <v>13</v>
      </c>
      <c r="I1" s="2" t="s">
        <v>12</v>
      </c>
      <c r="J1" s="1"/>
      <c r="K1" s="1"/>
      <c r="L1" s="1"/>
      <c r="M1" s="15"/>
      <c r="N1" s="1"/>
      <c r="O1" s="1"/>
      <c r="P1" s="1"/>
      <c r="Q1" s="15"/>
      <c r="R1" s="15"/>
      <c r="S1" s="15"/>
      <c r="T1" s="15"/>
      <c r="U1" s="15"/>
      <c r="V1" s="15"/>
      <c r="W1" s="1"/>
      <c r="X1" s="1"/>
      <c r="Y1" s="1"/>
      <c r="Z1" s="1"/>
      <c r="AA1" s="1"/>
      <c r="AB1" s="1"/>
      <c r="AC1" s="17"/>
      <c r="AD1" s="17"/>
      <c r="AE1" s="17"/>
    </row>
    <row r="2" spans="1:38" ht="12.75" hidden="1" customHeight="1" x14ac:dyDescent="0.2">
      <c r="D2" s="2"/>
      <c r="E2" s="2"/>
      <c r="F2" s="3"/>
      <c r="G2" s="3" t="s">
        <v>1</v>
      </c>
      <c r="H2" s="3" t="s">
        <v>14</v>
      </c>
      <c r="I2" s="2" t="s">
        <v>3</v>
      </c>
      <c r="J2" s="1"/>
      <c r="K2" s="1"/>
      <c r="L2" s="1"/>
      <c r="M2" s="15"/>
      <c r="N2" s="1"/>
      <c r="O2" s="1"/>
      <c r="P2" s="1"/>
      <c r="Q2" s="15"/>
      <c r="R2" s="15"/>
      <c r="S2" s="15"/>
      <c r="T2" s="15"/>
      <c r="U2" s="15"/>
      <c r="V2" s="15"/>
      <c r="W2" s="1"/>
      <c r="X2" s="1"/>
      <c r="Y2" s="1"/>
      <c r="Z2" s="1"/>
      <c r="AA2" s="1"/>
      <c r="AB2" s="1"/>
      <c r="AC2" s="17"/>
      <c r="AD2" s="17"/>
      <c r="AE2" s="17"/>
    </row>
    <row r="3" spans="1:38" ht="12.75" hidden="1" customHeight="1" x14ac:dyDescent="0.2">
      <c r="D3" s="2"/>
      <c r="E3" s="3"/>
      <c r="F3" s="3"/>
      <c r="G3" s="3"/>
      <c r="H3" s="3" t="s">
        <v>15</v>
      </c>
      <c r="I3" s="2" t="s">
        <v>2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17"/>
      <c r="AD3" s="17"/>
      <c r="AE3" s="17"/>
    </row>
    <row r="4" spans="1:38" ht="12.75" hidden="1" customHeight="1" x14ac:dyDescent="0.2">
      <c r="D4" s="2"/>
      <c r="E4" s="3"/>
      <c r="F4" s="4"/>
      <c r="G4" s="4"/>
      <c r="H4" s="3" t="s">
        <v>16</v>
      </c>
      <c r="I4" s="2" t="s">
        <v>10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17"/>
      <c r="AD4" s="17"/>
      <c r="AE4" s="17"/>
    </row>
    <row r="5" spans="1:38" ht="12.75" hidden="1" customHeight="1" x14ac:dyDescent="0.2">
      <c r="D5" s="2"/>
      <c r="E5" s="3"/>
      <c r="F5" s="4"/>
      <c r="G5" s="4"/>
      <c r="H5" s="3" t="s">
        <v>17</v>
      </c>
      <c r="I5" s="2" t="s">
        <v>11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16"/>
      <c r="X5" s="16"/>
      <c r="Y5" s="1"/>
      <c r="Z5" s="1"/>
      <c r="AA5" s="16"/>
      <c r="AB5" s="16"/>
      <c r="AC5" s="17"/>
      <c r="AD5" s="17"/>
      <c r="AE5" s="17"/>
    </row>
    <row r="6" spans="1:38" ht="12.75" hidden="1" customHeight="1" thickBot="1" x14ac:dyDescent="0.25"/>
    <row r="7" spans="1:38" ht="12.75" customHeight="1" thickBot="1" x14ac:dyDescent="0.25">
      <c r="B7" s="19" t="s">
        <v>7</v>
      </c>
      <c r="D7" s="56" t="str">
        <f>"SUBSUMMARY SHEET " &amp; B8</f>
        <v xml:space="preserve">SUBSUMMARY SHEET 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G7" s="28">
        <v>1</v>
      </c>
      <c r="AH7" s="29" t="s">
        <v>25</v>
      </c>
      <c r="AI7" s="30"/>
      <c r="AJ7" s="30"/>
      <c r="AK7" s="30"/>
      <c r="AL7" s="30"/>
    </row>
    <row r="8" spans="1:38" ht="12.75" customHeight="1" thickBot="1" x14ac:dyDescent="0.25">
      <c r="B8" s="23"/>
      <c r="D8" s="107" t="s">
        <v>5</v>
      </c>
      <c r="E8" s="107"/>
      <c r="F8" s="107"/>
      <c r="G8" s="107"/>
      <c r="H8" s="107"/>
      <c r="I8" s="107"/>
      <c r="J8" s="107"/>
      <c r="K8" s="38" t="s">
        <v>179</v>
      </c>
      <c r="L8" s="38" t="s">
        <v>178</v>
      </c>
      <c r="M8" s="39" t="s">
        <v>188</v>
      </c>
      <c r="N8" s="38" t="s">
        <v>189</v>
      </c>
      <c r="O8" s="38" t="s">
        <v>189</v>
      </c>
      <c r="P8" s="38" t="s">
        <v>91</v>
      </c>
      <c r="Q8" s="38" t="s">
        <v>182</v>
      </c>
      <c r="R8" s="38" t="s">
        <v>92</v>
      </c>
      <c r="S8" s="39" t="s">
        <v>93</v>
      </c>
      <c r="T8" s="3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</row>
    <row r="9" spans="1:38" ht="12.75" customHeight="1" thickBot="1" x14ac:dyDescent="0.25">
      <c r="D9" s="108" t="s">
        <v>6</v>
      </c>
      <c r="E9" s="108"/>
      <c r="F9" s="108"/>
      <c r="G9" s="108"/>
      <c r="H9" s="108"/>
      <c r="I9" s="108"/>
      <c r="J9" s="108"/>
      <c r="K9" s="14"/>
      <c r="L9" s="14"/>
      <c r="M9" s="14"/>
      <c r="N9" s="14" t="s">
        <v>94</v>
      </c>
      <c r="O9" s="14" t="s">
        <v>95</v>
      </c>
      <c r="P9" s="14" t="s">
        <v>96</v>
      </c>
      <c r="Q9" s="14" t="s">
        <v>183</v>
      </c>
      <c r="R9" s="14" t="s">
        <v>97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</row>
    <row r="10" spans="1:38" ht="12.75" customHeight="1" x14ac:dyDescent="0.2">
      <c r="B10" s="89" t="s">
        <v>8</v>
      </c>
      <c r="D10" s="94" t="s">
        <v>22</v>
      </c>
      <c r="E10" s="94" t="s">
        <v>23</v>
      </c>
      <c r="F10" s="97" t="s">
        <v>88</v>
      </c>
      <c r="G10" s="98"/>
      <c r="H10" s="98"/>
      <c r="I10" s="98"/>
      <c r="J10" s="99"/>
      <c r="K10" s="34" t="str">
        <f t="shared" ref="K10:AE10" si="0">IF(OR(TRIM(K8)=0,TRIM(K8)=""),"",IF(IFERROR(TRIM(INDEX(QryItemNamed,MATCH(TRIM(K8),ITEM,0),2)),"")="Y","SPECIAL",LEFT(IFERROR(TRIM(INDEX(ITEM,MATCH(TRIM(K8),ITEM,0))),""),3)))</f>
        <v>621</v>
      </c>
      <c r="L10" s="7" t="str">
        <f t="shared" si="0"/>
        <v>621</v>
      </c>
      <c r="M10" s="7" t="str">
        <f t="shared" si="0"/>
        <v>644</v>
      </c>
      <c r="N10" s="7" t="str">
        <f t="shared" si="0"/>
        <v>644</v>
      </c>
      <c r="O10" s="7" t="str">
        <f t="shared" si="0"/>
        <v>644</v>
      </c>
      <c r="P10" s="7" t="str">
        <f t="shared" si="0"/>
        <v>644</v>
      </c>
      <c r="Q10" s="7" t="str">
        <f t="shared" si="0"/>
        <v>644</v>
      </c>
      <c r="R10" s="7" t="str">
        <f t="shared" si="0"/>
        <v>644</v>
      </c>
      <c r="S10" s="7" t="str">
        <f t="shared" si="0"/>
        <v>644</v>
      </c>
      <c r="T10" s="7" t="str">
        <f t="shared" si="0"/>
        <v/>
      </c>
      <c r="U10" s="7" t="str">
        <f t="shared" si="0"/>
        <v/>
      </c>
      <c r="V10" s="7" t="str">
        <f t="shared" si="0"/>
        <v/>
      </c>
      <c r="W10" s="7" t="str">
        <f t="shared" si="0"/>
        <v/>
      </c>
      <c r="X10" s="7" t="str">
        <f t="shared" si="0"/>
        <v/>
      </c>
      <c r="Y10" s="7" t="str">
        <f t="shared" si="0"/>
        <v/>
      </c>
      <c r="Z10" s="7" t="str">
        <f t="shared" si="0"/>
        <v/>
      </c>
      <c r="AA10" s="7" t="str">
        <f t="shared" si="0"/>
        <v/>
      </c>
      <c r="AB10" s="7" t="str">
        <f t="shared" si="0"/>
        <v/>
      </c>
      <c r="AC10" s="7" t="str">
        <f t="shared" si="0"/>
        <v/>
      </c>
      <c r="AD10" s="7" t="str">
        <f t="shared" si="0"/>
        <v/>
      </c>
      <c r="AE10" s="7" t="str">
        <f t="shared" si="0"/>
        <v/>
      </c>
    </row>
    <row r="11" spans="1:38" ht="12.75" customHeight="1" x14ac:dyDescent="0.2">
      <c r="B11" s="90"/>
      <c r="D11" s="95"/>
      <c r="E11" s="95"/>
      <c r="F11" s="100"/>
      <c r="G11" s="101"/>
      <c r="H11" s="101"/>
      <c r="I11" s="101"/>
      <c r="J11" s="102"/>
      <c r="K11" s="106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RPM</v>
      </c>
      <c r="L11" s="65" t="str">
        <f t="shared" si="1"/>
        <v>RAISED PAVEMENT MARKER REMOVED</v>
      </c>
      <c r="M11" s="65" t="str">
        <f t="shared" si="1"/>
        <v>CHANNELIZING LINE, 8"</v>
      </c>
      <c r="N11" s="65" t="str">
        <f t="shared" si="1"/>
        <v>EDGE LINE, 6" WHITE</v>
      </c>
      <c r="O11" s="65" t="str">
        <f t="shared" si="1"/>
        <v>EDGE LINE, 6" YELLOW</v>
      </c>
      <c r="P11" s="65" t="str">
        <f t="shared" si="1"/>
        <v>CENTER LINE, DOUBLE YELLOW</v>
      </c>
      <c r="Q11" s="65" t="str">
        <f t="shared" si="1"/>
        <v>TRANSVERSE/DIAGONAL LINE, YELLOW</v>
      </c>
      <c r="R11" s="65" t="str">
        <f t="shared" si="1"/>
        <v>DOTTED LINE, 8", WHITE</v>
      </c>
      <c r="S11" s="65" t="str">
        <f t="shared" si="1"/>
        <v>YIELD LINE</v>
      </c>
      <c r="T11" s="65" t="str">
        <f t="shared" si="1"/>
        <v/>
      </c>
      <c r="U11" s="65" t="str">
        <f t="shared" si="1"/>
        <v/>
      </c>
      <c r="V11" s="65" t="str">
        <f t="shared" si="1"/>
        <v/>
      </c>
      <c r="W11" s="65" t="str">
        <f t="shared" si="1"/>
        <v/>
      </c>
      <c r="X11" s="65" t="str">
        <f t="shared" si="1"/>
        <v/>
      </c>
      <c r="Y11" s="65" t="str">
        <f t="shared" si="1"/>
        <v/>
      </c>
      <c r="Z11" s="65" t="str">
        <f t="shared" si="1"/>
        <v/>
      </c>
      <c r="AA11" s="65" t="str">
        <f t="shared" si="1"/>
        <v/>
      </c>
      <c r="AB11" s="65" t="str">
        <f t="shared" si="1"/>
        <v/>
      </c>
      <c r="AC11" s="65" t="str">
        <f t="shared" si="1"/>
        <v/>
      </c>
      <c r="AD11" s="65" t="str">
        <f t="shared" si="1"/>
        <v/>
      </c>
      <c r="AE11" s="65" t="str">
        <f t="shared" si="1"/>
        <v/>
      </c>
    </row>
    <row r="12" spans="1:38" ht="12.75" customHeight="1" x14ac:dyDescent="0.2">
      <c r="B12" s="90"/>
      <c r="D12" s="95"/>
      <c r="E12" s="95"/>
      <c r="F12" s="100"/>
      <c r="G12" s="101"/>
      <c r="H12" s="101"/>
      <c r="I12" s="101"/>
      <c r="J12" s="102"/>
      <c r="K12" s="106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</row>
    <row r="13" spans="1:38" ht="12.75" customHeight="1" x14ac:dyDescent="0.2">
      <c r="B13" s="90"/>
      <c r="D13" s="95"/>
      <c r="E13" s="95"/>
      <c r="F13" s="100"/>
      <c r="G13" s="101"/>
      <c r="H13" s="101"/>
      <c r="I13" s="101"/>
      <c r="J13" s="102"/>
      <c r="K13" s="106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</row>
    <row r="14" spans="1:38" ht="12.75" customHeight="1" x14ac:dyDescent="0.2">
      <c r="B14" s="90"/>
      <c r="D14" s="95"/>
      <c r="E14" s="95"/>
      <c r="F14" s="100"/>
      <c r="G14" s="101"/>
      <c r="H14" s="101"/>
      <c r="I14" s="101"/>
      <c r="J14" s="102"/>
      <c r="K14" s="106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</row>
    <row r="15" spans="1:38" ht="12.75" customHeight="1" x14ac:dyDescent="0.2">
      <c r="B15" s="90"/>
      <c r="D15" s="95"/>
      <c r="E15" s="95"/>
      <c r="F15" s="100"/>
      <c r="G15" s="101"/>
      <c r="H15" s="101"/>
      <c r="I15" s="101"/>
      <c r="J15" s="102"/>
      <c r="K15" s="106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</row>
    <row r="16" spans="1:38" ht="12.75" customHeight="1" x14ac:dyDescent="0.2">
      <c r="B16" s="90"/>
      <c r="D16" s="95"/>
      <c r="E16" s="95"/>
      <c r="F16" s="100"/>
      <c r="G16" s="101"/>
      <c r="H16" s="101"/>
      <c r="I16" s="101"/>
      <c r="J16" s="102"/>
      <c r="K16" s="106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</row>
    <row r="17" spans="2:31" ht="12.75" customHeight="1" x14ac:dyDescent="0.2">
      <c r="B17" s="90"/>
      <c r="D17" s="95"/>
      <c r="E17" s="95"/>
      <c r="F17" s="100"/>
      <c r="G17" s="101"/>
      <c r="H17" s="101"/>
      <c r="I17" s="101"/>
      <c r="J17" s="102"/>
      <c r="K17" s="106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</row>
    <row r="18" spans="2:31" ht="12.75" customHeight="1" x14ac:dyDescent="0.2">
      <c r="B18" s="90"/>
      <c r="D18" s="95"/>
      <c r="E18" s="95"/>
      <c r="F18" s="100"/>
      <c r="G18" s="101"/>
      <c r="H18" s="101"/>
      <c r="I18" s="101"/>
      <c r="J18" s="102"/>
      <c r="K18" s="106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</row>
    <row r="19" spans="2:31" ht="12.75" customHeight="1" x14ac:dyDescent="0.2">
      <c r="B19" s="90"/>
      <c r="D19" s="95"/>
      <c r="E19" s="95"/>
      <c r="F19" s="100"/>
      <c r="G19" s="101"/>
      <c r="H19" s="101"/>
      <c r="I19" s="101"/>
      <c r="J19" s="102"/>
      <c r="K19" s="106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</row>
    <row r="20" spans="2:31" ht="12.75" customHeight="1" x14ac:dyDescent="0.2">
      <c r="B20" s="90"/>
      <c r="D20" s="95"/>
      <c r="E20" s="95"/>
      <c r="F20" s="100"/>
      <c r="G20" s="101"/>
      <c r="H20" s="101"/>
      <c r="I20" s="101"/>
      <c r="J20" s="102"/>
      <c r="K20" s="106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</row>
    <row r="21" spans="2:31" ht="12.75" customHeight="1" x14ac:dyDescent="0.2">
      <c r="B21" s="90"/>
      <c r="D21" s="95"/>
      <c r="E21" s="95"/>
      <c r="F21" s="100"/>
      <c r="G21" s="101"/>
      <c r="H21" s="101"/>
      <c r="I21" s="101"/>
      <c r="J21" s="102"/>
      <c r="K21" s="106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</row>
    <row r="22" spans="2:31" ht="12.75" customHeight="1" x14ac:dyDescent="0.2">
      <c r="B22" s="90"/>
      <c r="D22" s="95"/>
      <c r="E22" s="95"/>
      <c r="F22" s="100"/>
      <c r="G22" s="101"/>
      <c r="H22" s="101"/>
      <c r="I22" s="101"/>
      <c r="J22" s="102"/>
      <c r="K22" s="106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</row>
    <row r="23" spans="2:31" ht="12.75" customHeight="1" thickBot="1" x14ac:dyDescent="0.25">
      <c r="B23" s="91"/>
      <c r="D23" s="96"/>
      <c r="E23" s="96"/>
      <c r="F23" s="103"/>
      <c r="G23" s="104"/>
      <c r="H23" s="104"/>
      <c r="I23" s="104"/>
      <c r="J23" s="105"/>
      <c r="K23" s="35" t="str">
        <f t="shared" ref="K23:AE23" si="2">IF(OR(TRIM(K8)=0,TRIM(K8)=""),"",IFERROR(TRIM(INDEX(QryItemNamed,MATCH(TRIM(K8),ITEM,0),3)),""))</f>
        <v>EACH</v>
      </c>
      <c r="L23" s="8" t="str">
        <f t="shared" si="2"/>
        <v>EACH</v>
      </c>
      <c r="M23" s="8" t="str">
        <f t="shared" si="2"/>
        <v>FT</v>
      </c>
      <c r="N23" s="8" t="str">
        <f t="shared" si="2"/>
        <v>MILE</v>
      </c>
      <c r="O23" s="8" t="str">
        <f t="shared" si="2"/>
        <v>MILE</v>
      </c>
      <c r="P23" s="8" t="str">
        <f t="shared" si="2"/>
        <v>MILE</v>
      </c>
      <c r="Q23" s="8" t="str">
        <f t="shared" si="2"/>
        <v>FT</v>
      </c>
      <c r="R23" s="8" t="str">
        <f t="shared" si="2"/>
        <v>FT</v>
      </c>
      <c r="S23" s="8" t="str">
        <f t="shared" si="2"/>
        <v>FT</v>
      </c>
      <c r="T23" s="8" t="str">
        <f t="shared" si="2"/>
        <v/>
      </c>
      <c r="U23" s="8" t="str">
        <f t="shared" si="2"/>
        <v/>
      </c>
      <c r="V23" s="8" t="str">
        <f t="shared" si="2"/>
        <v/>
      </c>
      <c r="W23" s="8" t="str">
        <f t="shared" si="2"/>
        <v/>
      </c>
      <c r="X23" s="8" t="str">
        <f t="shared" si="2"/>
        <v/>
      </c>
      <c r="Y23" s="8" t="str">
        <f t="shared" si="2"/>
        <v/>
      </c>
      <c r="Z23" s="8" t="str">
        <f t="shared" si="2"/>
        <v/>
      </c>
      <c r="AA23" s="8" t="str">
        <f t="shared" si="2"/>
        <v/>
      </c>
      <c r="AB23" s="8" t="str">
        <f t="shared" si="2"/>
        <v/>
      </c>
      <c r="AC23" s="8" t="str">
        <f t="shared" si="2"/>
        <v/>
      </c>
      <c r="AD23" s="8" t="str">
        <f t="shared" si="2"/>
        <v/>
      </c>
      <c r="AE23" s="8" t="str">
        <f t="shared" si="2"/>
        <v/>
      </c>
    </row>
    <row r="24" spans="2:31" ht="12.75" customHeight="1" x14ac:dyDescent="0.2">
      <c r="B24" s="20"/>
      <c r="D24" s="43"/>
      <c r="E24" s="9"/>
      <c r="F24" s="32"/>
      <c r="G24" s="10"/>
      <c r="H24" s="9"/>
      <c r="I24" s="32"/>
      <c r="J24" s="36"/>
      <c r="K24" s="9"/>
      <c r="L24" s="10"/>
      <c r="M24" s="9"/>
      <c r="N24" s="10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</row>
    <row r="25" spans="2:31" ht="12" customHeight="1" x14ac:dyDescent="0.2">
      <c r="B25" s="21"/>
      <c r="D25" s="44"/>
      <c r="E25" s="11"/>
      <c r="F25" s="92" t="s">
        <v>26</v>
      </c>
      <c r="G25" s="93"/>
      <c r="H25" s="11"/>
      <c r="I25" s="31"/>
      <c r="J25" s="37"/>
      <c r="K25" s="11"/>
      <c r="L25" s="12"/>
      <c r="M25" s="11"/>
      <c r="N25" s="12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</row>
    <row r="26" spans="2:31" ht="12.75" customHeight="1" x14ac:dyDescent="0.2">
      <c r="B26" s="21"/>
      <c r="D26" s="44" t="s">
        <v>190</v>
      </c>
      <c r="E26" s="11" t="s">
        <v>219</v>
      </c>
      <c r="F26" s="31" t="s">
        <v>147</v>
      </c>
      <c r="G26" s="12"/>
      <c r="H26" s="11" t="s">
        <v>89</v>
      </c>
      <c r="I26" s="31" t="s">
        <v>143</v>
      </c>
      <c r="J26" s="37"/>
      <c r="K26" s="40">
        <f>19.8</f>
        <v>19.8</v>
      </c>
      <c r="L26" s="50"/>
      <c r="M26" s="11"/>
      <c r="N26" s="50"/>
      <c r="O26" s="50"/>
      <c r="P26" s="51">
        <v>0.11</v>
      </c>
      <c r="Q26" s="52"/>
      <c r="R26" s="52"/>
      <c r="S26" s="11"/>
      <c r="T26" s="52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</row>
    <row r="27" spans="2:31" ht="12.75" customHeight="1" x14ac:dyDescent="0.2">
      <c r="B27" s="21"/>
      <c r="D27" s="44" t="s">
        <v>191</v>
      </c>
      <c r="E27" s="11" t="s">
        <v>219</v>
      </c>
      <c r="F27" s="31" t="s">
        <v>184</v>
      </c>
      <c r="G27" s="12"/>
      <c r="H27" s="11" t="s">
        <v>89</v>
      </c>
      <c r="I27" s="31" t="s">
        <v>143</v>
      </c>
      <c r="J27" s="37"/>
      <c r="K27" s="11"/>
      <c r="L27" s="50"/>
      <c r="M27" s="11"/>
      <c r="N27" s="50"/>
      <c r="O27" s="50"/>
      <c r="P27" s="51"/>
      <c r="Q27" s="53">
        <f>60.233</f>
        <v>60.232999999999997</v>
      </c>
      <c r="R27" s="52"/>
      <c r="S27" s="11"/>
      <c r="T27" s="52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</row>
    <row r="28" spans="2:31" ht="12.75" customHeight="1" x14ac:dyDescent="0.2">
      <c r="B28" s="21"/>
      <c r="D28" s="44" t="s">
        <v>192</v>
      </c>
      <c r="E28" s="11" t="s">
        <v>98</v>
      </c>
      <c r="F28" s="31" t="s">
        <v>143</v>
      </c>
      <c r="G28" s="12"/>
      <c r="H28" s="11" t="s">
        <v>89</v>
      </c>
      <c r="I28" s="31" t="s">
        <v>144</v>
      </c>
      <c r="J28" s="37"/>
      <c r="K28" s="11">
        <v>6</v>
      </c>
      <c r="L28" s="12"/>
      <c r="M28" s="11"/>
      <c r="N28" s="12"/>
      <c r="O28" s="54">
        <v>0.04</v>
      </c>
      <c r="P28" s="52"/>
      <c r="Q28" s="52"/>
      <c r="R28" s="52"/>
      <c r="S28" s="11"/>
      <c r="T28" s="52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</row>
    <row r="29" spans="2:31" ht="12.75" customHeight="1" x14ac:dyDescent="0.2">
      <c r="B29" s="21"/>
      <c r="D29" s="44" t="s">
        <v>193</v>
      </c>
      <c r="E29" s="11" t="s">
        <v>98</v>
      </c>
      <c r="F29" s="31" t="s">
        <v>148</v>
      </c>
      <c r="G29" s="12"/>
      <c r="H29" s="11" t="s">
        <v>89</v>
      </c>
      <c r="I29" s="31" t="s">
        <v>145</v>
      </c>
      <c r="J29" s="37"/>
      <c r="K29" s="11">
        <v>6</v>
      </c>
      <c r="L29" s="12"/>
      <c r="M29" s="11"/>
      <c r="N29" s="12"/>
      <c r="O29" s="54">
        <v>0.04</v>
      </c>
      <c r="P29" s="52"/>
      <c r="Q29" s="52"/>
      <c r="R29" s="52"/>
      <c r="S29" s="11"/>
      <c r="T29" s="52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</row>
    <row r="30" spans="2:31" ht="12.75" customHeight="1" x14ac:dyDescent="0.2">
      <c r="B30" s="21"/>
      <c r="D30" s="44" t="s">
        <v>194</v>
      </c>
      <c r="E30" s="11" t="s">
        <v>219</v>
      </c>
      <c r="F30" s="31" t="s">
        <v>145</v>
      </c>
      <c r="G30" s="12"/>
      <c r="H30" s="11" t="s">
        <v>89</v>
      </c>
      <c r="I30" s="31" t="s">
        <v>185</v>
      </c>
      <c r="J30" s="37"/>
      <c r="K30" s="11"/>
      <c r="L30" s="12"/>
      <c r="M30" s="11"/>
      <c r="N30" s="12"/>
      <c r="O30" s="54"/>
      <c r="P30" s="55"/>
      <c r="Q30" s="53">
        <v>61.85</v>
      </c>
      <c r="R30" s="52"/>
      <c r="S30" s="11"/>
      <c r="T30" s="52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</row>
    <row r="31" spans="2:31" ht="12.75" customHeight="1" x14ac:dyDescent="0.2">
      <c r="B31" s="21"/>
      <c r="D31" s="44" t="s">
        <v>195</v>
      </c>
      <c r="E31" s="11" t="s">
        <v>99</v>
      </c>
      <c r="F31" s="31" t="s">
        <v>145</v>
      </c>
      <c r="G31" s="12"/>
      <c r="H31" s="11" t="s">
        <v>89</v>
      </c>
      <c r="I31" s="31" t="s">
        <v>146</v>
      </c>
      <c r="J31" s="37"/>
      <c r="K31" s="40">
        <v>21.29</v>
      </c>
      <c r="L31" s="12"/>
      <c r="M31" s="11"/>
      <c r="N31" s="12"/>
      <c r="O31" s="11"/>
      <c r="P31" s="51">
        <v>0.12</v>
      </c>
      <c r="Q31" s="52"/>
      <c r="R31" s="52"/>
      <c r="S31" s="11"/>
      <c r="T31" s="52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</row>
    <row r="32" spans="2:31" ht="12.75" customHeight="1" x14ac:dyDescent="0.2">
      <c r="B32" s="21"/>
      <c r="D32" s="44"/>
      <c r="E32" s="11"/>
      <c r="F32" s="31"/>
      <c r="G32" s="12"/>
      <c r="H32" s="11"/>
      <c r="I32" s="31"/>
      <c r="J32" s="37"/>
      <c r="K32" s="11"/>
      <c r="L32" s="12"/>
      <c r="M32" s="11"/>
      <c r="N32" s="12"/>
      <c r="O32" s="11"/>
      <c r="P32" s="52"/>
      <c r="Q32" s="52"/>
      <c r="R32" s="52"/>
      <c r="S32" s="11"/>
      <c r="T32" s="52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</row>
    <row r="33" spans="2:31" ht="12.75" customHeight="1" x14ac:dyDescent="0.2">
      <c r="B33" s="21"/>
      <c r="D33" s="44" t="s">
        <v>215</v>
      </c>
      <c r="E33" s="11" t="s">
        <v>219</v>
      </c>
      <c r="F33" s="31" t="s">
        <v>147</v>
      </c>
      <c r="G33" s="12" t="s">
        <v>39</v>
      </c>
      <c r="H33" s="11" t="s">
        <v>89</v>
      </c>
      <c r="I33" s="31" t="s">
        <v>221</v>
      </c>
      <c r="J33" s="37" t="s">
        <v>39</v>
      </c>
      <c r="K33" s="11"/>
      <c r="L33" s="12"/>
      <c r="M33" s="11"/>
      <c r="N33" s="50">
        <v>0.11</v>
      </c>
      <c r="O33" s="11"/>
      <c r="P33" s="52"/>
      <c r="Q33" s="52"/>
      <c r="R33" s="52"/>
      <c r="S33" s="11"/>
      <c r="T33" s="52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</row>
    <row r="34" spans="2:31" ht="12.75" customHeight="1" x14ac:dyDescent="0.2">
      <c r="B34" s="21"/>
      <c r="D34" s="44" t="s">
        <v>215</v>
      </c>
      <c r="E34" s="11" t="s">
        <v>219</v>
      </c>
      <c r="F34" s="31" t="s">
        <v>147</v>
      </c>
      <c r="G34" s="12" t="s">
        <v>41</v>
      </c>
      <c r="H34" s="11" t="s">
        <v>89</v>
      </c>
      <c r="I34" s="31" t="s">
        <v>220</v>
      </c>
      <c r="J34" s="37" t="s">
        <v>41</v>
      </c>
      <c r="K34" s="11"/>
      <c r="L34" s="12"/>
      <c r="M34" s="11"/>
      <c r="N34" s="50">
        <v>0.11</v>
      </c>
      <c r="O34" s="11"/>
      <c r="P34" s="52"/>
      <c r="Q34" s="52"/>
      <c r="R34" s="52"/>
      <c r="S34" s="11"/>
      <c r="T34" s="52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</row>
    <row r="35" spans="2:31" ht="12.75" customHeight="1" x14ac:dyDescent="0.2">
      <c r="B35" s="21"/>
      <c r="D35" s="44"/>
      <c r="E35" s="11"/>
      <c r="F35" s="31"/>
      <c r="G35" s="12"/>
      <c r="H35" s="11"/>
      <c r="I35" s="31"/>
      <c r="J35" s="37"/>
      <c r="K35" s="11"/>
      <c r="L35" s="12"/>
      <c r="M35" s="11"/>
      <c r="N35" s="50"/>
      <c r="O35" s="11"/>
      <c r="P35" s="52"/>
      <c r="Q35" s="52"/>
      <c r="R35" s="52"/>
      <c r="S35" s="11"/>
      <c r="T35" s="52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</row>
    <row r="36" spans="2:31" ht="12.75" customHeight="1" x14ac:dyDescent="0.2">
      <c r="B36" s="21"/>
      <c r="D36" s="44" t="s">
        <v>216</v>
      </c>
      <c r="E36" s="11" t="s">
        <v>219</v>
      </c>
      <c r="F36" s="31" t="s">
        <v>222</v>
      </c>
      <c r="G36" s="12" t="s">
        <v>39</v>
      </c>
      <c r="H36" s="11" t="s">
        <v>89</v>
      </c>
      <c r="I36" s="31" t="s">
        <v>146</v>
      </c>
      <c r="J36" s="37" t="s">
        <v>39</v>
      </c>
      <c r="K36" s="11"/>
      <c r="L36" s="12"/>
      <c r="M36" s="11"/>
      <c r="N36" s="50">
        <v>0.11</v>
      </c>
      <c r="O36" s="11"/>
      <c r="P36" s="52"/>
      <c r="Q36" s="52"/>
      <c r="R36" s="52"/>
      <c r="S36" s="11"/>
      <c r="T36" s="52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</row>
    <row r="37" spans="2:31" ht="12.75" customHeight="1" x14ac:dyDescent="0.2">
      <c r="B37" s="21"/>
      <c r="D37" s="44" t="s">
        <v>216</v>
      </c>
      <c r="E37" s="11" t="s">
        <v>219</v>
      </c>
      <c r="F37" s="31" t="s">
        <v>223</v>
      </c>
      <c r="G37" s="12" t="s">
        <v>41</v>
      </c>
      <c r="H37" s="11" t="s">
        <v>89</v>
      </c>
      <c r="I37" s="31" t="s">
        <v>146</v>
      </c>
      <c r="J37" s="37" t="s">
        <v>41</v>
      </c>
      <c r="K37" s="11"/>
      <c r="L37" s="12"/>
      <c r="M37" s="11"/>
      <c r="N37" s="50">
        <v>0.11</v>
      </c>
      <c r="O37" s="11"/>
      <c r="P37" s="52"/>
      <c r="Q37" s="52"/>
      <c r="R37" s="52"/>
      <c r="S37" s="11"/>
      <c r="T37" s="52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</row>
    <row r="38" spans="2:31" ht="12.75" customHeight="1" x14ac:dyDescent="0.2">
      <c r="B38" s="21"/>
      <c r="D38" s="44"/>
      <c r="E38" s="11"/>
      <c r="F38" s="31"/>
      <c r="G38" s="12"/>
      <c r="H38" s="11"/>
      <c r="I38" s="31"/>
      <c r="J38" s="37"/>
      <c r="K38" s="11"/>
      <c r="L38" s="12"/>
      <c r="M38" s="11"/>
      <c r="N38" s="12"/>
      <c r="O38" s="11"/>
      <c r="P38" s="52"/>
      <c r="Q38" s="52"/>
      <c r="R38" s="52"/>
      <c r="S38" s="11"/>
      <c r="T38" s="52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</row>
    <row r="39" spans="2:31" ht="12.75" customHeight="1" x14ac:dyDescent="0.2">
      <c r="B39" s="21"/>
      <c r="D39" s="44" t="s">
        <v>196</v>
      </c>
      <c r="E39" s="11" t="s">
        <v>98</v>
      </c>
      <c r="F39" s="31" t="s">
        <v>149</v>
      </c>
      <c r="G39" s="12" t="s">
        <v>39</v>
      </c>
      <c r="H39" s="11"/>
      <c r="I39" s="31"/>
      <c r="J39" s="37"/>
      <c r="K39" s="11"/>
      <c r="L39" s="12"/>
      <c r="M39" s="11"/>
      <c r="N39" s="12"/>
      <c r="O39" s="11"/>
      <c r="P39" s="52"/>
      <c r="Q39" s="52"/>
      <c r="R39" s="52"/>
      <c r="S39" s="40">
        <v>15</v>
      </c>
      <c r="T39" s="52"/>
      <c r="U39" s="40"/>
      <c r="V39" s="11"/>
      <c r="W39" s="11"/>
      <c r="X39" s="11"/>
      <c r="Y39" s="11"/>
      <c r="Z39" s="11"/>
      <c r="AA39" s="11"/>
      <c r="AB39" s="11"/>
      <c r="AC39" s="11"/>
      <c r="AD39" s="11"/>
      <c r="AE39" s="11"/>
    </row>
    <row r="40" spans="2:31" ht="12.75" customHeight="1" x14ac:dyDescent="0.2">
      <c r="B40" s="21"/>
      <c r="D40" s="44" t="s">
        <v>197</v>
      </c>
      <c r="E40" s="11" t="s">
        <v>98</v>
      </c>
      <c r="F40" s="31" t="s">
        <v>150</v>
      </c>
      <c r="G40" s="12" t="s">
        <v>39</v>
      </c>
      <c r="H40" s="11"/>
      <c r="I40" s="31"/>
      <c r="J40" s="37"/>
      <c r="K40" s="11"/>
      <c r="L40" s="12"/>
      <c r="M40" s="11"/>
      <c r="N40" s="12"/>
      <c r="O40" s="11"/>
      <c r="P40" s="52"/>
      <c r="Q40" s="52"/>
      <c r="R40" s="52"/>
      <c r="S40" s="40">
        <v>15</v>
      </c>
      <c r="T40" s="52"/>
      <c r="U40" s="40"/>
      <c r="V40" s="11"/>
      <c r="W40" s="11"/>
      <c r="X40" s="11"/>
      <c r="Y40" s="11"/>
      <c r="Z40" s="11"/>
      <c r="AA40" s="11"/>
      <c r="AB40" s="11"/>
      <c r="AC40" s="11"/>
      <c r="AD40" s="11"/>
      <c r="AE40" s="11"/>
    </row>
    <row r="41" spans="2:31" ht="12.75" customHeight="1" x14ac:dyDescent="0.2">
      <c r="B41" s="21"/>
      <c r="D41" s="44"/>
      <c r="E41" s="11"/>
      <c r="F41" s="31"/>
      <c r="G41" s="12"/>
      <c r="H41" s="11"/>
      <c r="I41" s="31"/>
      <c r="J41" s="37"/>
      <c r="K41" s="11"/>
      <c r="L41" s="12"/>
      <c r="M41" s="11"/>
      <c r="N41" s="12"/>
      <c r="O41" s="11"/>
      <c r="P41" s="52"/>
      <c r="Q41" s="52"/>
      <c r="R41" s="52"/>
      <c r="S41" s="11"/>
      <c r="T41" s="52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</row>
    <row r="42" spans="2:31" ht="12.75" customHeight="1" x14ac:dyDescent="0.2">
      <c r="B42" s="21"/>
      <c r="D42" s="44"/>
      <c r="E42" s="11"/>
      <c r="F42" s="92" t="s">
        <v>52</v>
      </c>
      <c r="G42" s="93"/>
      <c r="H42" s="11"/>
      <c r="I42" s="31"/>
      <c r="J42" s="37"/>
      <c r="K42" s="11"/>
      <c r="L42" s="12"/>
      <c r="M42" s="11"/>
      <c r="N42" s="12"/>
      <c r="O42" s="11"/>
      <c r="P42" s="52"/>
      <c r="Q42" s="52"/>
      <c r="R42" s="52"/>
      <c r="S42" s="11"/>
      <c r="T42" s="52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</row>
    <row r="43" spans="2:31" ht="12.75" customHeight="1" x14ac:dyDescent="0.2">
      <c r="B43" s="21"/>
      <c r="D43" s="44" t="s">
        <v>198</v>
      </c>
      <c r="E43" s="11" t="s">
        <v>98</v>
      </c>
      <c r="F43" s="31" t="s">
        <v>152</v>
      </c>
      <c r="G43" s="12"/>
      <c r="H43" s="11" t="s">
        <v>89</v>
      </c>
      <c r="I43" s="31" t="s">
        <v>151</v>
      </c>
      <c r="J43" s="37"/>
      <c r="K43" s="40">
        <v>19.5</v>
      </c>
      <c r="L43" s="12"/>
      <c r="M43" s="11"/>
      <c r="N43" s="12"/>
      <c r="O43" s="11"/>
      <c r="P43" s="51">
        <v>7.0000000000000007E-2</v>
      </c>
      <c r="Q43" s="52"/>
      <c r="R43" s="52"/>
      <c r="S43" s="11"/>
      <c r="T43" s="52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</row>
    <row r="44" spans="2:31" ht="12.75" customHeight="1" x14ac:dyDescent="0.2">
      <c r="B44" s="21"/>
      <c r="D44" s="44" t="s">
        <v>199</v>
      </c>
      <c r="E44" s="11" t="s">
        <v>99</v>
      </c>
      <c r="F44" s="31" t="s">
        <v>186</v>
      </c>
      <c r="G44" s="12"/>
      <c r="H44" s="11" t="s">
        <v>89</v>
      </c>
      <c r="I44" s="31" t="s">
        <v>151</v>
      </c>
      <c r="J44" s="37"/>
      <c r="K44" s="11"/>
      <c r="L44" s="12"/>
      <c r="M44" s="11"/>
      <c r="N44" s="12"/>
      <c r="O44" s="11"/>
      <c r="P44" s="51"/>
      <c r="Q44" s="53">
        <v>65.394999999999996</v>
      </c>
      <c r="R44" s="52"/>
      <c r="S44" s="11"/>
      <c r="T44" s="52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</row>
    <row r="45" spans="2:31" ht="12.75" customHeight="1" x14ac:dyDescent="0.2">
      <c r="B45" s="21"/>
      <c r="D45" s="44" t="s">
        <v>200</v>
      </c>
      <c r="E45" s="11" t="s">
        <v>98</v>
      </c>
      <c r="F45" s="31" t="s">
        <v>151</v>
      </c>
      <c r="G45" s="12"/>
      <c r="H45" s="11" t="s">
        <v>89</v>
      </c>
      <c r="I45" s="31" t="s">
        <v>153</v>
      </c>
      <c r="J45" s="37"/>
      <c r="K45" s="11">
        <v>6</v>
      </c>
      <c r="L45" s="12"/>
      <c r="M45" s="11"/>
      <c r="N45" s="12"/>
      <c r="O45" s="54">
        <v>0.04</v>
      </c>
      <c r="P45" s="52"/>
      <c r="Q45" s="52"/>
      <c r="R45" s="52"/>
      <c r="S45" s="11"/>
      <c r="T45" s="52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</row>
    <row r="46" spans="2:31" ht="12.75" customHeight="1" x14ac:dyDescent="0.2">
      <c r="B46" s="21"/>
      <c r="D46" s="44" t="s">
        <v>201</v>
      </c>
      <c r="E46" s="11" t="s">
        <v>98</v>
      </c>
      <c r="F46" s="31" t="s">
        <v>154</v>
      </c>
      <c r="G46" s="12"/>
      <c r="H46" s="11" t="s">
        <v>89</v>
      </c>
      <c r="I46" s="31" t="s">
        <v>155</v>
      </c>
      <c r="J46" s="37"/>
      <c r="K46" s="11">
        <v>6</v>
      </c>
      <c r="L46" s="12"/>
      <c r="M46" s="11"/>
      <c r="N46" s="12"/>
      <c r="O46" s="54">
        <v>0.04</v>
      </c>
      <c r="P46" s="52"/>
      <c r="Q46" s="52"/>
      <c r="R46" s="52"/>
      <c r="S46" s="11"/>
      <c r="T46" s="52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</row>
    <row r="47" spans="2:31" ht="12.75" customHeight="1" x14ac:dyDescent="0.2">
      <c r="B47" s="21"/>
      <c r="D47" s="44" t="s">
        <v>202</v>
      </c>
      <c r="E47" s="11" t="s">
        <v>98</v>
      </c>
      <c r="F47" s="31" t="s">
        <v>155</v>
      </c>
      <c r="G47" s="12"/>
      <c r="H47" s="11" t="s">
        <v>89</v>
      </c>
      <c r="I47" s="31" t="s">
        <v>156</v>
      </c>
      <c r="J47" s="37"/>
      <c r="K47" s="40">
        <v>19.5</v>
      </c>
      <c r="L47" s="12"/>
      <c r="M47" s="11"/>
      <c r="N47" s="12"/>
      <c r="O47" s="11"/>
      <c r="P47" s="51">
        <v>7.0000000000000007E-2</v>
      </c>
      <c r="Q47" s="52"/>
      <c r="R47" s="52"/>
      <c r="S47" s="11"/>
      <c r="T47" s="52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</row>
    <row r="48" spans="2:31" ht="12.75" customHeight="1" x14ac:dyDescent="0.2">
      <c r="B48" s="21"/>
      <c r="D48" s="44" t="s">
        <v>203</v>
      </c>
      <c r="E48" s="11" t="s">
        <v>99</v>
      </c>
      <c r="F48" s="31" t="s">
        <v>155</v>
      </c>
      <c r="G48" s="12"/>
      <c r="H48" s="11" t="s">
        <v>89</v>
      </c>
      <c r="I48" s="31" t="s">
        <v>156</v>
      </c>
      <c r="J48" s="37"/>
      <c r="K48" s="11"/>
      <c r="L48" s="12"/>
      <c r="M48" s="11"/>
      <c r="N48" s="12"/>
      <c r="O48" s="11"/>
      <c r="P48" s="51"/>
      <c r="Q48" s="53">
        <v>69.594999999999999</v>
      </c>
      <c r="R48" s="52"/>
      <c r="S48" s="11"/>
      <c r="T48" s="52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</row>
    <row r="49" spans="2:31" ht="12.75" customHeight="1" x14ac:dyDescent="0.2">
      <c r="B49" s="21"/>
      <c r="D49" s="44"/>
      <c r="E49" s="11"/>
      <c r="F49" s="31"/>
      <c r="G49" s="12"/>
      <c r="H49" s="11"/>
      <c r="I49" s="31"/>
      <c r="J49" s="37"/>
      <c r="K49" s="11"/>
      <c r="L49" s="12"/>
      <c r="M49" s="11"/>
      <c r="N49" s="12"/>
      <c r="O49" s="11"/>
      <c r="P49" s="52"/>
      <c r="Q49" s="52"/>
      <c r="R49" s="52"/>
      <c r="S49" s="11"/>
      <c r="T49" s="52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</row>
    <row r="50" spans="2:31" ht="12.75" customHeight="1" x14ac:dyDescent="0.2">
      <c r="B50" s="21"/>
      <c r="D50" s="44" t="s">
        <v>217</v>
      </c>
      <c r="E50" s="11" t="s">
        <v>219</v>
      </c>
      <c r="F50" s="31" t="s">
        <v>152</v>
      </c>
      <c r="G50" s="12" t="s">
        <v>39</v>
      </c>
      <c r="H50" s="11" t="s">
        <v>89</v>
      </c>
      <c r="I50" s="31" t="s">
        <v>224</v>
      </c>
      <c r="J50" s="37" t="s">
        <v>39</v>
      </c>
      <c r="K50" s="11"/>
      <c r="L50" s="12"/>
      <c r="M50" s="11"/>
      <c r="N50" s="50">
        <v>0.06</v>
      </c>
      <c r="O50" s="11"/>
      <c r="P50" s="52"/>
      <c r="Q50" s="52"/>
      <c r="R50" s="52"/>
      <c r="S50" s="11"/>
      <c r="T50" s="52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</row>
    <row r="51" spans="2:31" ht="12.75" customHeight="1" x14ac:dyDescent="0.2">
      <c r="B51" s="21"/>
      <c r="D51" s="44" t="s">
        <v>217</v>
      </c>
      <c r="E51" s="11" t="s">
        <v>219</v>
      </c>
      <c r="F51" s="31" t="s">
        <v>152</v>
      </c>
      <c r="G51" s="12" t="s">
        <v>41</v>
      </c>
      <c r="H51" s="11" t="s">
        <v>89</v>
      </c>
      <c r="I51" s="31" t="s">
        <v>224</v>
      </c>
      <c r="J51" s="37" t="s">
        <v>41</v>
      </c>
      <c r="K51" s="11"/>
      <c r="L51" s="12"/>
      <c r="M51" s="11"/>
      <c r="N51" s="50">
        <v>0.06</v>
      </c>
      <c r="O51" s="11"/>
      <c r="P51" s="52"/>
      <c r="Q51" s="52"/>
      <c r="R51" s="52"/>
      <c r="S51" s="11"/>
      <c r="T51" s="52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</row>
    <row r="52" spans="2:31" ht="12.75" customHeight="1" x14ac:dyDescent="0.2">
      <c r="B52" s="21"/>
      <c r="D52" s="44" t="s">
        <v>218</v>
      </c>
      <c r="E52" s="11" t="s">
        <v>219</v>
      </c>
      <c r="F52" s="31" t="s">
        <v>225</v>
      </c>
      <c r="G52" s="12" t="s">
        <v>39</v>
      </c>
      <c r="H52" s="11" t="s">
        <v>89</v>
      </c>
      <c r="I52" s="31" t="s">
        <v>156</v>
      </c>
      <c r="J52" s="37" t="s">
        <v>39</v>
      </c>
      <c r="K52" s="11"/>
      <c r="L52" s="12"/>
      <c r="M52" s="11"/>
      <c r="N52" s="50">
        <v>0.06</v>
      </c>
      <c r="O52" s="11"/>
      <c r="P52" s="52"/>
      <c r="Q52" s="52"/>
      <c r="R52" s="52"/>
      <c r="S52" s="11"/>
      <c r="T52" s="52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</row>
    <row r="53" spans="2:31" ht="12.75" customHeight="1" x14ac:dyDescent="0.2">
      <c r="B53" s="21"/>
      <c r="D53" s="44" t="s">
        <v>218</v>
      </c>
      <c r="E53" s="11" t="s">
        <v>219</v>
      </c>
      <c r="F53" s="31" t="s">
        <v>226</v>
      </c>
      <c r="G53" s="12" t="s">
        <v>41</v>
      </c>
      <c r="H53" s="11" t="s">
        <v>89</v>
      </c>
      <c r="I53" s="31" t="s">
        <v>156</v>
      </c>
      <c r="J53" s="37" t="s">
        <v>41</v>
      </c>
      <c r="K53" s="11"/>
      <c r="L53" s="12"/>
      <c r="M53" s="11"/>
      <c r="N53" s="50">
        <v>0.06</v>
      </c>
      <c r="O53" s="11"/>
      <c r="P53" s="11"/>
      <c r="Q53" s="52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</row>
    <row r="54" spans="2:31" ht="12.75" customHeight="1" x14ac:dyDescent="0.2">
      <c r="B54" s="21"/>
      <c r="D54" s="44"/>
      <c r="E54" s="11"/>
      <c r="F54" s="31"/>
      <c r="G54" s="12"/>
      <c r="H54" s="11"/>
      <c r="I54" s="31"/>
      <c r="J54" s="37"/>
      <c r="K54" s="11"/>
      <c r="L54" s="12"/>
      <c r="M54" s="11"/>
      <c r="N54" s="12"/>
      <c r="O54" s="11"/>
      <c r="P54" s="11"/>
      <c r="Q54" s="52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</row>
    <row r="55" spans="2:31" ht="12.75" customHeight="1" x14ac:dyDescent="0.2">
      <c r="B55" s="21"/>
      <c r="D55" s="44" t="s">
        <v>204</v>
      </c>
      <c r="E55" s="11" t="s">
        <v>98</v>
      </c>
      <c r="F55" s="31" t="s">
        <v>157</v>
      </c>
      <c r="G55" s="12" t="s">
        <v>39</v>
      </c>
      <c r="H55" s="11"/>
      <c r="I55" s="31"/>
      <c r="J55" s="37"/>
      <c r="K55" s="11"/>
      <c r="L55" s="12"/>
      <c r="M55" s="11"/>
      <c r="N55" s="12"/>
      <c r="O55" s="11"/>
      <c r="P55" s="11"/>
      <c r="Q55" s="52"/>
      <c r="R55" s="11"/>
      <c r="S55" s="40">
        <v>15</v>
      </c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</row>
    <row r="56" spans="2:31" ht="12.75" customHeight="1" x14ac:dyDescent="0.2">
      <c r="B56" s="21"/>
      <c r="D56" s="44" t="s">
        <v>205</v>
      </c>
      <c r="E56" s="11" t="s">
        <v>98</v>
      </c>
      <c r="F56" s="31" t="s">
        <v>158</v>
      </c>
      <c r="G56" s="12" t="s">
        <v>39</v>
      </c>
      <c r="H56" s="11"/>
      <c r="I56" s="31"/>
      <c r="J56" s="37"/>
      <c r="K56" s="11"/>
      <c r="L56" s="12"/>
      <c r="M56" s="11"/>
      <c r="N56" s="12"/>
      <c r="O56" s="11"/>
      <c r="P56" s="11"/>
      <c r="Q56" s="52"/>
      <c r="R56" s="11"/>
      <c r="S56" s="40">
        <v>15</v>
      </c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</row>
    <row r="57" spans="2:31" ht="12.75" customHeight="1" x14ac:dyDescent="0.2">
      <c r="B57" s="21"/>
      <c r="D57" s="44"/>
      <c r="E57" s="11"/>
      <c r="F57" s="31"/>
      <c r="G57" s="12"/>
      <c r="H57" s="11"/>
      <c r="I57" s="31"/>
      <c r="J57" s="37"/>
      <c r="K57" s="11"/>
      <c r="L57" s="12"/>
      <c r="M57" s="11"/>
      <c r="N57" s="12"/>
      <c r="O57" s="11"/>
      <c r="P57" s="11"/>
      <c r="Q57" s="52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</row>
    <row r="58" spans="2:31" ht="12.75" customHeight="1" x14ac:dyDescent="0.2">
      <c r="B58" s="21"/>
      <c r="D58" s="44"/>
      <c r="E58" s="11"/>
      <c r="F58" s="92" t="s">
        <v>90</v>
      </c>
      <c r="G58" s="93"/>
      <c r="H58" s="11"/>
      <c r="I58" s="31"/>
      <c r="J58" s="37"/>
      <c r="K58" s="11"/>
      <c r="L58" s="12"/>
      <c r="M58" s="11"/>
      <c r="N58" s="12"/>
      <c r="O58" s="11"/>
      <c r="P58" s="11"/>
      <c r="Q58" s="52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</row>
    <row r="59" spans="2:31" ht="12.75" customHeight="1" x14ac:dyDescent="0.2">
      <c r="B59" s="21"/>
      <c r="D59" s="44" t="s">
        <v>206</v>
      </c>
      <c r="E59" s="11" t="s">
        <v>98</v>
      </c>
      <c r="F59" s="31" t="s">
        <v>161</v>
      </c>
      <c r="G59" s="12" t="s">
        <v>39</v>
      </c>
      <c r="H59" s="11" t="s">
        <v>89</v>
      </c>
      <c r="I59" s="31" t="s">
        <v>162</v>
      </c>
      <c r="J59" s="37" t="s">
        <v>39</v>
      </c>
      <c r="K59" s="11"/>
      <c r="L59" s="12"/>
      <c r="M59" s="11"/>
      <c r="N59" s="12"/>
      <c r="O59" s="11"/>
      <c r="P59" s="11"/>
      <c r="Q59" s="52"/>
      <c r="R59" s="40">
        <f>33.28</f>
        <v>33.28</v>
      </c>
      <c r="S59" s="11"/>
      <c r="T59" s="40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</row>
    <row r="60" spans="2:31" ht="12.75" customHeight="1" x14ac:dyDescent="0.2">
      <c r="B60" s="21"/>
      <c r="D60" s="44" t="s">
        <v>207</v>
      </c>
      <c r="E60" s="11" t="s">
        <v>98</v>
      </c>
      <c r="F60" s="31" t="s">
        <v>163</v>
      </c>
      <c r="G60" s="12" t="s">
        <v>39</v>
      </c>
      <c r="H60" s="11" t="s">
        <v>89</v>
      </c>
      <c r="I60" s="31" t="s">
        <v>164</v>
      </c>
      <c r="J60" s="37" t="s">
        <v>39</v>
      </c>
      <c r="K60" s="11"/>
      <c r="L60" s="12"/>
      <c r="M60" s="11"/>
      <c r="N60" s="12"/>
      <c r="O60" s="11"/>
      <c r="P60" s="11"/>
      <c r="Q60" s="52"/>
      <c r="R60" s="40">
        <f>32.97</f>
        <v>32.97</v>
      </c>
      <c r="S60" s="11"/>
      <c r="T60" s="40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</row>
    <row r="61" spans="2:31" ht="12.75" customHeight="1" x14ac:dyDescent="0.2">
      <c r="B61" s="21"/>
      <c r="D61" s="44" t="s">
        <v>208</v>
      </c>
      <c r="E61" s="11" t="s">
        <v>98</v>
      </c>
      <c r="F61" s="31" t="s">
        <v>165</v>
      </c>
      <c r="G61" s="12" t="s">
        <v>39</v>
      </c>
      <c r="H61" s="11" t="s">
        <v>89</v>
      </c>
      <c r="I61" s="31" t="s">
        <v>166</v>
      </c>
      <c r="J61" s="37" t="s">
        <v>39</v>
      </c>
      <c r="K61" s="11"/>
      <c r="L61" s="12"/>
      <c r="M61" s="11"/>
      <c r="N61" s="12"/>
      <c r="O61" s="11"/>
      <c r="P61" s="11"/>
      <c r="Q61" s="52"/>
      <c r="R61" s="40">
        <f>34.83</f>
        <v>34.83</v>
      </c>
      <c r="S61" s="11"/>
      <c r="T61" s="40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</row>
    <row r="62" spans="2:31" ht="12.75" customHeight="1" x14ac:dyDescent="0.2">
      <c r="B62" s="21"/>
      <c r="D62" s="44" t="s">
        <v>209</v>
      </c>
      <c r="E62" s="11" t="s">
        <v>98</v>
      </c>
      <c r="F62" s="31" t="s">
        <v>167</v>
      </c>
      <c r="G62" s="12" t="s">
        <v>39</v>
      </c>
      <c r="H62" s="11" t="s">
        <v>89</v>
      </c>
      <c r="I62" s="31" t="s">
        <v>168</v>
      </c>
      <c r="J62" s="37" t="s">
        <v>39</v>
      </c>
      <c r="K62" s="11"/>
      <c r="L62" s="12"/>
      <c r="M62" s="11"/>
      <c r="N62" s="12"/>
      <c r="O62" s="11"/>
      <c r="P62" s="11"/>
      <c r="Q62" s="52"/>
      <c r="R62" s="40">
        <f>35.813</f>
        <v>35.813000000000002</v>
      </c>
      <c r="S62" s="11"/>
      <c r="T62" s="40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</row>
    <row r="63" spans="2:31" ht="12.75" customHeight="1" x14ac:dyDescent="0.2">
      <c r="B63" s="21"/>
      <c r="D63" s="44"/>
      <c r="E63" s="11"/>
      <c r="F63" s="31"/>
      <c r="G63" s="12"/>
      <c r="H63" s="11"/>
      <c r="I63" s="31"/>
      <c r="J63" s="37"/>
      <c r="K63" s="11"/>
      <c r="L63" s="12"/>
      <c r="M63" s="11"/>
      <c r="N63" s="12"/>
      <c r="O63" s="11"/>
      <c r="P63" s="11"/>
      <c r="Q63" s="52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</row>
    <row r="64" spans="2:31" ht="12.75" customHeight="1" x14ac:dyDescent="0.2">
      <c r="B64" s="21"/>
      <c r="D64" s="44" t="s">
        <v>210</v>
      </c>
      <c r="E64" s="11" t="s">
        <v>98</v>
      </c>
      <c r="F64" s="31" t="s">
        <v>169</v>
      </c>
      <c r="G64" s="12" t="s">
        <v>39</v>
      </c>
      <c r="H64" s="11"/>
      <c r="I64" s="31" t="s">
        <v>163</v>
      </c>
      <c r="J64" s="37" t="s">
        <v>39</v>
      </c>
      <c r="K64" s="11">
        <v>2</v>
      </c>
      <c r="L64" s="12"/>
      <c r="M64" s="40">
        <v>34</v>
      </c>
      <c r="N64" s="12"/>
      <c r="O64" s="11"/>
      <c r="P64" s="11"/>
      <c r="Q64" s="52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</row>
    <row r="65" spans="2:31" ht="12.75" customHeight="1" x14ac:dyDescent="0.2">
      <c r="B65" s="21"/>
      <c r="D65" s="44" t="s">
        <v>211</v>
      </c>
      <c r="E65" s="11" t="s">
        <v>98</v>
      </c>
      <c r="F65" s="31" t="s">
        <v>170</v>
      </c>
      <c r="G65" s="12" t="s">
        <v>39</v>
      </c>
      <c r="H65" s="11"/>
      <c r="I65" s="31" t="s">
        <v>165</v>
      </c>
      <c r="J65" s="37" t="s">
        <v>39</v>
      </c>
      <c r="K65" s="11">
        <v>2</v>
      </c>
      <c r="L65" s="12"/>
      <c r="M65" s="40">
        <v>34</v>
      </c>
      <c r="N65" s="12"/>
      <c r="O65" s="11"/>
      <c r="P65" s="11"/>
      <c r="Q65" s="52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</row>
    <row r="66" spans="2:31" ht="12.75" customHeight="1" x14ac:dyDescent="0.2">
      <c r="B66" s="21"/>
      <c r="D66" s="44" t="s">
        <v>212</v>
      </c>
      <c r="E66" s="11" t="s">
        <v>98</v>
      </c>
      <c r="F66" s="31" t="s">
        <v>171</v>
      </c>
      <c r="G66" s="12" t="s">
        <v>39</v>
      </c>
      <c r="H66" s="11"/>
      <c r="I66" s="31" t="s">
        <v>167</v>
      </c>
      <c r="J66" s="37" t="s">
        <v>39</v>
      </c>
      <c r="K66" s="11">
        <v>2</v>
      </c>
      <c r="L66" s="12"/>
      <c r="M66" s="40">
        <v>30</v>
      </c>
      <c r="N66" s="12"/>
      <c r="O66" s="11"/>
      <c r="P66" s="11"/>
      <c r="Q66" s="52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</row>
    <row r="67" spans="2:31" ht="12.75" customHeight="1" x14ac:dyDescent="0.2">
      <c r="B67" s="21"/>
      <c r="D67" s="44" t="s">
        <v>213</v>
      </c>
      <c r="E67" s="11" t="s">
        <v>98</v>
      </c>
      <c r="F67" s="31" t="s">
        <v>172</v>
      </c>
      <c r="G67" s="12" t="s">
        <v>39</v>
      </c>
      <c r="H67" s="11"/>
      <c r="I67" s="31" t="s">
        <v>161</v>
      </c>
      <c r="J67" s="37" t="s">
        <v>39</v>
      </c>
      <c r="K67" s="11">
        <v>2</v>
      </c>
      <c r="L67" s="12"/>
      <c r="M67" s="40">
        <v>34</v>
      </c>
      <c r="N67" s="12"/>
      <c r="O67" s="11"/>
      <c r="P67" s="11"/>
      <c r="Q67" s="52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</row>
    <row r="68" spans="2:31" ht="12.75" customHeight="1" x14ac:dyDescent="0.2">
      <c r="B68" s="21"/>
      <c r="D68" s="44"/>
      <c r="E68" s="11"/>
      <c r="F68" s="31"/>
      <c r="G68" s="12"/>
      <c r="H68" s="11"/>
      <c r="I68" s="31"/>
      <c r="J68" s="37"/>
      <c r="K68" s="11"/>
      <c r="L68" s="12"/>
      <c r="M68" s="11"/>
      <c r="N68" s="12"/>
      <c r="O68" s="11"/>
      <c r="P68" s="11"/>
      <c r="Q68" s="52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</row>
    <row r="69" spans="2:31" ht="12.75" customHeight="1" x14ac:dyDescent="0.2">
      <c r="B69" s="21"/>
      <c r="D69" s="44" t="s">
        <v>214</v>
      </c>
      <c r="E69" s="11" t="s">
        <v>98</v>
      </c>
      <c r="F69" s="31" t="s">
        <v>159</v>
      </c>
      <c r="G69" s="12" t="s">
        <v>39</v>
      </c>
      <c r="H69" s="11" t="s">
        <v>89</v>
      </c>
      <c r="I69" s="31" t="s">
        <v>160</v>
      </c>
      <c r="J69" s="37" t="s">
        <v>41</v>
      </c>
      <c r="K69" s="40">
        <f>339.29/40</f>
        <v>8.4822500000000005</v>
      </c>
      <c r="L69" s="12"/>
      <c r="M69" s="11"/>
      <c r="N69" s="12"/>
      <c r="O69" s="54">
        <v>0.06</v>
      </c>
      <c r="P69" s="11"/>
      <c r="Q69" s="52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</row>
    <row r="70" spans="2:31" ht="12.75" customHeight="1" x14ac:dyDescent="0.2">
      <c r="B70" s="21"/>
      <c r="D70" s="44"/>
      <c r="E70" s="11"/>
      <c r="F70" s="31"/>
      <c r="G70" s="12"/>
      <c r="H70" s="11"/>
      <c r="I70" s="31"/>
      <c r="J70" s="37"/>
      <c r="K70" s="11"/>
      <c r="L70" s="12"/>
      <c r="M70" s="11"/>
      <c r="N70" s="12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</row>
    <row r="71" spans="2:31" ht="12.75" customHeight="1" x14ac:dyDescent="0.2">
      <c r="B71" s="21"/>
      <c r="D71" s="44"/>
      <c r="E71" s="11"/>
      <c r="F71" s="92" t="s">
        <v>175</v>
      </c>
      <c r="G71" s="93"/>
      <c r="H71" s="11"/>
      <c r="I71" s="31"/>
      <c r="J71" s="37"/>
      <c r="K71" s="11"/>
      <c r="L71" s="12"/>
      <c r="M71" s="11"/>
      <c r="N71" s="12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</row>
    <row r="72" spans="2:31" ht="12.75" customHeight="1" x14ac:dyDescent="0.2">
      <c r="B72" s="21"/>
      <c r="D72" s="44"/>
      <c r="E72" s="11"/>
      <c r="F72" s="66" t="s">
        <v>176</v>
      </c>
      <c r="G72" s="67"/>
      <c r="H72" s="11"/>
      <c r="I72" s="31"/>
      <c r="J72" s="37"/>
      <c r="K72" s="11"/>
      <c r="L72" s="12">
        <v>14</v>
      </c>
      <c r="M72" s="11"/>
      <c r="N72" s="12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</row>
    <row r="73" spans="2:31" ht="12.75" customHeight="1" x14ac:dyDescent="0.2">
      <c r="B73" s="21"/>
      <c r="D73" s="44"/>
      <c r="E73" s="11"/>
      <c r="F73" s="66" t="s">
        <v>177</v>
      </c>
      <c r="G73" s="67"/>
      <c r="H73" s="11"/>
      <c r="I73" s="31"/>
      <c r="J73" s="37"/>
      <c r="K73" s="11"/>
      <c r="L73" s="12">
        <v>13</v>
      </c>
      <c r="M73" s="11"/>
      <c r="N73" s="12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</row>
    <row r="74" spans="2:31" ht="12.75" customHeight="1" x14ac:dyDescent="0.2">
      <c r="B74" s="21"/>
      <c r="D74" s="44"/>
      <c r="E74" s="11"/>
      <c r="F74" s="31"/>
      <c r="G74" s="12"/>
      <c r="H74" s="11"/>
      <c r="I74" s="31"/>
      <c r="J74" s="37"/>
      <c r="K74" s="11"/>
      <c r="L74" s="12"/>
      <c r="M74" s="11"/>
      <c r="N74" s="12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</row>
    <row r="75" spans="2:31" ht="12.75" customHeight="1" x14ac:dyDescent="0.2">
      <c r="B75" s="21"/>
      <c r="D75" s="44"/>
      <c r="E75" s="11"/>
      <c r="F75" s="31"/>
      <c r="G75" s="12"/>
      <c r="H75" s="11"/>
      <c r="I75" s="31"/>
      <c r="J75" s="37"/>
      <c r="K75" s="11"/>
      <c r="L75" s="12"/>
      <c r="M75" s="11"/>
      <c r="N75" s="12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</row>
    <row r="76" spans="2:31" ht="12.75" customHeight="1" x14ac:dyDescent="0.2">
      <c r="B76" s="21"/>
      <c r="D76" s="44"/>
      <c r="E76" s="11"/>
      <c r="F76" s="31"/>
      <c r="G76" s="12"/>
      <c r="H76" s="11"/>
      <c r="I76" s="31"/>
      <c r="J76" s="37"/>
      <c r="K76" s="11"/>
      <c r="L76" s="12"/>
      <c r="M76" s="11"/>
      <c r="N76" s="12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</row>
    <row r="77" spans="2:31" ht="12.75" customHeight="1" x14ac:dyDescent="0.2">
      <c r="B77" s="21"/>
      <c r="D77" s="44"/>
      <c r="E77" s="11"/>
      <c r="F77" s="31"/>
      <c r="G77" s="12"/>
      <c r="H77" s="11"/>
      <c r="I77" s="31"/>
      <c r="J77" s="37"/>
      <c r="K77" s="11"/>
      <c r="L77" s="12"/>
      <c r="M77" s="11"/>
      <c r="N77" s="12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</row>
    <row r="78" spans="2:31" ht="12.75" customHeight="1" x14ac:dyDescent="0.2">
      <c r="B78" s="21"/>
      <c r="D78" s="44"/>
      <c r="E78" s="11"/>
      <c r="F78" s="31"/>
      <c r="G78" s="12"/>
      <c r="H78" s="11"/>
      <c r="I78" s="31"/>
      <c r="J78" s="37"/>
      <c r="K78" s="11"/>
      <c r="L78" s="12"/>
      <c r="M78" s="11"/>
      <c r="N78" s="12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</row>
    <row r="79" spans="2:31" ht="12.75" customHeight="1" x14ac:dyDescent="0.2">
      <c r="B79" s="21"/>
      <c r="D79" s="44"/>
      <c r="E79" s="11"/>
      <c r="F79" s="31"/>
      <c r="G79" s="12"/>
      <c r="H79" s="11"/>
      <c r="I79" s="31"/>
      <c r="J79" s="37"/>
      <c r="K79" s="11"/>
      <c r="L79" s="12"/>
      <c r="M79" s="11"/>
      <c r="N79" s="12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</row>
    <row r="80" spans="2:31" ht="12.75" customHeight="1" x14ac:dyDescent="0.2">
      <c r="B80" s="21"/>
      <c r="D80" s="44"/>
      <c r="E80" s="11"/>
      <c r="F80" s="31"/>
      <c r="G80" s="12"/>
      <c r="H80" s="11"/>
      <c r="I80" s="31"/>
      <c r="J80" s="37"/>
      <c r="K80" s="11"/>
      <c r="L80" s="12"/>
      <c r="M80" s="11"/>
      <c r="N80" s="12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</row>
    <row r="81" spans="2:31" ht="12.75" customHeight="1" x14ac:dyDescent="0.2">
      <c r="B81" s="21"/>
      <c r="D81" s="44"/>
      <c r="E81" s="11"/>
      <c r="F81" s="31"/>
      <c r="G81" s="12"/>
      <c r="H81" s="11"/>
      <c r="I81" s="31"/>
      <c r="J81" s="37"/>
      <c r="K81" s="11"/>
      <c r="L81" s="12"/>
      <c r="M81" s="11"/>
      <c r="N81" s="12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</row>
    <row r="82" spans="2:31" ht="12.75" customHeight="1" thickBot="1" x14ac:dyDescent="0.25">
      <c r="B82" s="21"/>
      <c r="D82" s="119"/>
      <c r="E82" s="120"/>
      <c r="F82" s="121"/>
      <c r="G82" s="122"/>
      <c r="H82" s="120"/>
      <c r="I82" s="121"/>
      <c r="J82" s="123"/>
      <c r="K82" s="120"/>
      <c r="L82" s="122"/>
      <c r="M82" s="120"/>
      <c r="N82" s="122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20"/>
      <c r="AE82" s="120"/>
    </row>
    <row r="83" spans="2:31" ht="12.75" customHeight="1" thickBot="1" x14ac:dyDescent="0.25">
      <c r="B83" s="22"/>
      <c r="D83" s="126" t="s">
        <v>227</v>
      </c>
      <c r="E83" s="127"/>
      <c r="F83" s="127"/>
      <c r="G83" s="127"/>
      <c r="H83" s="127"/>
      <c r="I83" s="127"/>
      <c r="J83" s="128"/>
      <c r="K83" s="124"/>
      <c r="L83" s="125"/>
      <c r="M83" s="124"/>
      <c r="N83" s="125">
        <f>SUM(N24:N82)</f>
        <v>0.68000000000000016</v>
      </c>
      <c r="O83" s="125">
        <f>SUM(O24:O82)</f>
        <v>0.22</v>
      </c>
      <c r="P83" s="124"/>
      <c r="Q83" s="124"/>
      <c r="R83" s="124"/>
      <c r="S83" s="124"/>
      <c r="T83" s="124"/>
      <c r="U83" s="124"/>
      <c r="V83" s="124"/>
      <c r="W83" s="124"/>
      <c r="X83" s="124"/>
      <c r="Y83" s="124"/>
      <c r="Z83" s="124"/>
      <c r="AA83" s="124"/>
      <c r="AB83" s="124"/>
      <c r="AC83" s="124"/>
      <c r="AD83" s="124"/>
      <c r="AE83" s="124"/>
    </row>
    <row r="84" spans="2:31" ht="12.75" customHeight="1" x14ac:dyDescent="0.2">
      <c r="B84" s="5" t="s">
        <v>9</v>
      </c>
      <c r="D84" s="109" t="s">
        <v>0</v>
      </c>
      <c r="E84" s="110"/>
      <c r="F84" s="110"/>
      <c r="G84" s="110"/>
      <c r="H84" s="110"/>
      <c r="I84" s="110"/>
      <c r="J84" s="111"/>
      <c r="K84" s="13">
        <f>IF(K8="","",IF(OR(K23="", K23="LS", K23="LUMP"),IF(SUM(COUNTIF(K24:K83,"LS")+COUNTIF(K24:K83,"LUMP"))&gt;0,"LS",""),IF(SUM(K24:K83)&gt;0,(SUM(K24:K83)),"")))</f>
        <v>120.57225</v>
      </c>
      <c r="L84" s="13">
        <f>IF(L8="","",IF(OR(L23="", L23="LS", L23="LUMP"),IF(SUM(COUNTIF(L24:L83,"LS")+COUNTIF(L24:L83,"LUMP"))&gt;0,"LS",""),IF(SUM(L24:L83)&gt;0,(SUM(L24:L83)),"")))</f>
        <v>27</v>
      </c>
      <c r="M84" s="13">
        <f t="shared" ref="M83:S84" si="3">IF(M8="","",IF(OR(M23="", M23="LS", M23="LUMP"),IF(SUM(COUNTIF(M24:M83,"LS")+COUNTIF(M24:M83,"LUMP"))&gt;0,"LS",""),IF(SUM(M24:M83)&gt;0,(SUM(M24:M83)),"")))</f>
        <v>132</v>
      </c>
      <c r="N84" s="117">
        <f>SUM(N83:O83)</f>
        <v>0.90000000000000013</v>
      </c>
      <c r="O84" s="118"/>
      <c r="P84" s="42">
        <f t="shared" si="3"/>
        <v>0.37</v>
      </c>
      <c r="Q84" s="13">
        <f t="shared" si="3"/>
        <v>257.07299999999998</v>
      </c>
      <c r="R84" s="13">
        <f t="shared" si="3"/>
        <v>136.893</v>
      </c>
      <c r="S84" s="13">
        <f t="shared" si="3"/>
        <v>60</v>
      </c>
      <c r="T84" s="13" t="str">
        <f t="shared" ref="T84:AE84" si="4">IF(T8="","",IF(OR(T23="", T23="LS", T23="LUMP"),IF(SUM(COUNTIF(T24:T83,"LS")+COUNTIF(T24:T83,"LUMP"))&gt;0,"LS",""),IF(SUM(T24:T83)&gt;0,ROUNDUP(SUM(T24:T83),0),"")))</f>
        <v/>
      </c>
      <c r="U84" s="13" t="str">
        <f t="shared" si="4"/>
        <v/>
      </c>
      <c r="V84" s="13" t="str">
        <f t="shared" si="4"/>
        <v/>
      </c>
      <c r="W84" s="13" t="str">
        <f t="shared" si="4"/>
        <v/>
      </c>
      <c r="X84" s="13" t="str">
        <f t="shared" si="4"/>
        <v/>
      </c>
      <c r="Y84" s="13" t="str">
        <f t="shared" si="4"/>
        <v/>
      </c>
      <c r="Z84" s="13" t="str">
        <f t="shared" si="4"/>
        <v/>
      </c>
      <c r="AA84" s="13" t="str">
        <f t="shared" si="4"/>
        <v/>
      </c>
      <c r="AB84" s="13" t="str">
        <f t="shared" si="4"/>
        <v/>
      </c>
      <c r="AC84" s="13" t="str">
        <f t="shared" si="4"/>
        <v/>
      </c>
      <c r="AD84" s="13" t="str">
        <f t="shared" si="4"/>
        <v/>
      </c>
      <c r="AE84" s="13" t="str">
        <f t="shared" si="4"/>
        <v/>
      </c>
    </row>
    <row r="85" spans="2:31" ht="12.75" customHeight="1" thickBot="1" x14ac:dyDescent="0.25"/>
    <row r="86" spans="2:31" ht="12.75" customHeight="1" thickBot="1" x14ac:dyDescent="0.25">
      <c r="B86" s="19" t="s">
        <v>7</v>
      </c>
      <c r="D86" s="112" t="str">
        <f>"SUBSUMMARY SHEET " &amp; B87</f>
        <v xml:space="preserve">SUBSUMMARY SHEET </v>
      </c>
      <c r="E86" s="112"/>
      <c r="F86" s="112"/>
      <c r="G86" s="112"/>
      <c r="H86" s="112"/>
      <c r="I86" s="112"/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112"/>
      <c r="X86" s="112"/>
      <c r="Y86" s="112"/>
      <c r="Z86" s="112"/>
      <c r="AA86" s="112"/>
      <c r="AB86" s="112"/>
      <c r="AC86" s="112"/>
      <c r="AD86" s="112"/>
      <c r="AE86" s="112"/>
    </row>
    <row r="87" spans="2:31" ht="12.75" customHeight="1" thickBot="1" x14ac:dyDescent="0.25">
      <c r="B87" s="23"/>
      <c r="D87" s="107" t="s">
        <v>5</v>
      </c>
      <c r="E87" s="107"/>
      <c r="F87" s="107"/>
      <c r="G87" s="107"/>
      <c r="H87" s="107"/>
      <c r="I87" s="107"/>
      <c r="J87" s="107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</row>
    <row r="88" spans="2:31" ht="12.75" customHeight="1" thickBot="1" x14ac:dyDescent="0.25">
      <c r="D88" s="108" t="s">
        <v>6</v>
      </c>
      <c r="E88" s="108"/>
      <c r="F88" s="108"/>
      <c r="G88" s="108"/>
      <c r="H88" s="108"/>
      <c r="I88" s="108"/>
      <c r="J88" s="108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</row>
    <row r="89" spans="2:31" ht="12.75" customHeight="1" x14ac:dyDescent="0.2">
      <c r="B89" s="89" t="s">
        <v>8</v>
      </c>
      <c r="D89" s="94" t="s">
        <v>22</v>
      </c>
      <c r="E89" s="94" t="s">
        <v>23</v>
      </c>
      <c r="F89" s="97" t="s">
        <v>88</v>
      </c>
      <c r="G89" s="98"/>
      <c r="H89" s="98"/>
      <c r="I89" s="98"/>
      <c r="J89" s="99"/>
      <c r="K89" s="34" t="str">
        <f t="shared" ref="K89:AE89" si="5">IF(OR(TRIM(K87)=0,TRIM(K87)=""),"",IF(IFERROR(TRIM(INDEX(QryItemNamed,MATCH(TRIM(K87),ITEM,0),2)),"")="Y","SPECIAL",LEFT(IFERROR(TRIM(INDEX(ITEM,MATCH(TRIM(K87),ITEM,0))),""),3)))</f>
        <v/>
      </c>
      <c r="L89" s="7" t="str">
        <f t="shared" si="5"/>
        <v/>
      </c>
      <c r="M89" s="7" t="str">
        <f t="shared" si="5"/>
        <v/>
      </c>
      <c r="N89" s="7" t="str">
        <f t="shared" si="5"/>
        <v/>
      </c>
      <c r="O89" s="7" t="str">
        <f t="shared" si="5"/>
        <v/>
      </c>
      <c r="P89" s="7" t="str">
        <f t="shared" si="5"/>
        <v/>
      </c>
      <c r="Q89" s="7" t="str">
        <f t="shared" si="5"/>
        <v/>
      </c>
      <c r="R89" s="7" t="str">
        <f t="shared" si="5"/>
        <v/>
      </c>
      <c r="S89" s="7" t="str">
        <f t="shared" si="5"/>
        <v/>
      </c>
      <c r="T89" s="7" t="str">
        <f t="shared" si="5"/>
        <v/>
      </c>
      <c r="U89" s="7" t="str">
        <f t="shared" si="5"/>
        <v/>
      </c>
      <c r="V89" s="7" t="str">
        <f t="shared" si="5"/>
        <v/>
      </c>
      <c r="W89" s="7" t="str">
        <f t="shared" si="5"/>
        <v/>
      </c>
      <c r="X89" s="7" t="str">
        <f t="shared" si="5"/>
        <v/>
      </c>
      <c r="Y89" s="7" t="str">
        <f t="shared" si="5"/>
        <v/>
      </c>
      <c r="Z89" s="7" t="str">
        <f t="shared" si="5"/>
        <v/>
      </c>
      <c r="AA89" s="7" t="str">
        <f t="shared" si="5"/>
        <v/>
      </c>
      <c r="AB89" s="7" t="str">
        <f t="shared" si="5"/>
        <v/>
      </c>
      <c r="AC89" s="7" t="str">
        <f t="shared" si="5"/>
        <v/>
      </c>
      <c r="AD89" s="7" t="str">
        <f t="shared" si="5"/>
        <v/>
      </c>
      <c r="AE89" s="7" t="str">
        <f t="shared" si="5"/>
        <v/>
      </c>
    </row>
    <row r="90" spans="2:31" ht="12.75" customHeight="1" x14ac:dyDescent="0.2">
      <c r="B90" s="90"/>
      <c r="D90" s="95"/>
      <c r="E90" s="95"/>
      <c r="F90" s="100"/>
      <c r="G90" s="101"/>
      <c r="H90" s="101"/>
      <c r="I90" s="101"/>
      <c r="J90" s="102"/>
      <c r="K90" s="106" t="str">
        <f t="shared" ref="K90:AE90" si="6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/>
      </c>
      <c r="L90" s="65" t="str">
        <f t="shared" si="6"/>
        <v/>
      </c>
      <c r="M90" s="65" t="str">
        <f t="shared" si="6"/>
        <v/>
      </c>
      <c r="N90" s="65" t="str">
        <f t="shared" si="6"/>
        <v/>
      </c>
      <c r="O90" s="113" t="str">
        <f t="shared" si="6"/>
        <v/>
      </c>
      <c r="P90" s="113" t="str">
        <f t="shared" si="6"/>
        <v/>
      </c>
      <c r="Q90" s="113" t="str">
        <f t="shared" si="6"/>
        <v/>
      </c>
      <c r="R90" s="113" t="str">
        <f t="shared" si="6"/>
        <v/>
      </c>
      <c r="S90" s="113" t="str">
        <f t="shared" si="6"/>
        <v/>
      </c>
      <c r="T90" s="113" t="str">
        <f t="shared" si="6"/>
        <v/>
      </c>
      <c r="U90" s="113" t="str">
        <f t="shared" si="6"/>
        <v/>
      </c>
      <c r="V90" s="113" t="str">
        <f t="shared" si="6"/>
        <v/>
      </c>
      <c r="W90" s="113" t="str">
        <f t="shared" si="6"/>
        <v/>
      </c>
      <c r="X90" s="113" t="str">
        <f t="shared" si="6"/>
        <v/>
      </c>
      <c r="Y90" s="113" t="str">
        <f t="shared" si="6"/>
        <v/>
      </c>
      <c r="Z90" s="113" t="str">
        <f t="shared" si="6"/>
        <v/>
      </c>
      <c r="AA90" s="114" t="str">
        <f t="shared" si="6"/>
        <v/>
      </c>
      <c r="AB90" s="113" t="str">
        <f t="shared" si="6"/>
        <v/>
      </c>
      <c r="AC90" s="113" t="str">
        <f t="shared" si="6"/>
        <v/>
      </c>
      <c r="AD90" s="113" t="str">
        <f t="shared" si="6"/>
        <v/>
      </c>
      <c r="AE90" s="113" t="str">
        <f t="shared" si="6"/>
        <v/>
      </c>
    </row>
    <row r="91" spans="2:31" ht="12.75" customHeight="1" x14ac:dyDescent="0.2">
      <c r="B91" s="90"/>
      <c r="D91" s="95"/>
      <c r="E91" s="95"/>
      <c r="F91" s="100"/>
      <c r="G91" s="101"/>
      <c r="H91" s="101"/>
      <c r="I91" s="101"/>
      <c r="J91" s="102"/>
      <c r="K91" s="106"/>
      <c r="L91" s="65"/>
      <c r="M91" s="65"/>
      <c r="N91" s="65"/>
      <c r="O91" s="113"/>
      <c r="P91" s="113"/>
      <c r="Q91" s="113"/>
      <c r="R91" s="113"/>
      <c r="S91" s="113"/>
      <c r="T91" s="113"/>
      <c r="U91" s="113"/>
      <c r="V91" s="113"/>
      <c r="W91" s="113"/>
      <c r="X91" s="113"/>
      <c r="Y91" s="113"/>
      <c r="Z91" s="113"/>
      <c r="AA91" s="115"/>
      <c r="AB91" s="113"/>
      <c r="AC91" s="113"/>
      <c r="AD91" s="113"/>
      <c r="AE91" s="113"/>
    </row>
    <row r="92" spans="2:31" ht="12.75" customHeight="1" x14ac:dyDescent="0.2">
      <c r="B92" s="90"/>
      <c r="D92" s="95"/>
      <c r="E92" s="95"/>
      <c r="F92" s="100"/>
      <c r="G92" s="101"/>
      <c r="H92" s="101"/>
      <c r="I92" s="101"/>
      <c r="J92" s="102"/>
      <c r="K92" s="106"/>
      <c r="L92" s="65"/>
      <c r="M92" s="65"/>
      <c r="N92" s="65"/>
      <c r="O92" s="113"/>
      <c r="P92" s="113"/>
      <c r="Q92" s="113"/>
      <c r="R92" s="113"/>
      <c r="S92" s="113"/>
      <c r="T92" s="113"/>
      <c r="U92" s="113"/>
      <c r="V92" s="113"/>
      <c r="W92" s="113"/>
      <c r="X92" s="113"/>
      <c r="Y92" s="113"/>
      <c r="Z92" s="113"/>
      <c r="AA92" s="115"/>
      <c r="AB92" s="113"/>
      <c r="AC92" s="113"/>
      <c r="AD92" s="113"/>
      <c r="AE92" s="113"/>
    </row>
    <row r="93" spans="2:31" ht="12.75" customHeight="1" x14ac:dyDescent="0.2">
      <c r="B93" s="90"/>
      <c r="D93" s="95"/>
      <c r="E93" s="95"/>
      <c r="F93" s="100"/>
      <c r="G93" s="101"/>
      <c r="H93" s="101"/>
      <c r="I93" s="101"/>
      <c r="J93" s="102"/>
      <c r="K93" s="106"/>
      <c r="L93" s="65"/>
      <c r="M93" s="65"/>
      <c r="N93" s="65"/>
      <c r="O93" s="113"/>
      <c r="P93" s="113"/>
      <c r="Q93" s="113"/>
      <c r="R93" s="113"/>
      <c r="S93" s="113"/>
      <c r="T93" s="113"/>
      <c r="U93" s="113"/>
      <c r="V93" s="113"/>
      <c r="W93" s="113"/>
      <c r="X93" s="113"/>
      <c r="Y93" s="113"/>
      <c r="Z93" s="113"/>
      <c r="AA93" s="115"/>
      <c r="AB93" s="113"/>
      <c r="AC93" s="113"/>
      <c r="AD93" s="113"/>
      <c r="AE93" s="113"/>
    </row>
    <row r="94" spans="2:31" ht="12.75" customHeight="1" x14ac:dyDescent="0.2">
      <c r="B94" s="90"/>
      <c r="D94" s="95"/>
      <c r="E94" s="95"/>
      <c r="F94" s="100"/>
      <c r="G94" s="101"/>
      <c r="H94" s="101"/>
      <c r="I94" s="101"/>
      <c r="J94" s="102"/>
      <c r="K94" s="106"/>
      <c r="L94" s="65"/>
      <c r="M94" s="65"/>
      <c r="N94" s="65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3"/>
      <c r="Z94" s="113"/>
      <c r="AA94" s="115"/>
      <c r="AB94" s="113"/>
      <c r="AC94" s="113"/>
      <c r="AD94" s="113"/>
      <c r="AE94" s="113"/>
    </row>
    <row r="95" spans="2:31" ht="12.75" customHeight="1" x14ac:dyDescent="0.2">
      <c r="B95" s="90"/>
      <c r="D95" s="95"/>
      <c r="E95" s="95"/>
      <c r="F95" s="100"/>
      <c r="G95" s="101"/>
      <c r="H95" s="101"/>
      <c r="I95" s="101"/>
      <c r="J95" s="102"/>
      <c r="K95" s="106"/>
      <c r="L95" s="65"/>
      <c r="M95" s="65"/>
      <c r="N95" s="65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  <c r="AA95" s="115"/>
      <c r="AB95" s="113"/>
      <c r="AC95" s="113"/>
      <c r="AD95" s="113"/>
      <c r="AE95" s="113"/>
    </row>
    <row r="96" spans="2:31" ht="12.75" customHeight="1" x14ac:dyDescent="0.2">
      <c r="B96" s="90"/>
      <c r="D96" s="95"/>
      <c r="E96" s="95"/>
      <c r="F96" s="100"/>
      <c r="G96" s="101"/>
      <c r="H96" s="101"/>
      <c r="I96" s="101"/>
      <c r="J96" s="102"/>
      <c r="K96" s="106"/>
      <c r="L96" s="65"/>
      <c r="M96" s="65"/>
      <c r="N96" s="65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5"/>
      <c r="AB96" s="113"/>
      <c r="AC96" s="113"/>
      <c r="AD96" s="113"/>
      <c r="AE96" s="113"/>
    </row>
    <row r="97" spans="2:31" ht="12.75" customHeight="1" x14ac:dyDescent="0.2">
      <c r="B97" s="90"/>
      <c r="D97" s="95"/>
      <c r="E97" s="95"/>
      <c r="F97" s="100"/>
      <c r="G97" s="101"/>
      <c r="H97" s="101"/>
      <c r="I97" s="101"/>
      <c r="J97" s="102"/>
      <c r="K97" s="106"/>
      <c r="L97" s="65"/>
      <c r="M97" s="65"/>
      <c r="N97" s="65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3"/>
      <c r="Z97" s="113"/>
      <c r="AA97" s="115"/>
      <c r="AB97" s="113"/>
      <c r="AC97" s="113"/>
      <c r="AD97" s="113"/>
      <c r="AE97" s="113"/>
    </row>
    <row r="98" spans="2:31" ht="12.75" customHeight="1" x14ac:dyDescent="0.2">
      <c r="B98" s="90"/>
      <c r="D98" s="95"/>
      <c r="E98" s="95"/>
      <c r="F98" s="100"/>
      <c r="G98" s="101"/>
      <c r="H98" s="101"/>
      <c r="I98" s="101"/>
      <c r="J98" s="102"/>
      <c r="K98" s="106"/>
      <c r="L98" s="65"/>
      <c r="M98" s="65"/>
      <c r="N98" s="65"/>
      <c r="O98" s="113"/>
      <c r="P98" s="113"/>
      <c r="Q98" s="113"/>
      <c r="R98" s="113"/>
      <c r="S98" s="113"/>
      <c r="T98" s="113"/>
      <c r="U98" s="113"/>
      <c r="V98" s="113"/>
      <c r="W98" s="113"/>
      <c r="X98" s="113"/>
      <c r="Y98" s="113"/>
      <c r="Z98" s="113"/>
      <c r="AA98" s="115"/>
      <c r="AB98" s="113"/>
      <c r="AC98" s="113"/>
      <c r="AD98" s="113"/>
      <c r="AE98" s="113"/>
    </row>
    <row r="99" spans="2:31" ht="12.75" customHeight="1" x14ac:dyDescent="0.2">
      <c r="B99" s="90"/>
      <c r="D99" s="95"/>
      <c r="E99" s="95"/>
      <c r="F99" s="100"/>
      <c r="G99" s="101"/>
      <c r="H99" s="101"/>
      <c r="I99" s="101"/>
      <c r="J99" s="102"/>
      <c r="K99" s="106"/>
      <c r="L99" s="65"/>
      <c r="M99" s="65"/>
      <c r="N99" s="65"/>
      <c r="O99" s="113"/>
      <c r="P99" s="113"/>
      <c r="Q99" s="113"/>
      <c r="R99" s="113"/>
      <c r="S99" s="113"/>
      <c r="T99" s="113"/>
      <c r="U99" s="113"/>
      <c r="V99" s="113"/>
      <c r="W99" s="113"/>
      <c r="X99" s="113"/>
      <c r="Y99" s="113"/>
      <c r="Z99" s="113"/>
      <c r="AA99" s="115"/>
      <c r="AB99" s="113"/>
      <c r="AC99" s="113"/>
      <c r="AD99" s="113"/>
      <c r="AE99" s="113"/>
    </row>
    <row r="100" spans="2:31" ht="12.75" customHeight="1" x14ac:dyDescent="0.2">
      <c r="B100" s="90"/>
      <c r="D100" s="95"/>
      <c r="E100" s="95"/>
      <c r="F100" s="100"/>
      <c r="G100" s="101"/>
      <c r="H100" s="101"/>
      <c r="I100" s="101"/>
      <c r="J100" s="102"/>
      <c r="K100" s="106"/>
      <c r="L100" s="65"/>
      <c r="M100" s="65"/>
      <c r="N100" s="65"/>
      <c r="O100" s="113"/>
      <c r="P100" s="113"/>
      <c r="Q100" s="113"/>
      <c r="R100" s="113"/>
      <c r="S100" s="113"/>
      <c r="T100" s="113"/>
      <c r="U100" s="113"/>
      <c r="V100" s="113"/>
      <c r="W100" s="113"/>
      <c r="X100" s="113"/>
      <c r="Y100" s="113"/>
      <c r="Z100" s="113"/>
      <c r="AA100" s="115"/>
      <c r="AB100" s="113"/>
      <c r="AC100" s="113"/>
      <c r="AD100" s="113"/>
      <c r="AE100" s="113"/>
    </row>
    <row r="101" spans="2:31" ht="12.75" customHeight="1" x14ac:dyDescent="0.2">
      <c r="B101" s="90"/>
      <c r="D101" s="95"/>
      <c r="E101" s="95"/>
      <c r="F101" s="100"/>
      <c r="G101" s="101"/>
      <c r="H101" s="101"/>
      <c r="I101" s="101"/>
      <c r="J101" s="102"/>
      <c r="K101" s="106"/>
      <c r="L101" s="65"/>
      <c r="M101" s="65"/>
      <c r="N101" s="65"/>
      <c r="O101" s="113"/>
      <c r="P101" s="113"/>
      <c r="Q101" s="113"/>
      <c r="R101" s="113"/>
      <c r="S101" s="113"/>
      <c r="T101" s="113"/>
      <c r="U101" s="113"/>
      <c r="V101" s="113"/>
      <c r="W101" s="113"/>
      <c r="X101" s="113"/>
      <c r="Y101" s="113"/>
      <c r="Z101" s="113"/>
      <c r="AA101" s="116"/>
      <c r="AB101" s="113"/>
      <c r="AC101" s="113"/>
      <c r="AD101" s="113"/>
      <c r="AE101" s="113"/>
    </row>
    <row r="102" spans="2:31" ht="12.75" customHeight="1" thickBot="1" x14ac:dyDescent="0.25">
      <c r="B102" s="91"/>
      <c r="D102" s="96"/>
      <c r="E102" s="96"/>
      <c r="F102" s="103"/>
      <c r="G102" s="104"/>
      <c r="H102" s="104"/>
      <c r="I102" s="104"/>
      <c r="J102" s="105"/>
      <c r="K102" s="35" t="str">
        <f t="shared" ref="K102:AE102" si="7">IF(OR(TRIM(K87)=0,TRIM(K87)=""),"",IFERROR(TRIM(INDEX(QryItemNamed,MATCH(TRIM(K87),ITEM,0),3)),""))</f>
        <v/>
      </c>
      <c r="L102" s="8" t="str">
        <f t="shared" si="7"/>
        <v/>
      </c>
      <c r="M102" s="8" t="str">
        <f t="shared" si="7"/>
        <v/>
      </c>
      <c r="N102" s="8" t="str">
        <f t="shared" si="7"/>
        <v/>
      </c>
      <c r="O102" s="8" t="str">
        <f t="shared" si="7"/>
        <v/>
      </c>
      <c r="P102" s="8" t="str">
        <f t="shared" si="7"/>
        <v/>
      </c>
      <c r="Q102" s="8" t="str">
        <f t="shared" si="7"/>
        <v/>
      </c>
      <c r="R102" s="8" t="str">
        <f t="shared" si="7"/>
        <v/>
      </c>
      <c r="S102" s="8" t="str">
        <f t="shared" si="7"/>
        <v/>
      </c>
      <c r="T102" s="8" t="str">
        <f t="shared" si="7"/>
        <v/>
      </c>
      <c r="U102" s="8" t="str">
        <f t="shared" si="7"/>
        <v/>
      </c>
      <c r="V102" s="8" t="str">
        <f t="shared" si="7"/>
        <v/>
      </c>
      <c r="W102" s="8" t="str">
        <f t="shared" si="7"/>
        <v/>
      </c>
      <c r="X102" s="8" t="str">
        <f t="shared" si="7"/>
        <v/>
      </c>
      <c r="Y102" s="8" t="str">
        <f t="shared" si="7"/>
        <v/>
      </c>
      <c r="Z102" s="8" t="str">
        <f t="shared" si="7"/>
        <v/>
      </c>
      <c r="AA102" s="8" t="str">
        <f t="shared" si="7"/>
        <v/>
      </c>
      <c r="AB102" s="8" t="str">
        <f t="shared" si="7"/>
        <v/>
      </c>
      <c r="AC102" s="8" t="str">
        <f t="shared" si="7"/>
        <v/>
      </c>
      <c r="AD102" s="8" t="str">
        <f t="shared" si="7"/>
        <v/>
      </c>
      <c r="AE102" s="8" t="str">
        <f t="shared" si="7"/>
        <v/>
      </c>
    </row>
    <row r="103" spans="2:31" ht="12.75" customHeight="1" x14ac:dyDescent="0.2">
      <c r="B103" s="20"/>
      <c r="D103" s="9"/>
      <c r="E103" s="9"/>
      <c r="F103" s="32"/>
      <c r="G103" s="10"/>
      <c r="H103" s="9" t="s">
        <v>89</v>
      </c>
      <c r="I103" s="32"/>
      <c r="J103" s="36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pans="2:31" ht="12.75" customHeight="1" x14ac:dyDescent="0.2">
      <c r="B104" s="21"/>
      <c r="D104" s="11"/>
      <c r="E104" s="11"/>
      <c r="F104" s="31"/>
      <c r="G104" s="12"/>
      <c r="H104" s="11"/>
      <c r="I104" s="31"/>
      <c r="J104" s="37"/>
      <c r="K104" s="12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</row>
    <row r="105" spans="2:31" ht="12.75" customHeight="1" x14ac:dyDescent="0.2">
      <c r="B105" s="21"/>
      <c r="D105" s="11"/>
      <c r="E105" s="11"/>
      <c r="F105" s="31"/>
      <c r="G105" s="12"/>
      <c r="H105" s="11"/>
      <c r="I105" s="31"/>
      <c r="J105" s="37"/>
      <c r="K105" s="12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</row>
    <row r="106" spans="2:31" ht="12.75" customHeight="1" x14ac:dyDescent="0.2">
      <c r="B106" s="21"/>
      <c r="D106" s="11"/>
      <c r="E106" s="11"/>
      <c r="F106" s="31"/>
      <c r="G106" s="12"/>
      <c r="H106" s="11"/>
      <c r="I106" s="31"/>
      <c r="J106" s="37"/>
      <c r="K106" s="12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</row>
    <row r="107" spans="2:31" ht="12.75" customHeight="1" x14ac:dyDescent="0.2">
      <c r="B107" s="21"/>
      <c r="D107" s="11"/>
      <c r="E107" s="11"/>
      <c r="F107" s="31"/>
      <c r="G107" s="12"/>
      <c r="H107" s="11"/>
      <c r="I107" s="31"/>
      <c r="J107" s="37"/>
      <c r="K107" s="12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</row>
    <row r="108" spans="2:31" ht="12.75" customHeight="1" x14ac:dyDescent="0.2">
      <c r="B108" s="21"/>
      <c r="D108" s="11"/>
      <c r="E108" s="11"/>
      <c r="F108" s="31"/>
      <c r="G108" s="12"/>
      <c r="H108" s="11"/>
      <c r="I108" s="31"/>
      <c r="J108" s="37"/>
      <c r="K108" s="12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</row>
    <row r="109" spans="2:31" ht="12.75" customHeight="1" x14ac:dyDescent="0.2">
      <c r="B109" s="21"/>
      <c r="D109" s="11"/>
      <c r="E109" s="11"/>
      <c r="F109" s="31"/>
      <c r="G109" s="12"/>
      <c r="H109" s="11"/>
      <c r="I109" s="31"/>
      <c r="J109" s="37"/>
      <c r="K109" s="12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</row>
    <row r="110" spans="2:31" ht="12.75" customHeight="1" x14ac:dyDescent="0.2">
      <c r="B110" s="21"/>
      <c r="D110" s="11"/>
      <c r="E110" s="11"/>
      <c r="F110" s="31"/>
      <c r="G110" s="12"/>
      <c r="H110" s="11"/>
      <c r="I110" s="31"/>
      <c r="J110" s="37"/>
      <c r="K110" s="12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</row>
    <row r="111" spans="2:31" ht="12.75" customHeight="1" x14ac:dyDescent="0.2">
      <c r="B111" s="21"/>
      <c r="D111" s="11"/>
      <c r="E111" s="11"/>
      <c r="F111" s="31"/>
      <c r="G111" s="12"/>
      <c r="H111" s="11"/>
      <c r="I111" s="31"/>
      <c r="J111" s="37"/>
      <c r="K111" s="12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</row>
    <row r="112" spans="2:31" ht="12.75" customHeight="1" x14ac:dyDescent="0.2">
      <c r="B112" s="21"/>
      <c r="D112" s="11"/>
      <c r="E112" s="11"/>
      <c r="F112" s="31"/>
      <c r="G112" s="12"/>
      <c r="H112" s="11"/>
      <c r="I112" s="31"/>
      <c r="J112" s="37"/>
      <c r="K112" s="12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</row>
    <row r="113" spans="2:31" ht="12.75" customHeight="1" x14ac:dyDescent="0.2">
      <c r="B113" s="21"/>
      <c r="D113" s="11"/>
      <c r="E113" s="11"/>
      <c r="F113" s="31"/>
      <c r="G113" s="12"/>
      <c r="H113" s="11"/>
      <c r="I113" s="31"/>
      <c r="J113" s="37"/>
      <c r="K113" s="12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</row>
    <row r="114" spans="2:31" ht="12.75" customHeight="1" x14ac:dyDescent="0.2">
      <c r="B114" s="21"/>
      <c r="D114" s="11"/>
      <c r="E114" s="11"/>
      <c r="F114" s="31"/>
      <c r="G114" s="12"/>
      <c r="H114" s="11"/>
      <c r="I114" s="31"/>
      <c r="J114" s="37"/>
      <c r="K114" s="12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</row>
    <row r="115" spans="2:31" ht="12.75" customHeight="1" x14ac:dyDescent="0.2">
      <c r="B115" s="21"/>
      <c r="D115" s="11"/>
      <c r="E115" s="11"/>
      <c r="F115" s="31"/>
      <c r="G115" s="12"/>
      <c r="H115" s="11"/>
      <c r="I115" s="31"/>
      <c r="J115" s="37"/>
      <c r="K115" s="12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</row>
    <row r="116" spans="2:31" ht="12.75" customHeight="1" x14ac:dyDescent="0.2">
      <c r="B116" s="21"/>
      <c r="D116" s="11"/>
      <c r="E116" s="11"/>
      <c r="F116" s="31"/>
      <c r="G116" s="12"/>
      <c r="H116" s="11"/>
      <c r="I116" s="31"/>
      <c r="J116" s="37"/>
      <c r="K116" s="12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</row>
    <row r="117" spans="2:31" ht="12.75" customHeight="1" x14ac:dyDescent="0.2">
      <c r="B117" s="21"/>
      <c r="D117" s="11"/>
      <c r="E117" s="11"/>
      <c r="F117" s="31"/>
      <c r="G117" s="12"/>
      <c r="H117" s="11"/>
      <c r="I117" s="31"/>
      <c r="J117" s="37"/>
      <c r="K117" s="12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</row>
    <row r="118" spans="2:31" ht="12.75" customHeight="1" x14ac:dyDescent="0.2">
      <c r="B118" s="21"/>
      <c r="D118" s="11"/>
      <c r="E118" s="11"/>
      <c r="F118" s="31"/>
      <c r="G118" s="12"/>
      <c r="H118" s="11"/>
      <c r="I118" s="31"/>
      <c r="J118" s="37"/>
      <c r="K118" s="12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</row>
    <row r="119" spans="2:31" ht="12.75" customHeight="1" x14ac:dyDescent="0.2">
      <c r="B119" s="21"/>
      <c r="D119" s="11"/>
      <c r="E119" s="11"/>
      <c r="F119" s="31"/>
      <c r="G119" s="12"/>
      <c r="H119" s="11"/>
      <c r="I119" s="31"/>
      <c r="J119" s="37"/>
      <c r="K119" s="12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</row>
    <row r="120" spans="2:31" ht="12.75" customHeight="1" x14ac:dyDescent="0.2">
      <c r="B120" s="21"/>
      <c r="D120" s="11"/>
      <c r="E120" s="11"/>
      <c r="F120" s="31"/>
      <c r="G120" s="12"/>
      <c r="H120" s="11"/>
      <c r="I120" s="31"/>
      <c r="J120" s="37"/>
      <c r="K120" s="12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</row>
    <row r="121" spans="2:31" ht="12.75" customHeight="1" x14ac:dyDescent="0.2">
      <c r="B121" s="21"/>
      <c r="D121" s="11"/>
      <c r="E121" s="11"/>
      <c r="F121" s="31"/>
      <c r="G121" s="12"/>
      <c r="H121" s="11"/>
      <c r="I121" s="31"/>
      <c r="J121" s="37"/>
      <c r="K121" s="12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</row>
    <row r="122" spans="2:31" ht="12.75" customHeight="1" x14ac:dyDescent="0.2">
      <c r="B122" s="21"/>
      <c r="D122" s="11"/>
      <c r="E122" s="11"/>
      <c r="F122" s="31"/>
      <c r="G122" s="12"/>
      <c r="H122" s="11"/>
      <c r="I122" s="31"/>
      <c r="J122" s="37"/>
      <c r="K122" s="12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</row>
    <row r="123" spans="2:31" ht="12.75" customHeight="1" x14ac:dyDescent="0.2">
      <c r="B123" s="21"/>
      <c r="D123" s="11"/>
      <c r="E123" s="11"/>
      <c r="F123" s="31"/>
      <c r="G123" s="12"/>
      <c r="H123" s="11"/>
      <c r="I123" s="31"/>
      <c r="J123" s="37"/>
      <c r="K123" s="12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</row>
    <row r="124" spans="2:31" ht="12.75" customHeight="1" x14ac:dyDescent="0.2">
      <c r="B124" s="21"/>
      <c r="D124" s="11"/>
      <c r="E124" s="11"/>
      <c r="F124" s="31"/>
      <c r="G124" s="12"/>
      <c r="H124" s="11"/>
      <c r="I124" s="31"/>
      <c r="J124" s="37"/>
      <c r="K124" s="12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</row>
    <row r="125" spans="2:31" ht="12.75" customHeight="1" x14ac:dyDescent="0.2">
      <c r="B125" s="21"/>
      <c r="D125" s="11"/>
      <c r="E125" s="11"/>
      <c r="F125" s="31"/>
      <c r="G125" s="12"/>
      <c r="H125" s="11"/>
      <c r="I125" s="31"/>
      <c r="J125" s="37"/>
      <c r="K125" s="12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</row>
    <row r="126" spans="2:31" ht="12.75" customHeight="1" x14ac:dyDescent="0.2">
      <c r="B126" s="21"/>
      <c r="D126" s="11"/>
      <c r="E126" s="11"/>
      <c r="F126" s="31"/>
      <c r="G126" s="12"/>
      <c r="H126" s="11"/>
      <c r="I126" s="31"/>
      <c r="J126" s="37"/>
      <c r="K126" s="12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</row>
    <row r="127" spans="2:31" ht="12.75" customHeight="1" x14ac:dyDescent="0.2">
      <c r="B127" s="21"/>
      <c r="D127" s="11"/>
      <c r="E127" s="11"/>
      <c r="F127" s="31"/>
      <c r="G127" s="12"/>
      <c r="H127" s="11"/>
      <c r="I127" s="31"/>
      <c r="J127" s="37"/>
      <c r="K127" s="12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</row>
    <row r="128" spans="2:31" ht="12.75" customHeight="1" x14ac:dyDescent="0.2">
      <c r="B128" s="21"/>
      <c r="D128" s="11"/>
      <c r="E128" s="11"/>
      <c r="F128" s="31"/>
      <c r="G128" s="12"/>
      <c r="H128" s="11"/>
      <c r="I128" s="31"/>
      <c r="J128" s="37"/>
      <c r="K128" s="12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</row>
    <row r="129" spans="2:31" ht="12.75" customHeight="1" x14ac:dyDescent="0.2">
      <c r="B129" s="21"/>
      <c r="D129" s="11"/>
      <c r="E129" s="11"/>
      <c r="F129" s="31"/>
      <c r="G129" s="12"/>
      <c r="H129" s="11"/>
      <c r="I129" s="31"/>
      <c r="J129" s="37"/>
      <c r="K129" s="12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</row>
    <row r="130" spans="2:31" ht="12.75" customHeight="1" x14ac:dyDescent="0.2">
      <c r="B130" s="21"/>
      <c r="D130" s="11"/>
      <c r="E130" s="11"/>
      <c r="F130" s="31"/>
      <c r="G130" s="12"/>
      <c r="H130" s="11"/>
      <c r="I130" s="31"/>
      <c r="J130" s="37"/>
      <c r="K130" s="12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</row>
    <row r="131" spans="2:31" ht="12.75" customHeight="1" x14ac:dyDescent="0.2">
      <c r="B131" s="21"/>
      <c r="D131" s="11"/>
      <c r="E131" s="11"/>
      <c r="F131" s="31"/>
      <c r="G131" s="12"/>
      <c r="H131" s="11"/>
      <c r="I131" s="31"/>
      <c r="J131" s="37"/>
      <c r="K131" s="12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</row>
    <row r="132" spans="2:31" ht="12.75" customHeight="1" x14ac:dyDescent="0.2">
      <c r="B132" s="21"/>
      <c r="D132" s="11"/>
      <c r="E132" s="11"/>
      <c r="F132" s="31"/>
      <c r="G132" s="12"/>
      <c r="H132" s="11"/>
      <c r="I132" s="31"/>
      <c r="J132" s="37"/>
      <c r="K132" s="12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</row>
    <row r="133" spans="2:31" ht="12.75" customHeight="1" x14ac:dyDescent="0.2">
      <c r="B133" s="21"/>
      <c r="D133" s="11"/>
      <c r="E133" s="11"/>
      <c r="F133" s="31"/>
      <c r="G133" s="12"/>
      <c r="H133" s="11"/>
      <c r="I133" s="31"/>
      <c r="J133" s="37"/>
      <c r="K133" s="12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</row>
    <row r="134" spans="2:31" ht="12.75" customHeight="1" x14ac:dyDescent="0.2">
      <c r="B134" s="21"/>
      <c r="D134" s="11"/>
      <c r="E134" s="11"/>
      <c r="F134" s="31"/>
      <c r="G134" s="12"/>
      <c r="H134" s="11"/>
      <c r="I134" s="31"/>
      <c r="J134" s="37"/>
      <c r="K134" s="12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</row>
    <row r="135" spans="2:31" ht="12.75" customHeight="1" x14ac:dyDescent="0.2">
      <c r="B135" s="21"/>
      <c r="D135" s="11"/>
      <c r="E135" s="11"/>
      <c r="F135" s="31"/>
      <c r="G135" s="12"/>
      <c r="H135" s="11"/>
      <c r="I135" s="31"/>
      <c r="J135" s="37"/>
      <c r="K135" s="12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</row>
    <row r="136" spans="2:31" ht="12.75" customHeight="1" x14ac:dyDescent="0.2">
      <c r="B136" s="21"/>
      <c r="D136" s="11"/>
      <c r="E136" s="11"/>
      <c r="F136" s="31"/>
      <c r="G136" s="12"/>
      <c r="H136" s="11"/>
      <c r="I136" s="31"/>
      <c r="J136" s="37"/>
      <c r="K136" s="12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</row>
    <row r="137" spans="2:31" ht="12.75" customHeight="1" x14ac:dyDescent="0.2">
      <c r="B137" s="21"/>
      <c r="D137" s="11"/>
      <c r="E137" s="11"/>
      <c r="F137" s="31"/>
      <c r="G137" s="12"/>
      <c r="H137" s="11"/>
      <c r="I137" s="31"/>
      <c r="J137" s="37"/>
      <c r="K137" s="12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</row>
    <row r="138" spans="2:31" ht="12.75" customHeight="1" x14ac:dyDescent="0.2">
      <c r="B138" s="21"/>
      <c r="D138" s="11"/>
      <c r="E138" s="11"/>
      <c r="F138" s="31"/>
      <c r="G138" s="12"/>
      <c r="H138" s="11"/>
      <c r="I138" s="31"/>
      <c r="J138" s="37"/>
      <c r="K138" s="12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</row>
    <row r="139" spans="2:31" ht="12.75" customHeight="1" x14ac:dyDescent="0.2">
      <c r="B139" s="21"/>
      <c r="D139" s="11"/>
      <c r="E139" s="11"/>
      <c r="F139" s="31"/>
      <c r="G139" s="12"/>
      <c r="H139" s="11"/>
      <c r="I139" s="31"/>
      <c r="J139" s="37"/>
      <c r="K139" s="12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</row>
    <row r="140" spans="2:31" ht="12.75" customHeight="1" x14ac:dyDescent="0.2">
      <c r="B140" s="21"/>
      <c r="D140" s="11"/>
      <c r="E140" s="11"/>
      <c r="F140" s="31"/>
      <c r="G140" s="12"/>
      <c r="H140" s="11"/>
      <c r="I140" s="31"/>
      <c r="J140" s="37"/>
      <c r="K140" s="12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</row>
    <row r="141" spans="2:31" ht="12.75" customHeight="1" x14ac:dyDescent="0.2">
      <c r="B141" s="21"/>
      <c r="D141" s="11"/>
      <c r="E141" s="11"/>
      <c r="F141" s="31"/>
      <c r="G141" s="12"/>
      <c r="H141" s="11"/>
      <c r="I141" s="31"/>
      <c r="J141" s="37"/>
      <c r="K141" s="12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</row>
    <row r="142" spans="2:31" ht="12.75" customHeight="1" x14ac:dyDescent="0.2">
      <c r="B142" s="21"/>
      <c r="D142" s="11"/>
      <c r="E142" s="11"/>
      <c r="F142" s="31"/>
      <c r="G142" s="12"/>
      <c r="H142" s="11"/>
      <c r="I142" s="31"/>
      <c r="J142" s="37"/>
      <c r="K142" s="12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</row>
    <row r="143" spans="2:31" ht="12.75" customHeight="1" x14ac:dyDescent="0.2">
      <c r="B143" s="21"/>
      <c r="D143" s="11"/>
      <c r="E143" s="11"/>
      <c r="F143" s="31"/>
      <c r="G143" s="12"/>
      <c r="H143" s="11"/>
      <c r="I143" s="31"/>
      <c r="J143" s="37"/>
      <c r="K143" s="12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</row>
    <row r="144" spans="2:31" ht="12.75" customHeight="1" x14ac:dyDescent="0.2">
      <c r="B144" s="21"/>
      <c r="D144" s="11"/>
      <c r="E144" s="11"/>
      <c r="F144" s="31"/>
      <c r="G144" s="12"/>
      <c r="H144" s="11"/>
      <c r="I144" s="31"/>
      <c r="J144" s="37"/>
      <c r="K144" s="12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</row>
    <row r="145" spans="2:31" ht="12.75" customHeight="1" x14ac:dyDescent="0.2">
      <c r="B145" s="21"/>
      <c r="D145" s="11"/>
      <c r="E145" s="11"/>
      <c r="F145" s="31"/>
      <c r="G145" s="12"/>
      <c r="H145" s="11"/>
      <c r="I145" s="31"/>
      <c r="J145" s="37"/>
      <c r="K145" s="12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</row>
    <row r="146" spans="2:31" ht="12.75" customHeight="1" x14ac:dyDescent="0.2">
      <c r="B146" s="21"/>
      <c r="D146" s="11"/>
      <c r="E146" s="11"/>
      <c r="F146" s="31"/>
      <c r="G146" s="12"/>
      <c r="H146" s="11"/>
      <c r="I146" s="31"/>
      <c r="J146" s="37"/>
      <c r="K146" s="12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</row>
    <row r="147" spans="2:31" ht="12.75" customHeight="1" x14ac:dyDescent="0.2">
      <c r="B147" s="21"/>
      <c r="D147" s="11"/>
      <c r="E147" s="11"/>
      <c r="F147" s="31"/>
      <c r="G147" s="12"/>
      <c r="H147" s="11"/>
      <c r="I147" s="31"/>
      <c r="J147" s="37"/>
      <c r="K147" s="12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</row>
    <row r="148" spans="2:31" ht="12.75" customHeight="1" x14ac:dyDescent="0.2">
      <c r="B148" s="21"/>
      <c r="D148" s="11"/>
      <c r="E148" s="11"/>
      <c r="F148" s="31"/>
      <c r="G148" s="12"/>
      <c r="H148" s="11"/>
      <c r="I148" s="31"/>
      <c r="J148" s="37"/>
      <c r="K148" s="12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</row>
    <row r="149" spans="2:31" ht="12.75" customHeight="1" x14ac:dyDescent="0.2">
      <c r="B149" s="21"/>
      <c r="D149" s="11"/>
      <c r="E149" s="11"/>
      <c r="F149" s="31"/>
      <c r="G149" s="12"/>
      <c r="H149" s="11"/>
      <c r="I149" s="31"/>
      <c r="J149" s="37"/>
      <c r="K149" s="12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</row>
    <row r="150" spans="2:31" ht="12.75" customHeight="1" x14ac:dyDescent="0.2">
      <c r="B150" s="21"/>
      <c r="D150" s="11"/>
      <c r="E150" s="11"/>
      <c r="F150" s="31"/>
      <c r="G150" s="12"/>
      <c r="H150" s="11"/>
      <c r="I150" s="31"/>
      <c r="J150" s="37"/>
      <c r="K150" s="12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</row>
    <row r="151" spans="2:31" ht="12.75" customHeight="1" x14ac:dyDescent="0.2">
      <c r="B151" s="21"/>
      <c r="D151" s="11"/>
      <c r="E151" s="11"/>
      <c r="F151" s="31"/>
      <c r="G151" s="12"/>
      <c r="H151" s="11"/>
      <c r="I151" s="31"/>
      <c r="J151" s="37"/>
      <c r="K151" s="12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</row>
    <row r="152" spans="2:31" ht="12.75" customHeight="1" x14ac:dyDescent="0.2">
      <c r="B152" s="21"/>
      <c r="D152" s="11"/>
      <c r="E152" s="11"/>
      <c r="F152" s="31"/>
      <c r="G152" s="12"/>
      <c r="H152" s="11"/>
      <c r="I152" s="31"/>
      <c r="J152" s="37"/>
      <c r="K152" s="12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</row>
    <row r="153" spans="2:31" ht="12.75" customHeight="1" x14ac:dyDescent="0.2">
      <c r="B153" s="21"/>
      <c r="D153" s="11"/>
      <c r="E153" s="11"/>
      <c r="F153" s="31"/>
      <c r="G153" s="12"/>
      <c r="H153" s="11"/>
      <c r="I153" s="31"/>
      <c r="J153" s="37"/>
      <c r="K153" s="12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</row>
    <row r="154" spans="2:31" ht="12.75" customHeight="1" x14ac:dyDescent="0.2">
      <c r="B154" s="21"/>
      <c r="D154" s="11"/>
      <c r="E154" s="11"/>
      <c r="F154" s="31"/>
      <c r="G154" s="12"/>
      <c r="H154" s="11"/>
      <c r="I154" s="31"/>
      <c r="J154" s="37"/>
      <c r="K154" s="12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</row>
    <row r="155" spans="2:31" ht="12.75" customHeight="1" x14ac:dyDescent="0.2">
      <c r="B155" s="21"/>
      <c r="D155" s="11"/>
      <c r="E155" s="11"/>
      <c r="F155" s="31"/>
      <c r="G155" s="12"/>
      <c r="H155" s="11"/>
      <c r="I155" s="31"/>
      <c r="J155" s="37"/>
      <c r="K155" s="12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</row>
    <row r="156" spans="2:31" ht="12.75" customHeight="1" x14ac:dyDescent="0.2">
      <c r="B156" s="21"/>
      <c r="D156" s="11"/>
      <c r="E156" s="11"/>
      <c r="F156" s="31"/>
      <c r="G156" s="12"/>
      <c r="H156" s="11"/>
      <c r="I156" s="31"/>
      <c r="J156" s="37"/>
      <c r="K156" s="12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</row>
    <row r="157" spans="2:31" ht="12.75" customHeight="1" x14ac:dyDescent="0.2">
      <c r="B157" s="21"/>
      <c r="D157" s="11"/>
      <c r="E157" s="11"/>
      <c r="F157" s="31"/>
      <c r="G157" s="12"/>
      <c r="H157" s="11"/>
      <c r="I157" s="31"/>
      <c r="J157" s="37"/>
      <c r="K157" s="12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</row>
    <row r="158" spans="2:31" ht="12.75" customHeight="1" x14ac:dyDescent="0.2">
      <c r="B158" s="21"/>
      <c r="D158" s="11"/>
      <c r="E158" s="11"/>
      <c r="F158" s="31"/>
      <c r="G158" s="12"/>
      <c r="H158" s="11"/>
      <c r="I158" s="31"/>
      <c r="J158" s="37"/>
      <c r="K158" s="12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</row>
    <row r="159" spans="2:31" ht="12.75" customHeight="1" x14ac:dyDescent="0.2">
      <c r="B159" s="21"/>
      <c r="D159" s="11"/>
      <c r="E159" s="11"/>
      <c r="F159" s="31"/>
      <c r="G159" s="12"/>
      <c r="H159" s="11"/>
      <c r="I159" s="31"/>
      <c r="J159" s="37"/>
      <c r="K159" s="12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</row>
    <row r="160" spans="2:31" ht="12.75" customHeight="1" x14ac:dyDescent="0.2">
      <c r="B160" s="21"/>
      <c r="D160" s="11"/>
      <c r="E160" s="11"/>
      <c r="F160" s="31"/>
      <c r="G160" s="12"/>
      <c r="H160" s="11"/>
      <c r="I160" s="31"/>
      <c r="J160" s="37"/>
      <c r="K160" s="12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</row>
    <row r="161" spans="2:31" ht="12.75" customHeight="1" x14ac:dyDescent="0.2">
      <c r="B161" s="21"/>
      <c r="D161" s="11"/>
      <c r="E161" s="11"/>
      <c r="F161" s="31"/>
      <c r="G161" s="12"/>
      <c r="H161" s="11"/>
      <c r="I161" s="31"/>
      <c r="J161" s="37"/>
      <c r="K161" s="12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</row>
    <row r="162" spans="2:31" ht="12.75" customHeight="1" thickBot="1" x14ac:dyDescent="0.25">
      <c r="B162" s="22"/>
      <c r="D162" s="11"/>
      <c r="E162" s="11"/>
      <c r="F162" s="31"/>
      <c r="G162" s="12"/>
      <c r="H162" s="11"/>
      <c r="I162" s="31"/>
      <c r="J162" s="37"/>
      <c r="K162" s="12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</row>
    <row r="163" spans="2:31" ht="12.75" customHeight="1" x14ac:dyDescent="0.2">
      <c r="B163" s="5" t="s">
        <v>9</v>
      </c>
      <c r="D163" s="109" t="s">
        <v>0</v>
      </c>
      <c r="E163" s="110"/>
      <c r="F163" s="110"/>
      <c r="G163" s="110"/>
      <c r="H163" s="110"/>
      <c r="I163" s="110"/>
      <c r="J163" s="111"/>
      <c r="K163" s="13" t="str">
        <f>IF(K87="","",IF(OR(K102="", K102="LS", K102="LUMP"),IF(SUM(COUNTIF(K103:K162,"LS")+COUNTIF(K103:K162,"LUMP"))&gt;0,"LS",""),IF(SUM(K103:K162)&gt;0,ROUNDUP(SUM(K103:K162),0),"")))</f>
        <v/>
      </c>
      <c r="L163" s="13" t="str">
        <f t="shared" ref="L163:AE163" si="8">IF(L87="","",IF(OR(L102="", L102="LS", L102="LUMP"),IF(SUM(COUNTIF(L103:L162,"LS")+COUNTIF(L103:L162,"LUMP"))&gt;0,"LS",""),IF(SUM(L103:L162)&gt;0,ROUNDUP(SUM(L103:L162),0),"")))</f>
        <v/>
      </c>
      <c r="M163" s="13" t="str">
        <f t="shared" si="8"/>
        <v/>
      </c>
      <c r="N163" s="13" t="str">
        <f t="shared" si="8"/>
        <v/>
      </c>
      <c r="O163" s="13" t="str">
        <f t="shared" si="8"/>
        <v/>
      </c>
      <c r="P163" s="13" t="str">
        <f t="shared" si="8"/>
        <v/>
      </c>
      <c r="Q163" s="13" t="str">
        <f t="shared" si="8"/>
        <v/>
      </c>
      <c r="R163" s="13" t="str">
        <f t="shared" si="8"/>
        <v/>
      </c>
      <c r="S163" s="13" t="str">
        <f t="shared" si="8"/>
        <v/>
      </c>
      <c r="T163" s="13" t="str">
        <f t="shared" si="8"/>
        <v/>
      </c>
      <c r="U163" s="13" t="str">
        <f t="shared" si="8"/>
        <v/>
      </c>
      <c r="V163" s="13" t="str">
        <f t="shared" si="8"/>
        <v/>
      </c>
      <c r="W163" s="13" t="str">
        <f t="shared" si="8"/>
        <v/>
      </c>
      <c r="X163" s="13" t="str">
        <f t="shared" si="8"/>
        <v/>
      </c>
      <c r="Y163" s="13" t="str">
        <f t="shared" si="8"/>
        <v/>
      </c>
      <c r="Z163" s="13" t="str">
        <f t="shared" si="8"/>
        <v/>
      </c>
      <c r="AA163" s="13" t="str">
        <f t="shared" si="8"/>
        <v/>
      </c>
      <c r="AB163" s="13" t="str">
        <f t="shared" si="8"/>
        <v/>
      </c>
      <c r="AC163" s="13" t="str">
        <f t="shared" si="8"/>
        <v/>
      </c>
      <c r="AD163" s="13" t="str">
        <f t="shared" si="8"/>
        <v/>
      </c>
      <c r="AE163" s="13" t="str">
        <f t="shared" si="8"/>
        <v/>
      </c>
    </row>
    <row r="164" spans="2:31" ht="12.75" customHeight="1" thickBot="1" x14ac:dyDescent="0.25"/>
    <row r="165" spans="2:31" ht="12.75" customHeight="1" thickBot="1" x14ac:dyDescent="0.25">
      <c r="B165" s="19" t="s">
        <v>7</v>
      </c>
      <c r="D165" s="112" t="str">
        <f>"SUBSUMMARY SHEET " &amp; B166</f>
        <v xml:space="preserve">SUBSUMMARY SHEET </v>
      </c>
      <c r="E165" s="112"/>
      <c r="F165" s="112"/>
      <c r="G165" s="112"/>
      <c r="H165" s="112"/>
      <c r="I165" s="112"/>
      <c r="J165" s="112"/>
      <c r="K165" s="112"/>
      <c r="L165" s="112"/>
      <c r="M165" s="112"/>
      <c r="N165" s="112"/>
      <c r="O165" s="112"/>
      <c r="P165" s="112"/>
      <c r="Q165" s="112"/>
      <c r="R165" s="112"/>
      <c r="S165" s="112"/>
      <c r="T165" s="112"/>
      <c r="U165" s="112"/>
      <c r="V165" s="112"/>
      <c r="W165" s="112"/>
      <c r="X165" s="112"/>
      <c r="Y165" s="112"/>
      <c r="Z165" s="112"/>
      <c r="AA165" s="112"/>
      <c r="AB165" s="112"/>
      <c r="AC165" s="112"/>
      <c r="AD165" s="112"/>
      <c r="AE165" s="112"/>
    </row>
    <row r="166" spans="2:31" ht="12.75" customHeight="1" thickBot="1" x14ac:dyDescent="0.25">
      <c r="B166" s="23"/>
      <c r="D166" s="107" t="s">
        <v>5</v>
      </c>
      <c r="E166" s="107"/>
      <c r="F166" s="107"/>
      <c r="G166" s="107"/>
      <c r="H166" s="107"/>
      <c r="I166" s="107"/>
      <c r="J166" s="107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</row>
    <row r="167" spans="2:31" ht="12.75" customHeight="1" thickBot="1" x14ac:dyDescent="0.25">
      <c r="D167" s="108" t="s">
        <v>6</v>
      </c>
      <c r="E167" s="108"/>
      <c r="F167" s="108"/>
      <c r="G167" s="108"/>
      <c r="H167" s="108"/>
      <c r="I167" s="108"/>
      <c r="J167" s="108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</row>
    <row r="168" spans="2:31" ht="12.75" customHeight="1" x14ac:dyDescent="0.2">
      <c r="B168" s="89" t="s">
        <v>8</v>
      </c>
      <c r="D168" s="94" t="s">
        <v>22</v>
      </c>
      <c r="E168" s="94" t="s">
        <v>23</v>
      </c>
      <c r="F168" s="97" t="s">
        <v>88</v>
      </c>
      <c r="G168" s="98"/>
      <c r="H168" s="98"/>
      <c r="I168" s="98"/>
      <c r="J168" s="99"/>
      <c r="K168" s="34" t="str">
        <f t="shared" ref="K168:AE168" si="9">IF(OR(TRIM(K166)=0,TRIM(K166)=""),"",IF(IFERROR(TRIM(INDEX(QryItemNamed,MATCH(TRIM(K166),ITEM,0),2)),"")="Y","SPECIAL",LEFT(IFERROR(TRIM(INDEX(ITEM,MATCH(TRIM(K166),ITEM,0))),""),3)))</f>
        <v/>
      </c>
      <c r="L168" s="7" t="str">
        <f t="shared" si="9"/>
        <v/>
      </c>
      <c r="M168" s="7" t="str">
        <f t="shared" si="9"/>
        <v/>
      </c>
      <c r="N168" s="7" t="str">
        <f t="shared" si="9"/>
        <v/>
      </c>
      <c r="O168" s="7" t="str">
        <f t="shared" si="9"/>
        <v/>
      </c>
      <c r="P168" s="7" t="str">
        <f t="shared" si="9"/>
        <v/>
      </c>
      <c r="Q168" s="7" t="str">
        <f t="shared" si="9"/>
        <v/>
      </c>
      <c r="R168" s="7" t="str">
        <f t="shared" si="9"/>
        <v/>
      </c>
      <c r="S168" s="7" t="str">
        <f t="shared" si="9"/>
        <v/>
      </c>
      <c r="T168" s="7" t="str">
        <f t="shared" si="9"/>
        <v/>
      </c>
      <c r="U168" s="7" t="str">
        <f t="shared" si="9"/>
        <v/>
      </c>
      <c r="V168" s="7" t="str">
        <f t="shared" si="9"/>
        <v/>
      </c>
      <c r="W168" s="7" t="str">
        <f t="shared" si="9"/>
        <v/>
      </c>
      <c r="X168" s="7" t="str">
        <f t="shared" si="9"/>
        <v/>
      </c>
      <c r="Y168" s="7" t="str">
        <f t="shared" si="9"/>
        <v/>
      </c>
      <c r="Z168" s="7" t="str">
        <f t="shared" si="9"/>
        <v/>
      </c>
      <c r="AA168" s="7" t="str">
        <f t="shared" si="9"/>
        <v/>
      </c>
      <c r="AB168" s="7" t="str">
        <f t="shared" si="9"/>
        <v/>
      </c>
      <c r="AC168" s="7" t="str">
        <f t="shared" si="9"/>
        <v/>
      </c>
      <c r="AD168" s="7" t="str">
        <f t="shared" si="9"/>
        <v/>
      </c>
      <c r="AE168" s="7" t="str">
        <f t="shared" si="9"/>
        <v/>
      </c>
    </row>
    <row r="169" spans="2:31" ht="12.75" customHeight="1" x14ac:dyDescent="0.2">
      <c r="B169" s="90"/>
      <c r="D169" s="95"/>
      <c r="E169" s="95"/>
      <c r="F169" s="100"/>
      <c r="G169" s="101"/>
      <c r="H169" s="101"/>
      <c r="I169" s="101"/>
      <c r="J169" s="102"/>
      <c r="K169" s="106" t="str">
        <f t="shared" ref="K169:AE169" si="10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65" t="str">
        <f t="shared" si="10"/>
        <v/>
      </c>
      <c r="M169" s="65" t="str">
        <f t="shared" si="10"/>
        <v/>
      </c>
      <c r="N169" s="65" t="str">
        <f t="shared" si="10"/>
        <v/>
      </c>
      <c r="O169" s="113" t="str">
        <f t="shared" si="10"/>
        <v/>
      </c>
      <c r="P169" s="113" t="str">
        <f t="shared" si="10"/>
        <v/>
      </c>
      <c r="Q169" s="113" t="str">
        <f t="shared" si="10"/>
        <v/>
      </c>
      <c r="R169" s="113" t="str">
        <f t="shared" si="10"/>
        <v/>
      </c>
      <c r="S169" s="113" t="str">
        <f t="shared" si="10"/>
        <v/>
      </c>
      <c r="T169" s="113" t="str">
        <f t="shared" si="10"/>
        <v/>
      </c>
      <c r="U169" s="113" t="str">
        <f t="shared" si="10"/>
        <v/>
      </c>
      <c r="V169" s="113" t="str">
        <f t="shared" si="10"/>
        <v/>
      </c>
      <c r="W169" s="113" t="str">
        <f t="shared" si="10"/>
        <v/>
      </c>
      <c r="X169" s="113" t="str">
        <f t="shared" si="10"/>
        <v/>
      </c>
      <c r="Y169" s="113" t="str">
        <f t="shared" si="10"/>
        <v/>
      </c>
      <c r="Z169" s="113" t="str">
        <f t="shared" si="10"/>
        <v/>
      </c>
      <c r="AA169" s="114" t="str">
        <f t="shared" si="10"/>
        <v/>
      </c>
      <c r="AB169" s="113" t="str">
        <f t="shared" si="10"/>
        <v/>
      </c>
      <c r="AC169" s="113" t="str">
        <f t="shared" si="10"/>
        <v/>
      </c>
      <c r="AD169" s="113" t="str">
        <f t="shared" si="10"/>
        <v/>
      </c>
      <c r="AE169" s="113" t="str">
        <f t="shared" si="10"/>
        <v/>
      </c>
    </row>
    <row r="170" spans="2:31" ht="12.75" customHeight="1" x14ac:dyDescent="0.2">
      <c r="B170" s="90"/>
      <c r="D170" s="95"/>
      <c r="E170" s="95"/>
      <c r="F170" s="100"/>
      <c r="G170" s="101"/>
      <c r="H170" s="101"/>
      <c r="I170" s="101"/>
      <c r="J170" s="102"/>
      <c r="K170" s="106"/>
      <c r="L170" s="65"/>
      <c r="M170" s="65"/>
      <c r="N170" s="65"/>
      <c r="O170" s="113"/>
      <c r="P170" s="113"/>
      <c r="Q170" s="113"/>
      <c r="R170" s="113"/>
      <c r="S170" s="113"/>
      <c r="T170" s="113"/>
      <c r="U170" s="113"/>
      <c r="V170" s="113"/>
      <c r="W170" s="113"/>
      <c r="X170" s="113"/>
      <c r="Y170" s="113"/>
      <c r="Z170" s="113"/>
      <c r="AA170" s="115"/>
      <c r="AB170" s="113"/>
      <c r="AC170" s="113"/>
      <c r="AD170" s="113"/>
      <c r="AE170" s="113"/>
    </row>
    <row r="171" spans="2:31" ht="12.75" customHeight="1" x14ac:dyDescent="0.2">
      <c r="B171" s="90"/>
      <c r="D171" s="95"/>
      <c r="E171" s="95"/>
      <c r="F171" s="100"/>
      <c r="G171" s="101"/>
      <c r="H171" s="101"/>
      <c r="I171" s="101"/>
      <c r="J171" s="102"/>
      <c r="K171" s="106"/>
      <c r="L171" s="65"/>
      <c r="M171" s="65"/>
      <c r="N171" s="65"/>
      <c r="O171" s="113"/>
      <c r="P171" s="113"/>
      <c r="Q171" s="113"/>
      <c r="R171" s="113"/>
      <c r="S171" s="113"/>
      <c r="T171" s="113"/>
      <c r="U171" s="113"/>
      <c r="V171" s="113"/>
      <c r="W171" s="113"/>
      <c r="X171" s="113"/>
      <c r="Y171" s="113"/>
      <c r="Z171" s="113"/>
      <c r="AA171" s="115"/>
      <c r="AB171" s="113"/>
      <c r="AC171" s="113"/>
      <c r="AD171" s="113"/>
      <c r="AE171" s="113"/>
    </row>
    <row r="172" spans="2:31" ht="12.75" customHeight="1" x14ac:dyDescent="0.2">
      <c r="B172" s="90"/>
      <c r="D172" s="95"/>
      <c r="E172" s="95"/>
      <c r="F172" s="100"/>
      <c r="G172" s="101"/>
      <c r="H172" s="101"/>
      <c r="I172" s="101"/>
      <c r="J172" s="102"/>
      <c r="K172" s="106"/>
      <c r="L172" s="65"/>
      <c r="M172" s="65"/>
      <c r="N172" s="65"/>
      <c r="O172" s="113"/>
      <c r="P172" s="113"/>
      <c r="Q172" s="113"/>
      <c r="R172" s="113"/>
      <c r="S172" s="113"/>
      <c r="T172" s="113"/>
      <c r="U172" s="113"/>
      <c r="V172" s="113"/>
      <c r="W172" s="113"/>
      <c r="X172" s="113"/>
      <c r="Y172" s="113"/>
      <c r="Z172" s="113"/>
      <c r="AA172" s="115"/>
      <c r="AB172" s="113"/>
      <c r="AC172" s="113"/>
      <c r="AD172" s="113"/>
      <c r="AE172" s="113"/>
    </row>
    <row r="173" spans="2:31" ht="12.75" customHeight="1" x14ac:dyDescent="0.2">
      <c r="B173" s="90"/>
      <c r="D173" s="95"/>
      <c r="E173" s="95"/>
      <c r="F173" s="100"/>
      <c r="G173" s="101"/>
      <c r="H173" s="101"/>
      <c r="I173" s="101"/>
      <c r="J173" s="102"/>
      <c r="K173" s="106"/>
      <c r="L173" s="65"/>
      <c r="M173" s="65"/>
      <c r="N173" s="65"/>
      <c r="O173" s="113"/>
      <c r="P173" s="113"/>
      <c r="Q173" s="113"/>
      <c r="R173" s="113"/>
      <c r="S173" s="113"/>
      <c r="T173" s="113"/>
      <c r="U173" s="113"/>
      <c r="V173" s="113"/>
      <c r="W173" s="113"/>
      <c r="X173" s="113"/>
      <c r="Y173" s="113"/>
      <c r="Z173" s="113"/>
      <c r="AA173" s="115"/>
      <c r="AB173" s="113"/>
      <c r="AC173" s="113"/>
      <c r="AD173" s="113"/>
      <c r="AE173" s="113"/>
    </row>
    <row r="174" spans="2:31" ht="12.75" customHeight="1" x14ac:dyDescent="0.2">
      <c r="B174" s="90"/>
      <c r="D174" s="95"/>
      <c r="E174" s="95"/>
      <c r="F174" s="100"/>
      <c r="G174" s="101"/>
      <c r="H174" s="101"/>
      <c r="I174" s="101"/>
      <c r="J174" s="102"/>
      <c r="K174" s="106"/>
      <c r="L174" s="65"/>
      <c r="M174" s="65"/>
      <c r="N174" s="65"/>
      <c r="O174" s="113"/>
      <c r="P174" s="113"/>
      <c r="Q174" s="113"/>
      <c r="R174" s="113"/>
      <c r="S174" s="113"/>
      <c r="T174" s="113"/>
      <c r="U174" s="113"/>
      <c r="V174" s="113"/>
      <c r="W174" s="113"/>
      <c r="X174" s="113"/>
      <c r="Y174" s="113"/>
      <c r="Z174" s="113"/>
      <c r="AA174" s="115"/>
      <c r="AB174" s="113"/>
      <c r="AC174" s="113"/>
      <c r="AD174" s="113"/>
      <c r="AE174" s="113"/>
    </row>
    <row r="175" spans="2:31" ht="12.75" customHeight="1" x14ac:dyDescent="0.2">
      <c r="B175" s="90"/>
      <c r="D175" s="95"/>
      <c r="E175" s="95"/>
      <c r="F175" s="100"/>
      <c r="G175" s="101"/>
      <c r="H175" s="101"/>
      <c r="I175" s="101"/>
      <c r="J175" s="102"/>
      <c r="K175" s="106"/>
      <c r="L175" s="65"/>
      <c r="M175" s="65"/>
      <c r="N175" s="65"/>
      <c r="O175" s="113"/>
      <c r="P175" s="113"/>
      <c r="Q175" s="113"/>
      <c r="R175" s="113"/>
      <c r="S175" s="113"/>
      <c r="T175" s="113"/>
      <c r="U175" s="113"/>
      <c r="V175" s="113"/>
      <c r="W175" s="113"/>
      <c r="X175" s="113"/>
      <c r="Y175" s="113"/>
      <c r="Z175" s="113"/>
      <c r="AA175" s="115"/>
      <c r="AB175" s="113"/>
      <c r="AC175" s="113"/>
      <c r="AD175" s="113"/>
      <c r="AE175" s="113"/>
    </row>
    <row r="176" spans="2:31" ht="12.75" customHeight="1" x14ac:dyDescent="0.2">
      <c r="B176" s="90"/>
      <c r="D176" s="95"/>
      <c r="E176" s="95"/>
      <c r="F176" s="100"/>
      <c r="G176" s="101"/>
      <c r="H176" s="101"/>
      <c r="I176" s="101"/>
      <c r="J176" s="102"/>
      <c r="K176" s="106"/>
      <c r="L176" s="65"/>
      <c r="M176" s="65"/>
      <c r="N176" s="65"/>
      <c r="O176" s="113"/>
      <c r="P176" s="113"/>
      <c r="Q176" s="113"/>
      <c r="R176" s="113"/>
      <c r="S176" s="113"/>
      <c r="T176" s="113"/>
      <c r="U176" s="113"/>
      <c r="V176" s="113"/>
      <c r="W176" s="113"/>
      <c r="X176" s="113"/>
      <c r="Y176" s="113"/>
      <c r="Z176" s="113"/>
      <c r="AA176" s="115"/>
      <c r="AB176" s="113"/>
      <c r="AC176" s="113"/>
      <c r="AD176" s="113"/>
      <c r="AE176" s="113"/>
    </row>
    <row r="177" spans="2:31" ht="12.75" customHeight="1" x14ac:dyDescent="0.2">
      <c r="B177" s="90"/>
      <c r="D177" s="95"/>
      <c r="E177" s="95"/>
      <c r="F177" s="100"/>
      <c r="G177" s="101"/>
      <c r="H177" s="101"/>
      <c r="I177" s="101"/>
      <c r="J177" s="102"/>
      <c r="K177" s="106"/>
      <c r="L177" s="65"/>
      <c r="M177" s="65"/>
      <c r="N177" s="65"/>
      <c r="O177" s="113"/>
      <c r="P177" s="113"/>
      <c r="Q177" s="113"/>
      <c r="R177" s="113"/>
      <c r="S177" s="113"/>
      <c r="T177" s="113"/>
      <c r="U177" s="113"/>
      <c r="V177" s="113"/>
      <c r="W177" s="113"/>
      <c r="X177" s="113"/>
      <c r="Y177" s="113"/>
      <c r="Z177" s="113"/>
      <c r="AA177" s="115"/>
      <c r="AB177" s="113"/>
      <c r="AC177" s="113"/>
      <c r="AD177" s="113"/>
      <c r="AE177" s="113"/>
    </row>
    <row r="178" spans="2:31" ht="12.75" customHeight="1" x14ac:dyDescent="0.2">
      <c r="B178" s="90"/>
      <c r="D178" s="95"/>
      <c r="E178" s="95"/>
      <c r="F178" s="100"/>
      <c r="G178" s="101"/>
      <c r="H178" s="101"/>
      <c r="I178" s="101"/>
      <c r="J178" s="102"/>
      <c r="K178" s="106"/>
      <c r="L178" s="65"/>
      <c r="M178" s="65"/>
      <c r="N178" s="65"/>
      <c r="O178" s="113"/>
      <c r="P178" s="113"/>
      <c r="Q178" s="113"/>
      <c r="R178" s="113"/>
      <c r="S178" s="113"/>
      <c r="T178" s="113"/>
      <c r="U178" s="113"/>
      <c r="V178" s="113"/>
      <c r="W178" s="113"/>
      <c r="X178" s="113"/>
      <c r="Y178" s="113"/>
      <c r="Z178" s="113"/>
      <c r="AA178" s="115"/>
      <c r="AB178" s="113"/>
      <c r="AC178" s="113"/>
      <c r="AD178" s="113"/>
      <c r="AE178" s="113"/>
    </row>
    <row r="179" spans="2:31" ht="12.75" customHeight="1" x14ac:dyDescent="0.2">
      <c r="B179" s="90"/>
      <c r="D179" s="95"/>
      <c r="E179" s="95"/>
      <c r="F179" s="100"/>
      <c r="G179" s="101"/>
      <c r="H179" s="101"/>
      <c r="I179" s="101"/>
      <c r="J179" s="102"/>
      <c r="K179" s="106"/>
      <c r="L179" s="65"/>
      <c r="M179" s="65"/>
      <c r="N179" s="65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5"/>
      <c r="AB179" s="113"/>
      <c r="AC179" s="113"/>
      <c r="AD179" s="113"/>
      <c r="AE179" s="113"/>
    </row>
    <row r="180" spans="2:31" ht="12.75" customHeight="1" x14ac:dyDescent="0.2">
      <c r="B180" s="90"/>
      <c r="D180" s="95"/>
      <c r="E180" s="95"/>
      <c r="F180" s="100"/>
      <c r="G180" s="101"/>
      <c r="H180" s="101"/>
      <c r="I180" s="101"/>
      <c r="J180" s="102"/>
      <c r="K180" s="106"/>
      <c r="L180" s="65"/>
      <c r="M180" s="65"/>
      <c r="N180" s="65"/>
      <c r="O180" s="113"/>
      <c r="P180" s="113"/>
      <c r="Q180" s="113"/>
      <c r="R180" s="113"/>
      <c r="S180" s="113"/>
      <c r="T180" s="113"/>
      <c r="U180" s="113"/>
      <c r="V180" s="113"/>
      <c r="W180" s="113"/>
      <c r="X180" s="113"/>
      <c r="Y180" s="113"/>
      <c r="Z180" s="113"/>
      <c r="AA180" s="116"/>
      <c r="AB180" s="113"/>
      <c r="AC180" s="113"/>
      <c r="AD180" s="113"/>
      <c r="AE180" s="113"/>
    </row>
    <row r="181" spans="2:31" ht="12.75" customHeight="1" thickBot="1" x14ac:dyDescent="0.25">
      <c r="B181" s="91"/>
      <c r="D181" s="96"/>
      <c r="E181" s="96"/>
      <c r="F181" s="103"/>
      <c r="G181" s="104"/>
      <c r="H181" s="104"/>
      <c r="I181" s="104"/>
      <c r="J181" s="105"/>
      <c r="K181" s="35" t="str">
        <f t="shared" ref="K181:AE181" si="11">IF(OR(TRIM(K166)=0,TRIM(K166)=""),"",IFERROR(TRIM(INDEX(QryItemNamed,MATCH(TRIM(K166),ITEM,0),3)),""))</f>
        <v/>
      </c>
      <c r="L181" s="8" t="str">
        <f t="shared" si="11"/>
        <v/>
      </c>
      <c r="M181" s="8" t="str">
        <f t="shared" si="11"/>
        <v/>
      </c>
      <c r="N181" s="8" t="str">
        <f t="shared" si="11"/>
        <v/>
      </c>
      <c r="O181" s="8" t="str">
        <f t="shared" si="11"/>
        <v/>
      </c>
      <c r="P181" s="8" t="str">
        <f t="shared" si="11"/>
        <v/>
      </c>
      <c r="Q181" s="8" t="str">
        <f t="shared" si="11"/>
        <v/>
      </c>
      <c r="R181" s="8" t="str">
        <f t="shared" si="11"/>
        <v/>
      </c>
      <c r="S181" s="8" t="str">
        <f t="shared" si="11"/>
        <v/>
      </c>
      <c r="T181" s="8" t="str">
        <f t="shared" si="11"/>
        <v/>
      </c>
      <c r="U181" s="8" t="str">
        <f t="shared" si="11"/>
        <v/>
      </c>
      <c r="V181" s="8" t="str">
        <f t="shared" si="11"/>
        <v/>
      </c>
      <c r="W181" s="8" t="str">
        <f t="shared" si="11"/>
        <v/>
      </c>
      <c r="X181" s="8" t="str">
        <f t="shared" si="11"/>
        <v/>
      </c>
      <c r="Y181" s="8" t="str">
        <f t="shared" si="11"/>
        <v/>
      </c>
      <c r="Z181" s="8" t="str">
        <f t="shared" si="11"/>
        <v/>
      </c>
      <c r="AA181" s="8" t="str">
        <f t="shared" si="11"/>
        <v/>
      </c>
      <c r="AB181" s="8" t="str">
        <f t="shared" si="11"/>
        <v/>
      </c>
      <c r="AC181" s="8" t="str">
        <f t="shared" si="11"/>
        <v/>
      </c>
      <c r="AD181" s="8" t="str">
        <f t="shared" si="11"/>
        <v/>
      </c>
      <c r="AE181" s="8" t="str">
        <f t="shared" si="11"/>
        <v/>
      </c>
    </row>
    <row r="182" spans="2:31" ht="12.75" customHeight="1" x14ac:dyDescent="0.2">
      <c r="B182" s="20"/>
      <c r="D182" s="9"/>
      <c r="E182" s="9"/>
      <c r="F182" s="32"/>
      <c r="G182" s="10"/>
      <c r="H182" s="9" t="s">
        <v>89</v>
      </c>
      <c r="I182" s="32"/>
      <c r="J182" s="36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</row>
    <row r="183" spans="2:31" ht="12.75" customHeight="1" x14ac:dyDescent="0.2">
      <c r="B183" s="21"/>
      <c r="D183" s="11"/>
      <c r="E183" s="11"/>
      <c r="F183" s="31"/>
      <c r="G183" s="12"/>
      <c r="H183" s="11"/>
      <c r="I183" s="31"/>
      <c r="J183" s="37"/>
      <c r="K183" s="12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</row>
    <row r="184" spans="2:31" ht="12.75" customHeight="1" x14ac:dyDescent="0.2">
      <c r="B184" s="21"/>
      <c r="D184" s="11"/>
      <c r="E184" s="11"/>
      <c r="F184" s="31"/>
      <c r="G184" s="12"/>
      <c r="H184" s="11"/>
      <c r="I184" s="31"/>
      <c r="J184" s="37"/>
      <c r="K184" s="12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</row>
    <row r="185" spans="2:31" ht="12.75" customHeight="1" x14ac:dyDescent="0.2">
      <c r="B185" s="21"/>
      <c r="D185" s="11"/>
      <c r="E185" s="11"/>
      <c r="F185" s="31"/>
      <c r="G185" s="12"/>
      <c r="H185" s="11"/>
      <c r="I185" s="31"/>
      <c r="J185" s="37"/>
      <c r="K185" s="12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</row>
    <row r="186" spans="2:31" ht="12.75" customHeight="1" x14ac:dyDescent="0.2">
      <c r="B186" s="21"/>
      <c r="D186" s="11"/>
      <c r="E186" s="11"/>
      <c r="F186" s="31"/>
      <c r="G186" s="12"/>
      <c r="H186" s="11"/>
      <c r="I186" s="31"/>
      <c r="J186" s="37"/>
      <c r="K186" s="12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</row>
    <row r="187" spans="2:31" ht="12.75" customHeight="1" x14ac:dyDescent="0.2">
      <c r="B187" s="21"/>
      <c r="D187" s="11"/>
      <c r="E187" s="11"/>
      <c r="F187" s="31"/>
      <c r="G187" s="12"/>
      <c r="H187" s="11"/>
      <c r="I187" s="31"/>
      <c r="J187" s="37"/>
      <c r="K187" s="12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</row>
    <row r="188" spans="2:31" ht="12.75" customHeight="1" x14ac:dyDescent="0.2">
      <c r="B188" s="21"/>
      <c r="D188" s="11"/>
      <c r="E188" s="11"/>
      <c r="F188" s="31"/>
      <c r="G188" s="12"/>
      <c r="H188" s="11"/>
      <c r="I188" s="31"/>
      <c r="J188" s="37"/>
      <c r="K188" s="12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</row>
    <row r="189" spans="2:31" ht="12.75" customHeight="1" x14ac:dyDescent="0.2">
      <c r="B189" s="21"/>
      <c r="D189" s="11"/>
      <c r="E189" s="11"/>
      <c r="F189" s="31"/>
      <c r="G189" s="12"/>
      <c r="H189" s="11"/>
      <c r="I189" s="31"/>
      <c r="J189" s="37"/>
      <c r="K189" s="12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</row>
    <row r="190" spans="2:31" ht="12.75" customHeight="1" x14ac:dyDescent="0.2">
      <c r="B190" s="21"/>
      <c r="D190" s="11"/>
      <c r="E190" s="11"/>
      <c r="F190" s="31"/>
      <c r="G190" s="12"/>
      <c r="H190" s="11"/>
      <c r="I190" s="31"/>
      <c r="J190" s="37"/>
      <c r="K190" s="12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</row>
    <row r="191" spans="2:31" ht="12.75" customHeight="1" x14ac:dyDescent="0.2">
      <c r="B191" s="21"/>
      <c r="D191" s="11"/>
      <c r="E191" s="11"/>
      <c r="F191" s="31"/>
      <c r="G191" s="12"/>
      <c r="H191" s="11"/>
      <c r="I191" s="31"/>
      <c r="J191" s="37"/>
      <c r="K191" s="12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</row>
    <row r="192" spans="2:31" ht="12.75" customHeight="1" x14ac:dyDescent="0.2">
      <c r="B192" s="21"/>
      <c r="D192" s="11"/>
      <c r="E192" s="11"/>
      <c r="F192" s="31"/>
      <c r="G192" s="12"/>
      <c r="H192" s="11"/>
      <c r="I192" s="31"/>
      <c r="J192" s="37"/>
      <c r="K192" s="12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</row>
    <row r="193" spans="2:31" ht="12.75" customHeight="1" x14ac:dyDescent="0.2">
      <c r="B193" s="21"/>
      <c r="D193" s="11"/>
      <c r="E193" s="11"/>
      <c r="F193" s="31"/>
      <c r="G193" s="12"/>
      <c r="H193" s="11"/>
      <c r="I193" s="31"/>
      <c r="J193" s="37"/>
      <c r="K193" s="12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</row>
    <row r="194" spans="2:31" ht="12.75" customHeight="1" x14ac:dyDescent="0.2">
      <c r="B194" s="21"/>
      <c r="D194" s="11"/>
      <c r="E194" s="11"/>
      <c r="F194" s="31"/>
      <c r="G194" s="12"/>
      <c r="H194" s="11"/>
      <c r="I194" s="31"/>
      <c r="J194" s="37"/>
      <c r="K194" s="12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</row>
    <row r="195" spans="2:31" ht="12.75" customHeight="1" x14ac:dyDescent="0.2">
      <c r="B195" s="21"/>
      <c r="D195" s="11"/>
      <c r="E195" s="11"/>
      <c r="F195" s="31"/>
      <c r="G195" s="12"/>
      <c r="H195" s="11"/>
      <c r="I195" s="31"/>
      <c r="J195" s="37"/>
      <c r="K195" s="12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</row>
    <row r="196" spans="2:31" ht="12.75" customHeight="1" x14ac:dyDescent="0.2">
      <c r="B196" s="21"/>
      <c r="D196" s="11"/>
      <c r="E196" s="11"/>
      <c r="F196" s="31"/>
      <c r="G196" s="12"/>
      <c r="H196" s="11"/>
      <c r="I196" s="31"/>
      <c r="J196" s="37"/>
      <c r="K196" s="12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</row>
    <row r="197" spans="2:31" ht="12.75" customHeight="1" x14ac:dyDescent="0.2">
      <c r="B197" s="21"/>
      <c r="D197" s="11"/>
      <c r="E197" s="11"/>
      <c r="F197" s="31"/>
      <c r="G197" s="12"/>
      <c r="H197" s="11"/>
      <c r="I197" s="31"/>
      <c r="J197" s="37"/>
      <c r="K197" s="12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</row>
    <row r="198" spans="2:31" ht="12.75" customHeight="1" x14ac:dyDescent="0.2">
      <c r="B198" s="21"/>
      <c r="D198" s="11"/>
      <c r="E198" s="11"/>
      <c r="F198" s="31"/>
      <c r="G198" s="12"/>
      <c r="H198" s="11"/>
      <c r="I198" s="31"/>
      <c r="J198" s="37"/>
      <c r="K198" s="12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</row>
    <row r="199" spans="2:31" ht="12.75" customHeight="1" x14ac:dyDescent="0.2">
      <c r="B199" s="21"/>
      <c r="D199" s="11"/>
      <c r="E199" s="11"/>
      <c r="F199" s="31"/>
      <c r="G199" s="12"/>
      <c r="H199" s="11"/>
      <c r="I199" s="31"/>
      <c r="J199" s="37"/>
      <c r="K199" s="12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</row>
    <row r="200" spans="2:31" ht="12.75" customHeight="1" x14ac:dyDescent="0.2">
      <c r="B200" s="21"/>
      <c r="D200" s="11"/>
      <c r="E200" s="11"/>
      <c r="F200" s="31"/>
      <c r="G200" s="12"/>
      <c r="H200" s="11"/>
      <c r="I200" s="31"/>
      <c r="J200" s="37"/>
      <c r="K200" s="12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</row>
    <row r="201" spans="2:31" ht="12.75" customHeight="1" x14ac:dyDescent="0.2">
      <c r="B201" s="21"/>
      <c r="D201" s="11"/>
      <c r="E201" s="11"/>
      <c r="F201" s="31"/>
      <c r="G201" s="12"/>
      <c r="H201" s="11"/>
      <c r="I201" s="31"/>
      <c r="J201" s="37"/>
      <c r="K201" s="12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</row>
    <row r="202" spans="2:31" ht="12.75" customHeight="1" x14ac:dyDescent="0.2">
      <c r="B202" s="21"/>
      <c r="D202" s="11"/>
      <c r="E202" s="11"/>
      <c r="F202" s="31"/>
      <c r="G202" s="12"/>
      <c r="H202" s="11"/>
      <c r="I202" s="31"/>
      <c r="J202" s="37"/>
      <c r="K202" s="12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</row>
    <row r="203" spans="2:31" ht="12.75" customHeight="1" x14ac:dyDescent="0.2">
      <c r="B203" s="21"/>
      <c r="D203" s="11"/>
      <c r="E203" s="11"/>
      <c r="F203" s="31"/>
      <c r="G203" s="12"/>
      <c r="H203" s="11"/>
      <c r="I203" s="31"/>
      <c r="J203" s="37"/>
      <c r="K203" s="12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</row>
    <row r="204" spans="2:31" ht="12.75" customHeight="1" x14ac:dyDescent="0.2">
      <c r="B204" s="21"/>
      <c r="D204" s="11"/>
      <c r="E204" s="11"/>
      <c r="F204" s="31"/>
      <c r="G204" s="12"/>
      <c r="H204" s="11"/>
      <c r="I204" s="31"/>
      <c r="J204" s="37"/>
      <c r="K204" s="12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</row>
    <row r="205" spans="2:31" ht="12.75" customHeight="1" x14ac:dyDescent="0.2">
      <c r="B205" s="21"/>
      <c r="D205" s="11"/>
      <c r="E205" s="11"/>
      <c r="F205" s="31"/>
      <c r="G205" s="12"/>
      <c r="H205" s="11"/>
      <c r="I205" s="31"/>
      <c r="J205" s="37"/>
      <c r="K205" s="12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</row>
    <row r="206" spans="2:31" ht="12.75" customHeight="1" x14ac:dyDescent="0.2">
      <c r="B206" s="21"/>
      <c r="D206" s="11"/>
      <c r="E206" s="11"/>
      <c r="F206" s="31"/>
      <c r="G206" s="12"/>
      <c r="H206" s="11"/>
      <c r="I206" s="31"/>
      <c r="J206" s="37"/>
      <c r="K206" s="12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</row>
    <row r="207" spans="2:31" ht="12.75" customHeight="1" x14ac:dyDescent="0.2">
      <c r="B207" s="21"/>
      <c r="D207" s="11"/>
      <c r="E207" s="11"/>
      <c r="F207" s="31"/>
      <c r="G207" s="12"/>
      <c r="H207" s="11"/>
      <c r="I207" s="31"/>
      <c r="J207" s="37"/>
      <c r="K207" s="12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</row>
    <row r="208" spans="2:31" ht="12.75" customHeight="1" x14ac:dyDescent="0.2">
      <c r="B208" s="21"/>
      <c r="D208" s="11"/>
      <c r="E208" s="11"/>
      <c r="F208" s="31"/>
      <c r="G208" s="12"/>
      <c r="H208" s="11"/>
      <c r="I208" s="31"/>
      <c r="J208" s="37"/>
      <c r="K208" s="12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</row>
    <row r="209" spans="2:31" ht="12.75" customHeight="1" x14ac:dyDescent="0.2">
      <c r="B209" s="21"/>
      <c r="D209" s="11"/>
      <c r="E209" s="11"/>
      <c r="F209" s="31"/>
      <c r="G209" s="12"/>
      <c r="H209" s="11"/>
      <c r="I209" s="31"/>
      <c r="J209" s="37"/>
      <c r="K209" s="12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</row>
    <row r="210" spans="2:31" ht="12.75" customHeight="1" x14ac:dyDescent="0.2">
      <c r="B210" s="21"/>
      <c r="D210" s="11"/>
      <c r="E210" s="11"/>
      <c r="F210" s="31"/>
      <c r="G210" s="12"/>
      <c r="H210" s="11"/>
      <c r="I210" s="31"/>
      <c r="J210" s="37"/>
      <c r="K210" s="12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</row>
    <row r="211" spans="2:31" ht="12.75" customHeight="1" x14ac:dyDescent="0.2">
      <c r="B211" s="21"/>
      <c r="D211" s="11"/>
      <c r="E211" s="11"/>
      <c r="F211" s="31"/>
      <c r="G211" s="12"/>
      <c r="H211" s="11"/>
      <c r="I211" s="31"/>
      <c r="J211" s="37"/>
      <c r="K211" s="12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</row>
    <row r="212" spans="2:31" ht="12.75" customHeight="1" x14ac:dyDescent="0.2">
      <c r="B212" s="21"/>
      <c r="D212" s="11"/>
      <c r="E212" s="11"/>
      <c r="F212" s="31"/>
      <c r="G212" s="12"/>
      <c r="H212" s="11"/>
      <c r="I212" s="31"/>
      <c r="J212" s="37"/>
      <c r="K212" s="12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</row>
    <row r="213" spans="2:31" ht="12.75" customHeight="1" x14ac:dyDescent="0.2">
      <c r="B213" s="21"/>
      <c r="D213" s="11"/>
      <c r="E213" s="11"/>
      <c r="F213" s="31"/>
      <c r="G213" s="12"/>
      <c r="H213" s="11"/>
      <c r="I213" s="31"/>
      <c r="J213" s="37"/>
      <c r="K213" s="12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</row>
    <row r="214" spans="2:31" ht="12.75" customHeight="1" x14ac:dyDescent="0.2">
      <c r="B214" s="21"/>
      <c r="D214" s="11"/>
      <c r="E214" s="11"/>
      <c r="F214" s="31"/>
      <c r="G214" s="12"/>
      <c r="H214" s="11"/>
      <c r="I214" s="31"/>
      <c r="J214" s="37"/>
      <c r="K214" s="12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</row>
    <row r="215" spans="2:31" ht="12.75" customHeight="1" x14ac:dyDescent="0.2">
      <c r="B215" s="21"/>
      <c r="D215" s="11"/>
      <c r="E215" s="11"/>
      <c r="F215" s="31"/>
      <c r="G215" s="12"/>
      <c r="H215" s="11"/>
      <c r="I215" s="31"/>
      <c r="J215" s="37"/>
      <c r="K215" s="12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</row>
    <row r="216" spans="2:31" ht="12.75" customHeight="1" x14ac:dyDescent="0.2">
      <c r="B216" s="21"/>
      <c r="D216" s="11"/>
      <c r="E216" s="11"/>
      <c r="F216" s="31"/>
      <c r="G216" s="12"/>
      <c r="H216" s="11"/>
      <c r="I216" s="31"/>
      <c r="J216" s="37"/>
      <c r="K216" s="12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</row>
    <row r="217" spans="2:31" ht="12.75" customHeight="1" x14ac:dyDescent="0.2">
      <c r="B217" s="21"/>
      <c r="D217" s="11"/>
      <c r="E217" s="11"/>
      <c r="F217" s="31"/>
      <c r="G217" s="12"/>
      <c r="H217" s="11"/>
      <c r="I217" s="31"/>
      <c r="J217" s="37"/>
      <c r="K217" s="12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</row>
    <row r="218" spans="2:31" ht="12.75" customHeight="1" x14ac:dyDescent="0.2">
      <c r="B218" s="21"/>
      <c r="D218" s="11"/>
      <c r="E218" s="11"/>
      <c r="F218" s="31"/>
      <c r="G218" s="12"/>
      <c r="H218" s="11"/>
      <c r="I218" s="31"/>
      <c r="J218" s="37"/>
      <c r="K218" s="12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</row>
    <row r="219" spans="2:31" ht="12.75" customHeight="1" x14ac:dyDescent="0.2">
      <c r="B219" s="21"/>
      <c r="D219" s="11"/>
      <c r="E219" s="11"/>
      <c r="F219" s="31"/>
      <c r="G219" s="12"/>
      <c r="H219" s="11"/>
      <c r="I219" s="31"/>
      <c r="J219" s="37"/>
      <c r="K219" s="12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</row>
    <row r="220" spans="2:31" ht="12.75" customHeight="1" x14ac:dyDescent="0.2">
      <c r="B220" s="21"/>
      <c r="D220" s="11"/>
      <c r="E220" s="11"/>
      <c r="F220" s="31"/>
      <c r="G220" s="12"/>
      <c r="H220" s="11"/>
      <c r="I220" s="31"/>
      <c r="J220" s="37"/>
      <c r="K220" s="12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</row>
    <row r="221" spans="2:31" ht="12.75" customHeight="1" x14ac:dyDescent="0.2">
      <c r="B221" s="21"/>
      <c r="D221" s="11"/>
      <c r="E221" s="11"/>
      <c r="F221" s="31"/>
      <c r="G221" s="12"/>
      <c r="H221" s="11"/>
      <c r="I221" s="31"/>
      <c r="J221" s="37"/>
      <c r="K221" s="12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</row>
    <row r="222" spans="2:31" ht="12.75" customHeight="1" x14ac:dyDescent="0.2">
      <c r="B222" s="21"/>
      <c r="D222" s="11"/>
      <c r="E222" s="11"/>
      <c r="F222" s="31"/>
      <c r="G222" s="12"/>
      <c r="H222" s="11"/>
      <c r="I222" s="31"/>
      <c r="J222" s="37"/>
      <c r="K222" s="12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</row>
    <row r="223" spans="2:31" ht="12.75" customHeight="1" x14ac:dyDescent="0.2">
      <c r="B223" s="21"/>
      <c r="D223" s="11"/>
      <c r="E223" s="11"/>
      <c r="F223" s="31"/>
      <c r="G223" s="12"/>
      <c r="H223" s="11"/>
      <c r="I223" s="31"/>
      <c r="J223" s="37"/>
      <c r="K223" s="12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</row>
    <row r="224" spans="2:31" ht="12.75" customHeight="1" x14ac:dyDescent="0.2">
      <c r="B224" s="21"/>
      <c r="D224" s="11"/>
      <c r="E224" s="11"/>
      <c r="F224" s="31"/>
      <c r="G224" s="12"/>
      <c r="H224" s="11"/>
      <c r="I224" s="31"/>
      <c r="J224" s="37"/>
      <c r="K224" s="12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</row>
    <row r="225" spans="2:31" ht="12.75" customHeight="1" x14ac:dyDescent="0.2">
      <c r="B225" s="21"/>
      <c r="D225" s="11"/>
      <c r="E225" s="11"/>
      <c r="F225" s="31"/>
      <c r="G225" s="12"/>
      <c r="H225" s="11"/>
      <c r="I225" s="31"/>
      <c r="J225" s="37"/>
      <c r="K225" s="12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</row>
    <row r="226" spans="2:31" ht="12.75" customHeight="1" x14ac:dyDescent="0.2">
      <c r="B226" s="21"/>
      <c r="D226" s="11"/>
      <c r="E226" s="11"/>
      <c r="F226" s="31"/>
      <c r="G226" s="12"/>
      <c r="H226" s="11"/>
      <c r="I226" s="31"/>
      <c r="J226" s="37"/>
      <c r="K226" s="12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</row>
    <row r="227" spans="2:31" ht="12.75" customHeight="1" x14ac:dyDescent="0.2">
      <c r="B227" s="21"/>
      <c r="D227" s="11"/>
      <c r="E227" s="11"/>
      <c r="F227" s="31"/>
      <c r="G227" s="12"/>
      <c r="H227" s="11"/>
      <c r="I227" s="31"/>
      <c r="J227" s="37"/>
      <c r="K227" s="12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</row>
    <row r="228" spans="2:31" ht="12.75" customHeight="1" x14ac:dyDescent="0.2">
      <c r="B228" s="21"/>
      <c r="D228" s="11"/>
      <c r="E228" s="11"/>
      <c r="F228" s="31"/>
      <c r="G228" s="12"/>
      <c r="H228" s="11"/>
      <c r="I228" s="31"/>
      <c r="J228" s="37"/>
      <c r="K228" s="12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</row>
    <row r="229" spans="2:31" ht="12.75" customHeight="1" x14ac:dyDescent="0.2">
      <c r="B229" s="21"/>
      <c r="D229" s="11"/>
      <c r="E229" s="11"/>
      <c r="F229" s="31"/>
      <c r="G229" s="12"/>
      <c r="H229" s="11"/>
      <c r="I229" s="31"/>
      <c r="J229" s="37"/>
      <c r="K229" s="12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</row>
    <row r="230" spans="2:31" ht="12.75" customHeight="1" x14ac:dyDescent="0.2">
      <c r="B230" s="21"/>
      <c r="D230" s="11"/>
      <c r="E230" s="11"/>
      <c r="F230" s="31"/>
      <c r="G230" s="12"/>
      <c r="H230" s="11"/>
      <c r="I230" s="31"/>
      <c r="J230" s="37"/>
      <c r="K230" s="12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</row>
    <row r="231" spans="2:31" ht="12.75" customHeight="1" x14ac:dyDescent="0.2">
      <c r="B231" s="21"/>
      <c r="D231" s="11"/>
      <c r="E231" s="11"/>
      <c r="F231" s="31"/>
      <c r="G231" s="12"/>
      <c r="H231" s="11"/>
      <c r="I231" s="31"/>
      <c r="J231" s="37"/>
      <c r="K231" s="12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</row>
    <row r="232" spans="2:31" ht="12.75" customHeight="1" x14ac:dyDescent="0.2">
      <c r="B232" s="21"/>
      <c r="D232" s="11"/>
      <c r="E232" s="11"/>
      <c r="F232" s="31"/>
      <c r="G232" s="12"/>
      <c r="H232" s="11"/>
      <c r="I232" s="31"/>
      <c r="J232" s="37"/>
      <c r="K232" s="12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</row>
    <row r="233" spans="2:31" ht="12.75" customHeight="1" x14ac:dyDescent="0.2">
      <c r="B233" s="21"/>
      <c r="D233" s="11"/>
      <c r="E233" s="11"/>
      <c r="F233" s="31"/>
      <c r="G233" s="12"/>
      <c r="H233" s="11"/>
      <c r="I233" s="31"/>
      <c r="J233" s="37"/>
      <c r="K233" s="12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</row>
    <row r="234" spans="2:31" ht="12.75" customHeight="1" x14ac:dyDescent="0.2">
      <c r="B234" s="21"/>
      <c r="D234" s="11"/>
      <c r="E234" s="11"/>
      <c r="F234" s="31"/>
      <c r="G234" s="12"/>
      <c r="H234" s="11"/>
      <c r="I234" s="31"/>
      <c r="J234" s="37"/>
      <c r="K234" s="12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</row>
    <row r="235" spans="2:31" ht="12.75" customHeight="1" x14ac:dyDescent="0.2">
      <c r="B235" s="21"/>
      <c r="D235" s="11"/>
      <c r="E235" s="11"/>
      <c r="F235" s="31"/>
      <c r="G235" s="12"/>
      <c r="H235" s="11"/>
      <c r="I235" s="31"/>
      <c r="J235" s="37"/>
      <c r="K235" s="12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</row>
    <row r="236" spans="2:31" ht="12.75" customHeight="1" x14ac:dyDescent="0.2">
      <c r="B236" s="21"/>
      <c r="D236" s="11"/>
      <c r="E236" s="11"/>
      <c r="F236" s="31"/>
      <c r="G236" s="12"/>
      <c r="H236" s="11"/>
      <c r="I236" s="31"/>
      <c r="J236" s="37"/>
      <c r="K236" s="12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</row>
    <row r="237" spans="2:31" ht="12.75" customHeight="1" x14ac:dyDescent="0.2">
      <c r="B237" s="21"/>
      <c r="D237" s="11"/>
      <c r="E237" s="11"/>
      <c r="F237" s="31"/>
      <c r="G237" s="12"/>
      <c r="H237" s="11"/>
      <c r="I237" s="31"/>
      <c r="J237" s="37"/>
      <c r="K237" s="12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</row>
    <row r="238" spans="2:31" ht="12.75" customHeight="1" x14ac:dyDescent="0.2">
      <c r="B238" s="21"/>
      <c r="D238" s="11"/>
      <c r="E238" s="11"/>
      <c r="F238" s="31"/>
      <c r="G238" s="12"/>
      <c r="H238" s="11"/>
      <c r="I238" s="31"/>
      <c r="J238" s="37"/>
      <c r="K238" s="12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</row>
    <row r="239" spans="2:31" ht="12.75" customHeight="1" x14ac:dyDescent="0.2">
      <c r="B239" s="21"/>
      <c r="D239" s="11"/>
      <c r="E239" s="11"/>
      <c r="F239" s="31"/>
      <c r="G239" s="12"/>
      <c r="H239" s="11"/>
      <c r="I239" s="31"/>
      <c r="J239" s="37"/>
      <c r="K239" s="12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</row>
    <row r="240" spans="2:31" ht="12.75" customHeight="1" x14ac:dyDescent="0.2">
      <c r="B240" s="21"/>
      <c r="D240" s="11"/>
      <c r="E240" s="11"/>
      <c r="F240" s="31"/>
      <c r="G240" s="12"/>
      <c r="H240" s="11"/>
      <c r="I240" s="31"/>
      <c r="J240" s="37"/>
      <c r="K240" s="12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</row>
    <row r="241" spans="2:31" ht="12.75" customHeight="1" thickBot="1" x14ac:dyDescent="0.25">
      <c r="B241" s="22"/>
      <c r="D241" s="11"/>
      <c r="E241" s="11"/>
      <c r="F241" s="31"/>
      <c r="G241" s="12"/>
      <c r="H241" s="11"/>
      <c r="I241" s="31"/>
      <c r="J241" s="37"/>
      <c r="K241" s="12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</row>
    <row r="242" spans="2:31" ht="12.75" customHeight="1" x14ac:dyDescent="0.2">
      <c r="B242" s="5" t="s">
        <v>9</v>
      </c>
      <c r="D242" s="109" t="s">
        <v>0</v>
      </c>
      <c r="E242" s="110"/>
      <c r="F242" s="110"/>
      <c r="G242" s="110"/>
      <c r="H242" s="110"/>
      <c r="I242" s="110"/>
      <c r="J242" s="111"/>
      <c r="K242" s="13" t="str">
        <f>IF(K166="","",IF(OR(K181="", K181="LS", K181="LUMP"),IF(SUM(COUNTIF(K182:K241,"LS")+COUNTIF(K182:K241,"LUMP"))&gt;0,"LS",""),IF(SUM(K182:K241)&gt;0,ROUNDUP(SUM(K182:K241),0),"")))</f>
        <v/>
      </c>
      <c r="L242" s="13" t="str">
        <f t="shared" ref="L242:AE242" si="12">IF(L166="","",IF(OR(L181="", L181="LS", L181="LUMP"),IF(SUM(COUNTIF(L182:L241,"LS")+COUNTIF(L182:L241,"LUMP"))&gt;0,"LS",""),IF(SUM(L182:L241)&gt;0,ROUNDUP(SUM(L182:L241),0),"")))</f>
        <v/>
      </c>
      <c r="M242" s="13" t="str">
        <f t="shared" si="12"/>
        <v/>
      </c>
      <c r="N242" s="13" t="str">
        <f t="shared" si="12"/>
        <v/>
      </c>
      <c r="O242" s="13" t="str">
        <f t="shared" si="12"/>
        <v/>
      </c>
      <c r="P242" s="13" t="str">
        <f t="shared" si="12"/>
        <v/>
      </c>
      <c r="Q242" s="13" t="str">
        <f t="shared" si="12"/>
        <v/>
      </c>
      <c r="R242" s="13" t="str">
        <f t="shared" si="12"/>
        <v/>
      </c>
      <c r="S242" s="13" t="str">
        <f t="shared" si="12"/>
        <v/>
      </c>
      <c r="T242" s="13" t="str">
        <f t="shared" si="12"/>
        <v/>
      </c>
      <c r="U242" s="13" t="str">
        <f t="shared" si="12"/>
        <v/>
      </c>
      <c r="V242" s="13" t="str">
        <f t="shared" si="12"/>
        <v/>
      </c>
      <c r="W242" s="13" t="str">
        <f t="shared" si="12"/>
        <v/>
      </c>
      <c r="X242" s="13" t="str">
        <f t="shared" si="12"/>
        <v/>
      </c>
      <c r="Y242" s="13" t="str">
        <f t="shared" si="12"/>
        <v/>
      </c>
      <c r="Z242" s="13" t="str">
        <f t="shared" si="12"/>
        <v/>
      </c>
      <c r="AA242" s="13" t="str">
        <f t="shared" si="12"/>
        <v/>
      </c>
      <c r="AB242" s="13" t="str">
        <f t="shared" si="12"/>
        <v/>
      </c>
      <c r="AC242" s="13" t="str">
        <f t="shared" si="12"/>
        <v/>
      </c>
      <c r="AD242" s="13" t="str">
        <f t="shared" si="12"/>
        <v/>
      </c>
      <c r="AE242" s="13" t="str">
        <f t="shared" si="12"/>
        <v/>
      </c>
    </row>
    <row r="243" spans="2:31" ht="12.75" customHeight="1" thickBot="1" x14ac:dyDescent="0.25"/>
    <row r="244" spans="2:31" ht="12.75" customHeight="1" thickBot="1" x14ac:dyDescent="0.25">
      <c r="B244" s="19" t="s">
        <v>7</v>
      </c>
      <c r="D244" s="112" t="str">
        <f>"SUBSUMMARY SHEET " &amp; B245</f>
        <v xml:space="preserve">SUBSUMMARY SHEET </v>
      </c>
      <c r="E244" s="112"/>
      <c r="F244" s="112"/>
      <c r="G244" s="112"/>
      <c r="H244" s="112"/>
      <c r="I244" s="112"/>
      <c r="J244" s="112"/>
      <c r="K244" s="112"/>
      <c r="L244" s="112"/>
      <c r="M244" s="112"/>
      <c r="N244" s="112"/>
      <c r="O244" s="112"/>
      <c r="P244" s="112"/>
      <c r="Q244" s="112"/>
      <c r="R244" s="112"/>
      <c r="S244" s="112"/>
      <c r="T244" s="112"/>
      <c r="U244" s="112"/>
      <c r="V244" s="112"/>
      <c r="W244" s="112"/>
      <c r="X244" s="112"/>
      <c r="Y244" s="112"/>
      <c r="Z244" s="112"/>
      <c r="AA244" s="112"/>
      <c r="AB244" s="112"/>
      <c r="AC244" s="112"/>
      <c r="AD244" s="112"/>
      <c r="AE244" s="112"/>
    </row>
    <row r="245" spans="2:31" ht="12.75" customHeight="1" thickBot="1" x14ac:dyDescent="0.25">
      <c r="B245" s="23"/>
      <c r="D245" s="107" t="s">
        <v>5</v>
      </c>
      <c r="E245" s="107"/>
      <c r="F245" s="107"/>
      <c r="G245" s="107"/>
      <c r="H245" s="107"/>
      <c r="I245" s="107"/>
      <c r="J245" s="107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</row>
    <row r="246" spans="2:31" ht="12.75" customHeight="1" thickBot="1" x14ac:dyDescent="0.25">
      <c r="D246" s="108" t="s">
        <v>6</v>
      </c>
      <c r="E246" s="108"/>
      <c r="F246" s="108"/>
      <c r="G246" s="108"/>
      <c r="H246" s="108"/>
      <c r="I246" s="108"/>
      <c r="J246" s="108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</row>
    <row r="247" spans="2:31" ht="12.75" customHeight="1" x14ac:dyDescent="0.2">
      <c r="B247" s="89" t="s">
        <v>8</v>
      </c>
      <c r="D247" s="94" t="s">
        <v>22</v>
      </c>
      <c r="E247" s="94" t="s">
        <v>23</v>
      </c>
      <c r="F247" s="97" t="s">
        <v>88</v>
      </c>
      <c r="G247" s="98"/>
      <c r="H247" s="98"/>
      <c r="I247" s="98"/>
      <c r="J247" s="99"/>
      <c r="K247" s="34" t="str">
        <f t="shared" ref="K247:AE247" si="13">IF(OR(TRIM(K245)=0,TRIM(K245)=""),"",IF(IFERROR(TRIM(INDEX(QryItemNamed,MATCH(TRIM(K245),ITEM,0),2)),"")="Y","SPECIAL",LEFT(IFERROR(TRIM(INDEX(ITEM,MATCH(TRIM(K245),ITEM,0))),""),3)))</f>
        <v/>
      </c>
      <c r="L247" s="7" t="str">
        <f t="shared" si="13"/>
        <v/>
      </c>
      <c r="M247" s="7" t="str">
        <f t="shared" si="13"/>
        <v/>
      </c>
      <c r="N247" s="7" t="str">
        <f t="shared" si="13"/>
        <v/>
      </c>
      <c r="O247" s="7" t="str">
        <f t="shared" si="13"/>
        <v/>
      </c>
      <c r="P247" s="7" t="str">
        <f t="shared" si="13"/>
        <v/>
      </c>
      <c r="Q247" s="7" t="str">
        <f t="shared" si="13"/>
        <v/>
      </c>
      <c r="R247" s="7" t="str">
        <f t="shared" si="13"/>
        <v/>
      </c>
      <c r="S247" s="7" t="str">
        <f t="shared" si="13"/>
        <v/>
      </c>
      <c r="T247" s="7" t="str">
        <f t="shared" si="13"/>
        <v/>
      </c>
      <c r="U247" s="7" t="str">
        <f t="shared" si="13"/>
        <v/>
      </c>
      <c r="V247" s="7" t="str">
        <f t="shared" si="13"/>
        <v/>
      </c>
      <c r="W247" s="7" t="str">
        <f t="shared" si="13"/>
        <v/>
      </c>
      <c r="X247" s="7" t="str">
        <f t="shared" si="13"/>
        <v/>
      </c>
      <c r="Y247" s="7" t="str">
        <f t="shared" si="13"/>
        <v/>
      </c>
      <c r="Z247" s="7" t="str">
        <f t="shared" si="13"/>
        <v/>
      </c>
      <c r="AA247" s="7" t="str">
        <f t="shared" si="13"/>
        <v/>
      </c>
      <c r="AB247" s="7" t="str">
        <f t="shared" si="13"/>
        <v/>
      </c>
      <c r="AC247" s="7" t="str">
        <f t="shared" si="13"/>
        <v/>
      </c>
      <c r="AD247" s="7" t="str">
        <f t="shared" si="13"/>
        <v/>
      </c>
      <c r="AE247" s="7" t="str">
        <f t="shared" si="13"/>
        <v/>
      </c>
    </row>
    <row r="248" spans="2:31" ht="12.75" customHeight="1" x14ac:dyDescent="0.2">
      <c r="B248" s="90"/>
      <c r="D248" s="95"/>
      <c r="E248" s="95"/>
      <c r="F248" s="100"/>
      <c r="G248" s="101"/>
      <c r="H248" s="101"/>
      <c r="I248" s="101"/>
      <c r="J248" s="102"/>
      <c r="K248" s="106" t="str">
        <f t="shared" ref="K248:AE248" si="14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65" t="str">
        <f t="shared" si="14"/>
        <v/>
      </c>
      <c r="M248" s="65" t="str">
        <f t="shared" si="14"/>
        <v/>
      </c>
      <c r="N248" s="65" t="str">
        <f t="shared" si="14"/>
        <v/>
      </c>
      <c r="O248" s="113" t="str">
        <f t="shared" si="14"/>
        <v/>
      </c>
      <c r="P248" s="113" t="str">
        <f t="shared" si="14"/>
        <v/>
      </c>
      <c r="Q248" s="113" t="str">
        <f t="shared" si="14"/>
        <v/>
      </c>
      <c r="R248" s="113" t="str">
        <f t="shared" si="14"/>
        <v/>
      </c>
      <c r="S248" s="113" t="str">
        <f t="shared" si="14"/>
        <v/>
      </c>
      <c r="T248" s="113" t="str">
        <f t="shared" si="14"/>
        <v/>
      </c>
      <c r="U248" s="113" t="str">
        <f t="shared" si="14"/>
        <v/>
      </c>
      <c r="V248" s="113" t="str">
        <f t="shared" si="14"/>
        <v/>
      </c>
      <c r="W248" s="113" t="str">
        <f t="shared" si="14"/>
        <v/>
      </c>
      <c r="X248" s="113" t="str">
        <f t="shared" si="14"/>
        <v/>
      </c>
      <c r="Y248" s="113" t="str">
        <f t="shared" si="14"/>
        <v/>
      </c>
      <c r="Z248" s="113" t="str">
        <f t="shared" si="14"/>
        <v/>
      </c>
      <c r="AA248" s="114" t="str">
        <f t="shared" si="14"/>
        <v/>
      </c>
      <c r="AB248" s="113" t="str">
        <f t="shared" si="14"/>
        <v/>
      </c>
      <c r="AC248" s="113" t="str">
        <f t="shared" si="14"/>
        <v/>
      </c>
      <c r="AD248" s="113" t="str">
        <f t="shared" si="14"/>
        <v/>
      </c>
      <c r="AE248" s="113" t="str">
        <f t="shared" si="14"/>
        <v/>
      </c>
    </row>
    <row r="249" spans="2:31" ht="12.75" customHeight="1" x14ac:dyDescent="0.2">
      <c r="B249" s="90"/>
      <c r="D249" s="95"/>
      <c r="E249" s="95"/>
      <c r="F249" s="100"/>
      <c r="G249" s="101"/>
      <c r="H249" s="101"/>
      <c r="I249" s="101"/>
      <c r="J249" s="102"/>
      <c r="K249" s="106"/>
      <c r="L249" s="65"/>
      <c r="M249" s="65"/>
      <c r="N249" s="65"/>
      <c r="O249" s="113"/>
      <c r="P249" s="113"/>
      <c r="Q249" s="113"/>
      <c r="R249" s="113"/>
      <c r="S249" s="113"/>
      <c r="T249" s="113"/>
      <c r="U249" s="113"/>
      <c r="V249" s="113"/>
      <c r="W249" s="113"/>
      <c r="X249" s="113"/>
      <c r="Y249" s="113"/>
      <c r="Z249" s="113"/>
      <c r="AA249" s="115"/>
      <c r="AB249" s="113"/>
      <c r="AC249" s="113"/>
      <c r="AD249" s="113"/>
      <c r="AE249" s="113"/>
    </row>
    <row r="250" spans="2:31" ht="12.75" customHeight="1" x14ac:dyDescent="0.2">
      <c r="B250" s="90"/>
      <c r="D250" s="95"/>
      <c r="E250" s="95"/>
      <c r="F250" s="100"/>
      <c r="G250" s="101"/>
      <c r="H250" s="101"/>
      <c r="I250" s="101"/>
      <c r="J250" s="102"/>
      <c r="K250" s="106"/>
      <c r="L250" s="65"/>
      <c r="M250" s="65"/>
      <c r="N250" s="65"/>
      <c r="O250" s="113"/>
      <c r="P250" s="113"/>
      <c r="Q250" s="113"/>
      <c r="R250" s="113"/>
      <c r="S250" s="113"/>
      <c r="T250" s="113"/>
      <c r="U250" s="113"/>
      <c r="V250" s="113"/>
      <c r="W250" s="113"/>
      <c r="X250" s="113"/>
      <c r="Y250" s="113"/>
      <c r="Z250" s="113"/>
      <c r="AA250" s="115"/>
      <c r="AB250" s="113"/>
      <c r="AC250" s="113"/>
      <c r="AD250" s="113"/>
      <c r="AE250" s="113"/>
    </row>
    <row r="251" spans="2:31" ht="12.75" customHeight="1" x14ac:dyDescent="0.2">
      <c r="B251" s="90"/>
      <c r="D251" s="95"/>
      <c r="E251" s="95"/>
      <c r="F251" s="100"/>
      <c r="G251" s="101"/>
      <c r="H251" s="101"/>
      <c r="I251" s="101"/>
      <c r="J251" s="102"/>
      <c r="K251" s="106"/>
      <c r="L251" s="65"/>
      <c r="M251" s="65"/>
      <c r="N251" s="65"/>
      <c r="O251" s="113"/>
      <c r="P251" s="113"/>
      <c r="Q251" s="113"/>
      <c r="R251" s="113"/>
      <c r="S251" s="113"/>
      <c r="T251" s="113"/>
      <c r="U251" s="113"/>
      <c r="V251" s="113"/>
      <c r="W251" s="113"/>
      <c r="X251" s="113"/>
      <c r="Y251" s="113"/>
      <c r="Z251" s="113"/>
      <c r="AA251" s="115"/>
      <c r="AB251" s="113"/>
      <c r="AC251" s="113"/>
      <c r="AD251" s="113"/>
      <c r="AE251" s="113"/>
    </row>
    <row r="252" spans="2:31" ht="12.75" customHeight="1" x14ac:dyDescent="0.2">
      <c r="B252" s="90"/>
      <c r="D252" s="95"/>
      <c r="E252" s="95"/>
      <c r="F252" s="100"/>
      <c r="G252" s="101"/>
      <c r="H252" s="101"/>
      <c r="I252" s="101"/>
      <c r="J252" s="102"/>
      <c r="K252" s="106"/>
      <c r="L252" s="65"/>
      <c r="M252" s="65"/>
      <c r="N252" s="65"/>
      <c r="O252" s="113"/>
      <c r="P252" s="113"/>
      <c r="Q252" s="113"/>
      <c r="R252" s="113"/>
      <c r="S252" s="113"/>
      <c r="T252" s="113"/>
      <c r="U252" s="113"/>
      <c r="V252" s="113"/>
      <c r="W252" s="113"/>
      <c r="X252" s="113"/>
      <c r="Y252" s="113"/>
      <c r="Z252" s="113"/>
      <c r="AA252" s="115"/>
      <c r="AB252" s="113"/>
      <c r="AC252" s="113"/>
      <c r="AD252" s="113"/>
      <c r="AE252" s="113"/>
    </row>
    <row r="253" spans="2:31" ht="12.75" customHeight="1" x14ac:dyDescent="0.2">
      <c r="B253" s="90"/>
      <c r="D253" s="95"/>
      <c r="E253" s="95"/>
      <c r="F253" s="100"/>
      <c r="G253" s="101"/>
      <c r="H253" s="101"/>
      <c r="I253" s="101"/>
      <c r="J253" s="102"/>
      <c r="K253" s="106"/>
      <c r="L253" s="65"/>
      <c r="M253" s="65"/>
      <c r="N253" s="65"/>
      <c r="O253" s="113"/>
      <c r="P253" s="113"/>
      <c r="Q253" s="113"/>
      <c r="R253" s="113"/>
      <c r="S253" s="113"/>
      <c r="T253" s="113"/>
      <c r="U253" s="113"/>
      <c r="V253" s="113"/>
      <c r="W253" s="113"/>
      <c r="X253" s="113"/>
      <c r="Y253" s="113"/>
      <c r="Z253" s="113"/>
      <c r="AA253" s="115"/>
      <c r="AB253" s="113"/>
      <c r="AC253" s="113"/>
      <c r="AD253" s="113"/>
      <c r="AE253" s="113"/>
    </row>
    <row r="254" spans="2:31" ht="12.75" customHeight="1" x14ac:dyDescent="0.2">
      <c r="B254" s="90"/>
      <c r="D254" s="95"/>
      <c r="E254" s="95"/>
      <c r="F254" s="100"/>
      <c r="G254" s="101"/>
      <c r="H254" s="101"/>
      <c r="I254" s="101"/>
      <c r="J254" s="102"/>
      <c r="K254" s="106"/>
      <c r="L254" s="65"/>
      <c r="M254" s="65"/>
      <c r="N254" s="65"/>
      <c r="O254" s="113"/>
      <c r="P254" s="113"/>
      <c r="Q254" s="113"/>
      <c r="R254" s="113"/>
      <c r="S254" s="113"/>
      <c r="T254" s="113"/>
      <c r="U254" s="113"/>
      <c r="V254" s="113"/>
      <c r="W254" s="113"/>
      <c r="X254" s="113"/>
      <c r="Y254" s="113"/>
      <c r="Z254" s="113"/>
      <c r="AA254" s="115"/>
      <c r="AB254" s="113"/>
      <c r="AC254" s="113"/>
      <c r="AD254" s="113"/>
      <c r="AE254" s="113"/>
    </row>
    <row r="255" spans="2:31" ht="12.75" customHeight="1" x14ac:dyDescent="0.2">
      <c r="B255" s="90"/>
      <c r="D255" s="95"/>
      <c r="E255" s="95"/>
      <c r="F255" s="100"/>
      <c r="G255" s="101"/>
      <c r="H255" s="101"/>
      <c r="I255" s="101"/>
      <c r="J255" s="102"/>
      <c r="K255" s="106"/>
      <c r="L255" s="65"/>
      <c r="M255" s="65"/>
      <c r="N255" s="65"/>
      <c r="O255" s="113"/>
      <c r="P255" s="113"/>
      <c r="Q255" s="113"/>
      <c r="R255" s="113"/>
      <c r="S255" s="113"/>
      <c r="T255" s="113"/>
      <c r="U255" s="113"/>
      <c r="V255" s="113"/>
      <c r="W255" s="113"/>
      <c r="X255" s="113"/>
      <c r="Y255" s="113"/>
      <c r="Z255" s="113"/>
      <c r="AA255" s="115"/>
      <c r="AB255" s="113"/>
      <c r="AC255" s="113"/>
      <c r="AD255" s="113"/>
      <c r="AE255" s="113"/>
    </row>
    <row r="256" spans="2:31" ht="12.75" customHeight="1" x14ac:dyDescent="0.2">
      <c r="B256" s="90"/>
      <c r="D256" s="95"/>
      <c r="E256" s="95"/>
      <c r="F256" s="100"/>
      <c r="G256" s="101"/>
      <c r="H256" s="101"/>
      <c r="I256" s="101"/>
      <c r="J256" s="102"/>
      <c r="K256" s="106"/>
      <c r="L256" s="65"/>
      <c r="M256" s="65"/>
      <c r="N256" s="65"/>
      <c r="O256" s="113"/>
      <c r="P256" s="113"/>
      <c r="Q256" s="113"/>
      <c r="R256" s="113"/>
      <c r="S256" s="113"/>
      <c r="T256" s="113"/>
      <c r="U256" s="113"/>
      <c r="V256" s="113"/>
      <c r="W256" s="113"/>
      <c r="X256" s="113"/>
      <c r="Y256" s="113"/>
      <c r="Z256" s="113"/>
      <c r="AA256" s="115"/>
      <c r="AB256" s="113"/>
      <c r="AC256" s="113"/>
      <c r="AD256" s="113"/>
      <c r="AE256" s="113"/>
    </row>
    <row r="257" spans="2:31" ht="12.75" customHeight="1" x14ac:dyDescent="0.2">
      <c r="B257" s="90"/>
      <c r="D257" s="95"/>
      <c r="E257" s="95"/>
      <c r="F257" s="100"/>
      <c r="G257" s="101"/>
      <c r="H257" s="101"/>
      <c r="I257" s="101"/>
      <c r="J257" s="102"/>
      <c r="K257" s="106"/>
      <c r="L257" s="65"/>
      <c r="M257" s="65"/>
      <c r="N257" s="65"/>
      <c r="O257" s="113"/>
      <c r="P257" s="113"/>
      <c r="Q257" s="113"/>
      <c r="R257" s="113"/>
      <c r="S257" s="113"/>
      <c r="T257" s="113"/>
      <c r="U257" s="113"/>
      <c r="V257" s="113"/>
      <c r="W257" s="113"/>
      <c r="X257" s="113"/>
      <c r="Y257" s="113"/>
      <c r="Z257" s="113"/>
      <c r="AA257" s="115"/>
      <c r="AB257" s="113"/>
      <c r="AC257" s="113"/>
      <c r="AD257" s="113"/>
      <c r="AE257" s="113"/>
    </row>
    <row r="258" spans="2:31" ht="12.75" customHeight="1" x14ac:dyDescent="0.2">
      <c r="B258" s="90"/>
      <c r="D258" s="95"/>
      <c r="E258" s="95"/>
      <c r="F258" s="100"/>
      <c r="G258" s="101"/>
      <c r="H258" s="101"/>
      <c r="I258" s="101"/>
      <c r="J258" s="102"/>
      <c r="K258" s="106"/>
      <c r="L258" s="65"/>
      <c r="M258" s="65"/>
      <c r="N258" s="65"/>
      <c r="O258" s="113"/>
      <c r="P258" s="113"/>
      <c r="Q258" s="113"/>
      <c r="R258" s="113"/>
      <c r="S258" s="113"/>
      <c r="T258" s="113"/>
      <c r="U258" s="113"/>
      <c r="V258" s="113"/>
      <c r="W258" s="113"/>
      <c r="X258" s="113"/>
      <c r="Y258" s="113"/>
      <c r="Z258" s="113"/>
      <c r="AA258" s="115"/>
      <c r="AB258" s="113"/>
      <c r="AC258" s="113"/>
      <c r="AD258" s="113"/>
      <c r="AE258" s="113"/>
    </row>
    <row r="259" spans="2:31" ht="12.75" customHeight="1" x14ac:dyDescent="0.2">
      <c r="B259" s="90"/>
      <c r="D259" s="95"/>
      <c r="E259" s="95"/>
      <c r="F259" s="100"/>
      <c r="G259" s="101"/>
      <c r="H259" s="101"/>
      <c r="I259" s="101"/>
      <c r="J259" s="102"/>
      <c r="K259" s="106"/>
      <c r="L259" s="65"/>
      <c r="M259" s="65"/>
      <c r="N259" s="65"/>
      <c r="O259" s="113"/>
      <c r="P259" s="113"/>
      <c r="Q259" s="113"/>
      <c r="R259" s="113"/>
      <c r="S259" s="113"/>
      <c r="T259" s="113"/>
      <c r="U259" s="113"/>
      <c r="V259" s="113"/>
      <c r="W259" s="113"/>
      <c r="X259" s="113"/>
      <c r="Y259" s="113"/>
      <c r="Z259" s="113"/>
      <c r="AA259" s="116"/>
      <c r="AB259" s="113"/>
      <c r="AC259" s="113"/>
      <c r="AD259" s="113"/>
      <c r="AE259" s="113"/>
    </row>
    <row r="260" spans="2:31" ht="12.75" customHeight="1" thickBot="1" x14ac:dyDescent="0.25">
      <c r="B260" s="91"/>
      <c r="D260" s="96"/>
      <c r="E260" s="96"/>
      <c r="F260" s="103"/>
      <c r="G260" s="104"/>
      <c r="H260" s="104"/>
      <c r="I260" s="104"/>
      <c r="J260" s="105"/>
      <c r="K260" s="35" t="str">
        <f t="shared" ref="K260:AE260" si="15">IF(OR(TRIM(K245)=0,TRIM(K245)=""),"",IFERROR(TRIM(INDEX(QryItemNamed,MATCH(TRIM(K245),ITEM,0),3)),""))</f>
        <v/>
      </c>
      <c r="L260" s="8" t="str">
        <f t="shared" si="15"/>
        <v/>
      </c>
      <c r="M260" s="8" t="str">
        <f t="shared" si="15"/>
        <v/>
      </c>
      <c r="N260" s="8" t="str">
        <f t="shared" si="15"/>
        <v/>
      </c>
      <c r="O260" s="8" t="str">
        <f t="shared" si="15"/>
        <v/>
      </c>
      <c r="P260" s="8" t="str">
        <f t="shared" si="15"/>
        <v/>
      </c>
      <c r="Q260" s="8" t="str">
        <f t="shared" si="15"/>
        <v/>
      </c>
      <c r="R260" s="8" t="str">
        <f t="shared" si="15"/>
        <v/>
      </c>
      <c r="S260" s="8" t="str">
        <f t="shared" si="15"/>
        <v/>
      </c>
      <c r="T260" s="8" t="str">
        <f t="shared" si="15"/>
        <v/>
      </c>
      <c r="U260" s="8" t="str">
        <f t="shared" si="15"/>
        <v/>
      </c>
      <c r="V260" s="8" t="str">
        <f t="shared" si="15"/>
        <v/>
      </c>
      <c r="W260" s="8" t="str">
        <f t="shared" si="15"/>
        <v/>
      </c>
      <c r="X260" s="8" t="str">
        <f t="shared" si="15"/>
        <v/>
      </c>
      <c r="Y260" s="8" t="str">
        <f t="shared" si="15"/>
        <v/>
      </c>
      <c r="Z260" s="8" t="str">
        <f t="shared" si="15"/>
        <v/>
      </c>
      <c r="AA260" s="8" t="str">
        <f t="shared" si="15"/>
        <v/>
      </c>
      <c r="AB260" s="8" t="str">
        <f t="shared" si="15"/>
        <v/>
      </c>
      <c r="AC260" s="8" t="str">
        <f t="shared" si="15"/>
        <v/>
      </c>
      <c r="AD260" s="8" t="str">
        <f t="shared" si="15"/>
        <v/>
      </c>
      <c r="AE260" s="8" t="str">
        <f t="shared" si="15"/>
        <v/>
      </c>
    </row>
    <row r="261" spans="2:31" ht="12.75" customHeight="1" x14ac:dyDescent="0.2">
      <c r="B261" s="20"/>
      <c r="D261" s="9"/>
      <c r="E261" s="9"/>
      <c r="F261" s="32"/>
      <c r="G261" s="10"/>
      <c r="H261" s="9" t="s">
        <v>89</v>
      </c>
      <c r="I261" s="32"/>
      <c r="J261" s="36"/>
      <c r="K261" s="10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</row>
    <row r="262" spans="2:31" ht="12.75" customHeight="1" x14ac:dyDescent="0.2">
      <c r="B262" s="21"/>
      <c r="D262" s="11"/>
      <c r="E262" s="11"/>
      <c r="F262" s="31"/>
      <c r="G262" s="12"/>
      <c r="H262" s="11"/>
      <c r="I262" s="31"/>
      <c r="J262" s="37"/>
      <c r="K262" s="12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</row>
    <row r="263" spans="2:31" ht="12.75" customHeight="1" x14ac:dyDescent="0.2">
      <c r="B263" s="21"/>
      <c r="D263" s="11"/>
      <c r="E263" s="11"/>
      <c r="F263" s="31"/>
      <c r="G263" s="12"/>
      <c r="H263" s="11"/>
      <c r="I263" s="31"/>
      <c r="J263" s="37"/>
      <c r="K263" s="12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</row>
    <row r="264" spans="2:31" ht="12.75" customHeight="1" x14ac:dyDescent="0.2">
      <c r="B264" s="21"/>
      <c r="D264" s="11"/>
      <c r="E264" s="11"/>
      <c r="F264" s="31"/>
      <c r="G264" s="12"/>
      <c r="H264" s="11"/>
      <c r="I264" s="31"/>
      <c r="J264" s="37"/>
      <c r="K264" s="12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</row>
    <row r="265" spans="2:31" ht="12.75" customHeight="1" x14ac:dyDescent="0.2">
      <c r="B265" s="21"/>
      <c r="D265" s="11"/>
      <c r="E265" s="11"/>
      <c r="F265" s="31"/>
      <c r="G265" s="12"/>
      <c r="H265" s="11"/>
      <c r="I265" s="31"/>
      <c r="J265" s="37"/>
      <c r="K265" s="12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</row>
    <row r="266" spans="2:31" ht="12.75" customHeight="1" x14ac:dyDescent="0.2">
      <c r="B266" s="21"/>
      <c r="D266" s="11"/>
      <c r="E266" s="11"/>
      <c r="F266" s="31"/>
      <c r="G266" s="12"/>
      <c r="H266" s="11"/>
      <c r="I266" s="31"/>
      <c r="J266" s="37"/>
      <c r="K266" s="12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</row>
    <row r="267" spans="2:31" ht="12.75" customHeight="1" x14ac:dyDescent="0.2">
      <c r="B267" s="21"/>
      <c r="D267" s="11"/>
      <c r="E267" s="11"/>
      <c r="F267" s="31"/>
      <c r="G267" s="12"/>
      <c r="H267" s="11"/>
      <c r="I267" s="31"/>
      <c r="J267" s="37"/>
      <c r="K267" s="12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</row>
    <row r="268" spans="2:31" ht="12.75" customHeight="1" x14ac:dyDescent="0.2">
      <c r="B268" s="21"/>
      <c r="D268" s="11"/>
      <c r="E268" s="11"/>
      <c r="F268" s="31"/>
      <c r="G268" s="12"/>
      <c r="H268" s="11"/>
      <c r="I268" s="31"/>
      <c r="J268" s="37"/>
      <c r="K268" s="12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</row>
    <row r="269" spans="2:31" ht="12.75" customHeight="1" x14ac:dyDescent="0.2">
      <c r="B269" s="21"/>
      <c r="D269" s="11"/>
      <c r="E269" s="11"/>
      <c r="F269" s="31"/>
      <c r="G269" s="12"/>
      <c r="H269" s="11"/>
      <c r="I269" s="31"/>
      <c r="J269" s="37"/>
      <c r="K269" s="12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</row>
    <row r="270" spans="2:31" ht="12.75" customHeight="1" x14ac:dyDescent="0.2">
      <c r="B270" s="21"/>
      <c r="D270" s="11"/>
      <c r="E270" s="11"/>
      <c r="F270" s="31"/>
      <c r="G270" s="12"/>
      <c r="H270" s="11"/>
      <c r="I270" s="31"/>
      <c r="J270" s="37"/>
      <c r="K270" s="12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</row>
    <row r="271" spans="2:31" ht="12.75" customHeight="1" x14ac:dyDescent="0.2">
      <c r="B271" s="21"/>
      <c r="D271" s="11"/>
      <c r="E271" s="11"/>
      <c r="F271" s="31"/>
      <c r="G271" s="12"/>
      <c r="H271" s="11"/>
      <c r="I271" s="31"/>
      <c r="J271" s="37"/>
      <c r="K271" s="12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</row>
    <row r="272" spans="2:31" ht="12.75" customHeight="1" x14ac:dyDescent="0.2">
      <c r="B272" s="21"/>
      <c r="D272" s="11"/>
      <c r="E272" s="11"/>
      <c r="F272" s="31"/>
      <c r="G272" s="12"/>
      <c r="H272" s="11"/>
      <c r="I272" s="31"/>
      <c r="J272" s="37"/>
      <c r="K272" s="12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</row>
    <row r="273" spans="2:31" ht="12.75" customHeight="1" x14ac:dyDescent="0.2">
      <c r="B273" s="21"/>
      <c r="D273" s="11"/>
      <c r="E273" s="11"/>
      <c r="F273" s="31"/>
      <c r="G273" s="12"/>
      <c r="H273" s="11"/>
      <c r="I273" s="31"/>
      <c r="J273" s="37"/>
      <c r="K273" s="12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</row>
    <row r="274" spans="2:31" ht="12.75" customHeight="1" x14ac:dyDescent="0.2">
      <c r="B274" s="21"/>
      <c r="D274" s="11"/>
      <c r="E274" s="11"/>
      <c r="F274" s="31"/>
      <c r="G274" s="12"/>
      <c r="H274" s="11"/>
      <c r="I274" s="31"/>
      <c r="J274" s="37"/>
      <c r="K274" s="12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</row>
    <row r="275" spans="2:31" ht="12.75" customHeight="1" x14ac:dyDescent="0.2">
      <c r="B275" s="21"/>
      <c r="D275" s="11"/>
      <c r="E275" s="11"/>
      <c r="F275" s="31"/>
      <c r="G275" s="12"/>
      <c r="H275" s="11"/>
      <c r="I275" s="31"/>
      <c r="J275" s="37"/>
      <c r="K275" s="12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</row>
    <row r="276" spans="2:31" ht="12.75" customHeight="1" x14ac:dyDescent="0.2">
      <c r="B276" s="21"/>
      <c r="D276" s="11"/>
      <c r="E276" s="11"/>
      <c r="F276" s="31"/>
      <c r="G276" s="12"/>
      <c r="H276" s="11"/>
      <c r="I276" s="31"/>
      <c r="J276" s="37"/>
      <c r="K276" s="12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</row>
    <row r="277" spans="2:31" ht="12.75" customHeight="1" x14ac:dyDescent="0.2">
      <c r="B277" s="21"/>
      <c r="D277" s="11"/>
      <c r="E277" s="11"/>
      <c r="F277" s="31"/>
      <c r="G277" s="12"/>
      <c r="H277" s="11"/>
      <c r="I277" s="31"/>
      <c r="J277" s="37"/>
      <c r="K277" s="12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</row>
    <row r="278" spans="2:31" ht="12.75" customHeight="1" x14ac:dyDescent="0.2">
      <c r="B278" s="21"/>
      <c r="D278" s="11"/>
      <c r="E278" s="11"/>
      <c r="F278" s="31"/>
      <c r="G278" s="12"/>
      <c r="H278" s="11"/>
      <c r="I278" s="31"/>
      <c r="J278" s="37"/>
      <c r="K278" s="12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</row>
    <row r="279" spans="2:31" ht="12.75" customHeight="1" x14ac:dyDescent="0.2">
      <c r="B279" s="21"/>
      <c r="D279" s="11"/>
      <c r="E279" s="11"/>
      <c r="F279" s="31"/>
      <c r="G279" s="12"/>
      <c r="H279" s="11"/>
      <c r="I279" s="31"/>
      <c r="J279" s="37"/>
      <c r="K279" s="12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</row>
    <row r="280" spans="2:31" ht="12.75" customHeight="1" x14ac:dyDescent="0.2">
      <c r="B280" s="21"/>
      <c r="D280" s="11"/>
      <c r="E280" s="11"/>
      <c r="F280" s="31"/>
      <c r="G280" s="12"/>
      <c r="H280" s="11"/>
      <c r="I280" s="31"/>
      <c r="J280" s="37"/>
      <c r="K280" s="12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</row>
    <row r="281" spans="2:31" ht="12.75" customHeight="1" x14ac:dyDescent="0.2">
      <c r="B281" s="21"/>
      <c r="D281" s="11"/>
      <c r="E281" s="11"/>
      <c r="F281" s="31"/>
      <c r="G281" s="12"/>
      <c r="H281" s="11"/>
      <c r="I281" s="31"/>
      <c r="J281" s="37"/>
      <c r="K281" s="12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</row>
    <row r="282" spans="2:31" ht="12.75" customHeight="1" x14ac:dyDescent="0.2">
      <c r="B282" s="21"/>
      <c r="D282" s="11"/>
      <c r="E282" s="11"/>
      <c r="F282" s="31"/>
      <c r="G282" s="12"/>
      <c r="H282" s="11"/>
      <c r="I282" s="31"/>
      <c r="J282" s="37"/>
      <c r="K282" s="12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</row>
    <row r="283" spans="2:31" ht="12.75" customHeight="1" x14ac:dyDescent="0.2">
      <c r="B283" s="21"/>
      <c r="D283" s="11"/>
      <c r="E283" s="11"/>
      <c r="F283" s="31"/>
      <c r="G283" s="12"/>
      <c r="H283" s="11"/>
      <c r="I283" s="31"/>
      <c r="J283" s="37"/>
      <c r="K283" s="12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</row>
    <row r="284" spans="2:31" ht="12.75" customHeight="1" x14ac:dyDescent="0.2">
      <c r="B284" s="21"/>
      <c r="D284" s="11"/>
      <c r="E284" s="11"/>
      <c r="F284" s="31"/>
      <c r="G284" s="12"/>
      <c r="H284" s="11"/>
      <c r="I284" s="31"/>
      <c r="J284" s="37"/>
      <c r="K284" s="12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</row>
    <row r="285" spans="2:31" ht="12.75" customHeight="1" x14ac:dyDescent="0.2">
      <c r="B285" s="21"/>
      <c r="D285" s="11"/>
      <c r="E285" s="11"/>
      <c r="F285" s="31"/>
      <c r="G285" s="12"/>
      <c r="H285" s="11"/>
      <c r="I285" s="31"/>
      <c r="J285" s="37"/>
      <c r="K285" s="12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</row>
    <row r="286" spans="2:31" ht="12.75" customHeight="1" x14ac:dyDescent="0.2">
      <c r="B286" s="21"/>
      <c r="D286" s="11"/>
      <c r="E286" s="11"/>
      <c r="F286" s="31"/>
      <c r="G286" s="12"/>
      <c r="H286" s="11"/>
      <c r="I286" s="31"/>
      <c r="J286" s="37"/>
      <c r="K286" s="12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</row>
    <row r="287" spans="2:31" ht="12.75" customHeight="1" x14ac:dyDescent="0.2">
      <c r="B287" s="21"/>
      <c r="D287" s="11"/>
      <c r="E287" s="11"/>
      <c r="F287" s="31"/>
      <c r="G287" s="12"/>
      <c r="H287" s="11"/>
      <c r="I287" s="31"/>
      <c r="J287" s="37"/>
      <c r="K287" s="12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</row>
    <row r="288" spans="2:31" ht="12.75" customHeight="1" x14ac:dyDescent="0.2">
      <c r="B288" s="21"/>
      <c r="D288" s="11"/>
      <c r="E288" s="11"/>
      <c r="F288" s="31"/>
      <c r="G288" s="12"/>
      <c r="H288" s="11"/>
      <c r="I288" s="31"/>
      <c r="J288" s="37"/>
      <c r="K288" s="12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</row>
    <row r="289" spans="2:31" ht="12.75" customHeight="1" x14ac:dyDescent="0.2">
      <c r="B289" s="21"/>
      <c r="D289" s="11"/>
      <c r="E289" s="11"/>
      <c r="F289" s="31"/>
      <c r="G289" s="12"/>
      <c r="H289" s="11"/>
      <c r="I289" s="31"/>
      <c r="J289" s="37"/>
      <c r="K289" s="12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</row>
    <row r="290" spans="2:31" ht="12.75" customHeight="1" x14ac:dyDescent="0.2">
      <c r="B290" s="21"/>
      <c r="D290" s="11"/>
      <c r="E290" s="11"/>
      <c r="F290" s="31"/>
      <c r="G290" s="12"/>
      <c r="H290" s="11"/>
      <c r="I290" s="31"/>
      <c r="J290" s="37"/>
      <c r="K290" s="12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</row>
    <row r="291" spans="2:31" ht="12.75" customHeight="1" x14ac:dyDescent="0.2">
      <c r="B291" s="21"/>
      <c r="D291" s="11"/>
      <c r="E291" s="11"/>
      <c r="F291" s="31"/>
      <c r="G291" s="12"/>
      <c r="H291" s="11"/>
      <c r="I291" s="31"/>
      <c r="J291" s="37"/>
      <c r="K291" s="12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</row>
    <row r="292" spans="2:31" ht="12.75" customHeight="1" x14ac:dyDescent="0.2">
      <c r="B292" s="21"/>
      <c r="D292" s="11"/>
      <c r="E292" s="11"/>
      <c r="F292" s="31"/>
      <c r="G292" s="12"/>
      <c r="H292" s="11"/>
      <c r="I292" s="31"/>
      <c r="J292" s="37"/>
      <c r="K292" s="12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</row>
    <row r="293" spans="2:31" ht="12.75" customHeight="1" x14ac:dyDescent="0.2">
      <c r="B293" s="21"/>
      <c r="D293" s="11"/>
      <c r="E293" s="11"/>
      <c r="F293" s="31"/>
      <c r="G293" s="12"/>
      <c r="H293" s="11"/>
      <c r="I293" s="31"/>
      <c r="J293" s="37"/>
      <c r="K293" s="12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</row>
    <row r="294" spans="2:31" ht="12.75" customHeight="1" x14ac:dyDescent="0.2">
      <c r="B294" s="21"/>
      <c r="D294" s="11"/>
      <c r="E294" s="11"/>
      <c r="F294" s="31"/>
      <c r="G294" s="12"/>
      <c r="H294" s="11"/>
      <c r="I294" s="31"/>
      <c r="J294" s="37"/>
      <c r="K294" s="12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</row>
    <row r="295" spans="2:31" ht="12.75" customHeight="1" x14ac:dyDescent="0.2">
      <c r="B295" s="21"/>
      <c r="D295" s="11"/>
      <c r="E295" s="11"/>
      <c r="F295" s="31"/>
      <c r="G295" s="12"/>
      <c r="H295" s="11"/>
      <c r="I295" s="31"/>
      <c r="J295" s="37"/>
      <c r="K295" s="12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</row>
    <row r="296" spans="2:31" ht="12.75" customHeight="1" x14ac:dyDescent="0.2">
      <c r="B296" s="21"/>
      <c r="D296" s="11"/>
      <c r="E296" s="11"/>
      <c r="F296" s="31"/>
      <c r="G296" s="12"/>
      <c r="H296" s="11"/>
      <c r="I296" s="31"/>
      <c r="J296" s="37"/>
      <c r="K296" s="12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</row>
    <row r="297" spans="2:31" ht="12.75" customHeight="1" x14ac:dyDescent="0.2">
      <c r="B297" s="21"/>
      <c r="D297" s="11"/>
      <c r="E297" s="11"/>
      <c r="F297" s="31"/>
      <c r="G297" s="12"/>
      <c r="H297" s="11"/>
      <c r="I297" s="31"/>
      <c r="J297" s="37"/>
      <c r="K297" s="12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</row>
    <row r="298" spans="2:31" ht="12.75" customHeight="1" x14ac:dyDescent="0.2">
      <c r="B298" s="21"/>
      <c r="D298" s="11"/>
      <c r="E298" s="11"/>
      <c r="F298" s="31"/>
      <c r="G298" s="12"/>
      <c r="H298" s="11"/>
      <c r="I298" s="31"/>
      <c r="J298" s="37"/>
      <c r="K298" s="12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</row>
    <row r="299" spans="2:31" ht="12.75" customHeight="1" x14ac:dyDescent="0.2">
      <c r="B299" s="21"/>
      <c r="D299" s="11"/>
      <c r="E299" s="11"/>
      <c r="F299" s="31"/>
      <c r="G299" s="12"/>
      <c r="H299" s="11"/>
      <c r="I299" s="31"/>
      <c r="J299" s="37"/>
      <c r="K299" s="12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</row>
    <row r="300" spans="2:31" ht="12.75" customHeight="1" x14ac:dyDescent="0.2">
      <c r="B300" s="21"/>
      <c r="D300" s="11"/>
      <c r="E300" s="11"/>
      <c r="F300" s="31"/>
      <c r="G300" s="12"/>
      <c r="H300" s="11"/>
      <c r="I300" s="31"/>
      <c r="J300" s="37"/>
      <c r="K300" s="12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</row>
    <row r="301" spans="2:31" ht="12.75" customHeight="1" x14ac:dyDescent="0.2">
      <c r="B301" s="21"/>
      <c r="D301" s="11"/>
      <c r="E301" s="11"/>
      <c r="F301" s="31"/>
      <c r="G301" s="12"/>
      <c r="H301" s="11"/>
      <c r="I301" s="31"/>
      <c r="J301" s="37"/>
      <c r="K301" s="12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</row>
    <row r="302" spans="2:31" ht="12.75" customHeight="1" x14ac:dyDescent="0.2">
      <c r="B302" s="21"/>
      <c r="D302" s="11"/>
      <c r="E302" s="11"/>
      <c r="F302" s="31"/>
      <c r="G302" s="12"/>
      <c r="H302" s="11"/>
      <c r="I302" s="31"/>
      <c r="J302" s="37"/>
      <c r="K302" s="12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</row>
    <row r="303" spans="2:31" ht="12.75" customHeight="1" x14ac:dyDescent="0.2">
      <c r="B303" s="21"/>
      <c r="D303" s="11"/>
      <c r="E303" s="11"/>
      <c r="F303" s="31"/>
      <c r="G303" s="12"/>
      <c r="H303" s="11"/>
      <c r="I303" s="31"/>
      <c r="J303" s="37"/>
      <c r="K303" s="12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</row>
    <row r="304" spans="2:31" ht="12.75" customHeight="1" x14ac:dyDescent="0.2">
      <c r="B304" s="21"/>
      <c r="D304" s="11"/>
      <c r="E304" s="11"/>
      <c r="F304" s="31"/>
      <c r="G304" s="12"/>
      <c r="H304" s="11"/>
      <c r="I304" s="31"/>
      <c r="J304" s="37"/>
      <c r="K304" s="12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</row>
    <row r="305" spans="2:31" ht="12.75" customHeight="1" x14ac:dyDescent="0.2">
      <c r="B305" s="21"/>
      <c r="D305" s="11"/>
      <c r="E305" s="11"/>
      <c r="F305" s="31"/>
      <c r="G305" s="12"/>
      <c r="H305" s="11"/>
      <c r="I305" s="31"/>
      <c r="J305" s="37"/>
      <c r="K305" s="12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</row>
    <row r="306" spans="2:31" ht="12.75" customHeight="1" x14ac:dyDescent="0.2">
      <c r="B306" s="21"/>
      <c r="D306" s="11"/>
      <c r="E306" s="11"/>
      <c r="F306" s="31"/>
      <c r="G306" s="12"/>
      <c r="H306" s="11"/>
      <c r="I306" s="31"/>
      <c r="J306" s="37"/>
      <c r="K306" s="12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</row>
    <row r="307" spans="2:31" ht="12.75" customHeight="1" x14ac:dyDescent="0.2">
      <c r="B307" s="21"/>
      <c r="D307" s="11"/>
      <c r="E307" s="11"/>
      <c r="F307" s="31"/>
      <c r="G307" s="12"/>
      <c r="H307" s="11"/>
      <c r="I307" s="31"/>
      <c r="J307" s="37"/>
      <c r="K307" s="12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</row>
    <row r="308" spans="2:31" ht="12.75" customHeight="1" x14ac:dyDescent="0.2">
      <c r="B308" s="21"/>
      <c r="D308" s="11"/>
      <c r="E308" s="11"/>
      <c r="F308" s="31"/>
      <c r="G308" s="12"/>
      <c r="H308" s="11"/>
      <c r="I308" s="31"/>
      <c r="J308" s="37"/>
      <c r="K308" s="12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</row>
    <row r="309" spans="2:31" ht="12.75" customHeight="1" x14ac:dyDescent="0.2">
      <c r="B309" s="21"/>
      <c r="D309" s="11"/>
      <c r="E309" s="11"/>
      <c r="F309" s="31"/>
      <c r="G309" s="12"/>
      <c r="H309" s="11"/>
      <c r="I309" s="31"/>
      <c r="J309" s="37"/>
      <c r="K309" s="12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</row>
    <row r="310" spans="2:31" ht="12.75" customHeight="1" x14ac:dyDescent="0.2">
      <c r="B310" s="21"/>
      <c r="D310" s="11"/>
      <c r="E310" s="11"/>
      <c r="F310" s="31"/>
      <c r="G310" s="12"/>
      <c r="H310" s="11"/>
      <c r="I310" s="31"/>
      <c r="J310" s="37"/>
      <c r="K310" s="12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</row>
    <row r="311" spans="2:31" ht="12.75" customHeight="1" x14ac:dyDescent="0.2">
      <c r="B311" s="21"/>
      <c r="D311" s="11"/>
      <c r="E311" s="11"/>
      <c r="F311" s="31"/>
      <c r="G311" s="12"/>
      <c r="H311" s="11"/>
      <c r="I311" s="31"/>
      <c r="J311" s="37"/>
      <c r="K311" s="12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</row>
    <row r="312" spans="2:31" ht="12.75" customHeight="1" x14ac:dyDescent="0.2">
      <c r="B312" s="21"/>
      <c r="D312" s="11"/>
      <c r="E312" s="11"/>
      <c r="F312" s="31"/>
      <c r="G312" s="12"/>
      <c r="H312" s="11"/>
      <c r="I312" s="31"/>
      <c r="J312" s="37"/>
      <c r="K312" s="12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</row>
    <row r="313" spans="2:31" ht="12.75" customHeight="1" x14ac:dyDescent="0.2">
      <c r="B313" s="21"/>
      <c r="D313" s="11"/>
      <c r="E313" s="11"/>
      <c r="F313" s="31"/>
      <c r="G313" s="12"/>
      <c r="H313" s="11"/>
      <c r="I313" s="31"/>
      <c r="J313" s="37"/>
      <c r="K313" s="12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</row>
    <row r="314" spans="2:31" ht="12.75" customHeight="1" x14ac:dyDescent="0.2">
      <c r="B314" s="21"/>
      <c r="D314" s="11"/>
      <c r="E314" s="11"/>
      <c r="F314" s="31"/>
      <c r="G314" s="12"/>
      <c r="H314" s="11"/>
      <c r="I314" s="31"/>
      <c r="J314" s="37"/>
      <c r="K314" s="12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</row>
    <row r="315" spans="2:31" ht="12.75" customHeight="1" x14ac:dyDescent="0.2">
      <c r="B315" s="21"/>
      <c r="D315" s="11"/>
      <c r="E315" s="11"/>
      <c r="F315" s="31"/>
      <c r="G315" s="12"/>
      <c r="H315" s="11"/>
      <c r="I315" s="31"/>
      <c r="J315" s="37"/>
      <c r="K315" s="12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</row>
    <row r="316" spans="2:31" ht="12.75" customHeight="1" x14ac:dyDescent="0.2">
      <c r="B316" s="21"/>
      <c r="D316" s="11"/>
      <c r="E316" s="11"/>
      <c r="F316" s="31"/>
      <c r="G316" s="12"/>
      <c r="H316" s="11"/>
      <c r="I316" s="31"/>
      <c r="J316" s="37"/>
      <c r="K316" s="12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</row>
    <row r="317" spans="2:31" ht="12.75" customHeight="1" x14ac:dyDescent="0.2">
      <c r="B317" s="21"/>
      <c r="D317" s="11"/>
      <c r="E317" s="11"/>
      <c r="F317" s="31"/>
      <c r="G317" s="12"/>
      <c r="H317" s="11"/>
      <c r="I317" s="31"/>
      <c r="J317" s="37"/>
      <c r="K317" s="12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</row>
    <row r="318" spans="2:31" ht="12.75" customHeight="1" x14ac:dyDescent="0.2">
      <c r="B318" s="21"/>
      <c r="D318" s="11"/>
      <c r="E318" s="11"/>
      <c r="F318" s="31"/>
      <c r="G318" s="12"/>
      <c r="H318" s="11"/>
      <c r="I318" s="31"/>
      <c r="J318" s="37"/>
      <c r="K318" s="12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</row>
    <row r="319" spans="2:31" ht="12.75" customHeight="1" x14ac:dyDescent="0.2">
      <c r="B319" s="21"/>
      <c r="D319" s="11"/>
      <c r="E319" s="11"/>
      <c r="F319" s="31"/>
      <c r="G319" s="12"/>
      <c r="H319" s="11"/>
      <c r="I319" s="31"/>
      <c r="J319" s="37"/>
      <c r="K319" s="12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</row>
    <row r="320" spans="2:31" ht="12.75" customHeight="1" thickBot="1" x14ac:dyDescent="0.25">
      <c r="B320" s="22"/>
      <c r="D320" s="11"/>
      <c r="E320" s="11"/>
      <c r="F320" s="31"/>
      <c r="G320" s="12"/>
      <c r="H320" s="11"/>
      <c r="I320" s="31"/>
      <c r="J320" s="37"/>
      <c r="K320" s="12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</row>
    <row r="321" spans="2:31" ht="12.75" customHeight="1" x14ac:dyDescent="0.2">
      <c r="B321" s="5" t="s">
        <v>9</v>
      </c>
      <c r="D321" s="109" t="s">
        <v>0</v>
      </c>
      <c r="E321" s="110"/>
      <c r="F321" s="110"/>
      <c r="G321" s="110"/>
      <c r="H321" s="110"/>
      <c r="I321" s="110"/>
      <c r="J321" s="111"/>
      <c r="K321" s="13" t="str">
        <f>IF(K245="","",IF(OR(K260="", K260="LS", K260="LUMP"),IF(SUM(COUNTIF(K261:K320,"LS")+COUNTIF(K261:K320,"LUMP"))&gt;0,"LS",""),IF(SUM(K261:K320)&gt;0,ROUNDUP(SUM(K261:K320),0),"")))</f>
        <v/>
      </c>
      <c r="L321" s="13" t="str">
        <f t="shared" ref="L321:AE321" si="16">IF(L245="","",IF(OR(L260="", L260="LS", L260="LUMP"),IF(SUM(COUNTIF(L261:L320,"LS")+COUNTIF(L261:L320,"LUMP"))&gt;0,"LS",""),IF(SUM(L261:L320)&gt;0,ROUNDUP(SUM(L261:L320),0),"")))</f>
        <v/>
      </c>
      <c r="M321" s="13" t="str">
        <f t="shared" si="16"/>
        <v/>
      </c>
      <c r="N321" s="13" t="str">
        <f t="shared" si="16"/>
        <v/>
      </c>
      <c r="O321" s="13" t="str">
        <f t="shared" si="16"/>
        <v/>
      </c>
      <c r="P321" s="13" t="str">
        <f t="shared" si="16"/>
        <v/>
      </c>
      <c r="Q321" s="13" t="str">
        <f t="shared" si="16"/>
        <v/>
      </c>
      <c r="R321" s="13" t="str">
        <f t="shared" si="16"/>
        <v/>
      </c>
      <c r="S321" s="13" t="str">
        <f t="shared" si="16"/>
        <v/>
      </c>
      <c r="T321" s="13" t="str">
        <f t="shared" si="16"/>
        <v/>
      </c>
      <c r="U321" s="13" t="str">
        <f t="shared" si="16"/>
        <v/>
      </c>
      <c r="V321" s="13" t="str">
        <f t="shared" si="16"/>
        <v/>
      </c>
      <c r="W321" s="13" t="str">
        <f t="shared" si="16"/>
        <v/>
      </c>
      <c r="X321" s="13" t="str">
        <f t="shared" si="16"/>
        <v/>
      </c>
      <c r="Y321" s="13" t="str">
        <f t="shared" si="16"/>
        <v/>
      </c>
      <c r="Z321" s="13" t="str">
        <f t="shared" si="16"/>
        <v/>
      </c>
      <c r="AA321" s="13" t="str">
        <f t="shared" si="16"/>
        <v/>
      </c>
      <c r="AB321" s="13" t="str">
        <f t="shared" si="16"/>
        <v/>
      </c>
      <c r="AC321" s="13" t="str">
        <f t="shared" si="16"/>
        <v/>
      </c>
      <c r="AD321" s="13" t="str">
        <f t="shared" si="16"/>
        <v/>
      </c>
      <c r="AE321" s="13" t="str">
        <f t="shared" si="16"/>
        <v/>
      </c>
    </row>
  </sheetData>
  <mergeCells count="124">
    <mergeCell ref="D83:J83"/>
    <mergeCell ref="AE248:AE259"/>
    <mergeCell ref="D321:J321"/>
    <mergeCell ref="F25:G25"/>
    <mergeCell ref="F42:G42"/>
    <mergeCell ref="F58:G58"/>
    <mergeCell ref="Y248:Y259"/>
    <mergeCell ref="Z248:Z259"/>
    <mergeCell ref="AA248:AA259"/>
    <mergeCell ref="AB248:AB259"/>
    <mergeCell ref="AC248:AC259"/>
    <mergeCell ref="AD248:AD259"/>
    <mergeCell ref="S248:S259"/>
    <mergeCell ref="T248:T259"/>
    <mergeCell ref="U248:U259"/>
    <mergeCell ref="V248:V259"/>
    <mergeCell ref="W248:W259"/>
    <mergeCell ref="X248:X259"/>
    <mergeCell ref="M248:M259"/>
    <mergeCell ref="N248:N259"/>
    <mergeCell ref="O248:O259"/>
    <mergeCell ref="P248:P259"/>
    <mergeCell ref="Q248:Q259"/>
    <mergeCell ref="R248:R259"/>
    <mergeCell ref="L169:L180"/>
    <mergeCell ref="B247:B260"/>
    <mergeCell ref="D247:D260"/>
    <mergeCell ref="E247:E260"/>
    <mergeCell ref="F247:J260"/>
    <mergeCell ref="K248:K259"/>
    <mergeCell ref="L248:L259"/>
    <mergeCell ref="AD169:AD180"/>
    <mergeCell ref="AE169:AE180"/>
    <mergeCell ref="D242:J242"/>
    <mergeCell ref="D244:AE244"/>
    <mergeCell ref="D245:J245"/>
    <mergeCell ref="D246:J246"/>
    <mergeCell ref="X169:X180"/>
    <mergeCell ref="Y169:Y180"/>
    <mergeCell ref="Z169:Z180"/>
    <mergeCell ref="AA169:AA180"/>
    <mergeCell ref="AB169:AB180"/>
    <mergeCell ref="AC169:AC180"/>
    <mergeCell ref="R169:R180"/>
    <mergeCell ref="S169:S180"/>
    <mergeCell ref="T169:T180"/>
    <mergeCell ref="U169:U180"/>
    <mergeCell ref="V169:V180"/>
    <mergeCell ref="W169:W180"/>
    <mergeCell ref="P169:P180"/>
    <mergeCell ref="Q169:Q180"/>
    <mergeCell ref="AE90:AE101"/>
    <mergeCell ref="D163:J163"/>
    <mergeCell ref="D165:AE165"/>
    <mergeCell ref="D166:J166"/>
    <mergeCell ref="D167:J167"/>
    <mergeCell ref="AC90:AC101"/>
    <mergeCell ref="AD90:AD101"/>
    <mergeCell ref="B168:B181"/>
    <mergeCell ref="D168:D181"/>
    <mergeCell ref="E168:E181"/>
    <mergeCell ref="F168:J181"/>
    <mergeCell ref="K169:K180"/>
    <mergeCell ref="Y90:Y101"/>
    <mergeCell ref="Z90:Z101"/>
    <mergeCell ref="AA90:AA101"/>
    <mergeCell ref="AB90:AB101"/>
    <mergeCell ref="S90:S101"/>
    <mergeCell ref="T90:T101"/>
    <mergeCell ref="U90:U101"/>
    <mergeCell ref="V90:V101"/>
    <mergeCell ref="W90:W101"/>
    <mergeCell ref="X90:X101"/>
    <mergeCell ref="M90:M101"/>
    <mergeCell ref="N90:N101"/>
    <mergeCell ref="O90:O101"/>
    <mergeCell ref="P90:P101"/>
    <mergeCell ref="Q90:Q101"/>
    <mergeCell ref="R90:R101"/>
    <mergeCell ref="M169:M180"/>
    <mergeCell ref="N169:N180"/>
    <mergeCell ref="O169:O180"/>
    <mergeCell ref="D84:J84"/>
    <mergeCell ref="D86:AE86"/>
    <mergeCell ref="D87:J87"/>
    <mergeCell ref="D88:J88"/>
    <mergeCell ref="B89:B102"/>
    <mergeCell ref="D89:D102"/>
    <mergeCell ref="E89:E102"/>
    <mergeCell ref="F89:J102"/>
    <mergeCell ref="K90:K101"/>
    <mergeCell ref="L90:L101"/>
    <mergeCell ref="N84:O84"/>
    <mergeCell ref="M11:M22"/>
    <mergeCell ref="N11:N22"/>
    <mergeCell ref="O11:O22"/>
    <mergeCell ref="P11:P22"/>
    <mergeCell ref="Q11:Q22"/>
    <mergeCell ref="R11:R22"/>
    <mergeCell ref="S11:S22"/>
    <mergeCell ref="D7:AE7"/>
    <mergeCell ref="D8:J8"/>
    <mergeCell ref="D9:J9"/>
    <mergeCell ref="Z11:Z22"/>
    <mergeCell ref="AA11:AA22"/>
    <mergeCell ref="AB11:AB22"/>
    <mergeCell ref="AC11:AC22"/>
    <mergeCell ref="AD11:AD22"/>
    <mergeCell ref="AE11:AE22"/>
    <mergeCell ref="T11:T22"/>
    <mergeCell ref="U11:U22"/>
    <mergeCell ref="V11:V22"/>
    <mergeCell ref="W11:W22"/>
    <mergeCell ref="X11:X22"/>
    <mergeCell ref="Y11:Y22"/>
    <mergeCell ref="F71:G71"/>
    <mergeCell ref="F72:G72"/>
    <mergeCell ref="F73:G73"/>
    <mergeCell ref="B10:B23"/>
    <mergeCell ref="D10:D23"/>
    <mergeCell ref="E10:E23"/>
    <mergeCell ref="F10:J23"/>
    <mergeCell ref="K11:K22"/>
    <mergeCell ref="L11:L22"/>
  </mergeCells>
  <phoneticPr fontId="8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SIGNING</vt:lpstr>
      <vt:lpstr>PM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Klopping, Sam</cp:lastModifiedBy>
  <cp:lastPrinted>2015-05-18T13:50:30Z</cp:lastPrinted>
  <dcterms:created xsi:type="dcterms:W3CDTF">2005-09-27T11:52:28Z</dcterms:created>
  <dcterms:modified xsi:type="dcterms:W3CDTF">2025-06-30T13:31:13Z</dcterms:modified>
</cp:coreProperties>
</file>