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Blank!$D$10:$AU$77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3" i="1" l="1"/>
  <c r="AE11" i="1"/>
  <c r="AE10" i="1"/>
  <c r="D7" i="1" l="1"/>
  <c r="U77" i="1" l="1"/>
  <c r="U72" i="1" s="1"/>
  <c r="V77" i="1"/>
  <c r="W77" i="1"/>
  <c r="W72" i="1" s="1"/>
  <c r="Y77" i="1"/>
  <c r="Z77" i="1"/>
  <c r="Z72" i="1" s="1"/>
  <c r="AA77" i="1"/>
  <c r="AA72" i="1" s="1"/>
  <c r="AJ77" i="1"/>
  <c r="AK77" i="1"/>
  <c r="AL77" i="1"/>
  <c r="AM77" i="1"/>
  <c r="AN77" i="1"/>
  <c r="AO77" i="1"/>
  <c r="AP77" i="1"/>
  <c r="AP72" i="1" s="1"/>
  <c r="AQ77" i="1"/>
  <c r="AQ72" i="1" s="1"/>
  <c r="AR77" i="1"/>
  <c r="AR72" i="1" s="1"/>
  <c r="AT77" i="1"/>
  <c r="AT72" i="1" s="1"/>
  <c r="L77" i="1"/>
  <c r="N77" i="1"/>
  <c r="O77" i="1"/>
  <c r="P77" i="1"/>
  <c r="Q77" i="1"/>
  <c r="R77" i="1"/>
  <c r="R72" i="1" s="1"/>
  <c r="S77" i="1"/>
  <c r="S72" i="1" s="1"/>
  <c r="T77" i="1"/>
  <c r="M77" i="1"/>
  <c r="K77" i="1"/>
  <c r="K72" i="1" s="1"/>
  <c r="T72" i="1" l="1"/>
  <c r="T73" i="1"/>
  <c r="L72" i="1"/>
  <c r="L73" i="1"/>
  <c r="Y72" i="1"/>
  <c r="Y73" i="1"/>
  <c r="AO72" i="1"/>
  <c r="AO73" i="1"/>
  <c r="N73" i="1"/>
  <c r="N72" i="1"/>
  <c r="P72" i="1"/>
  <c r="P73" i="1"/>
  <c r="AK72" i="1"/>
  <c r="AK73" i="1"/>
  <c r="O73" i="1"/>
  <c r="O72" i="1"/>
  <c r="AJ72" i="1"/>
  <c r="AJ73" i="1"/>
  <c r="K73" i="1"/>
  <c r="L11" i="1"/>
  <c r="L10" i="1"/>
  <c r="K10" i="1"/>
  <c r="K11" i="1"/>
  <c r="AI11" i="1"/>
  <c r="AJ11" i="1"/>
  <c r="AK11" i="1"/>
  <c r="AL11" i="1"/>
  <c r="AM11" i="1"/>
  <c r="AN11" i="1"/>
  <c r="AO11" i="1"/>
  <c r="AP11" i="1"/>
  <c r="AQ11" i="1"/>
  <c r="AR11" i="1"/>
  <c r="AH11" i="1"/>
  <c r="AH23" i="1"/>
  <c r="AH77" i="1" s="1"/>
  <c r="AI23" i="1"/>
  <c r="AI77" i="1" s="1"/>
  <c r="AS77" i="1"/>
  <c r="AH10" i="1"/>
  <c r="AI10" i="1"/>
  <c r="AJ10" i="1"/>
  <c r="AK10" i="1"/>
  <c r="AL10" i="1"/>
  <c r="AM10" i="1"/>
  <c r="AN10" i="1"/>
  <c r="AO10" i="1"/>
  <c r="AP10" i="1"/>
  <c r="AQ10" i="1"/>
  <c r="AR10" i="1"/>
  <c r="X23" i="1"/>
  <c r="X77" i="1" s="1"/>
  <c r="AB23" i="1"/>
  <c r="AB77" i="1" s="1"/>
  <c r="AC23" i="1"/>
  <c r="AC77" i="1" s="1"/>
  <c r="AD23" i="1"/>
  <c r="AD77" i="1" s="1"/>
  <c r="AF23" i="1"/>
  <c r="AF77" i="1" s="1"/>
  <c r="AG23" i="1"/>
  <c r="AG77" i="1" s="1"/>
  <c r="AU23" i="1"/>
  <c r="AU77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F11" i="1"/>
  <c r="AG11" i="1"/>
  <c r="AT11" i="1"/>
  <c r="AU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F10" i="1"/>
  <c r="AG10" i="1"/>
  <c r="AT10" i="1"/>
  <c r="AU10" i="1"/>
  <c r="AB72" i="1" l="1"/>
  <c r="AB73" i="1"/>
  <c r="AH72" i="1"/>
  <c r="AH73" i="1"/>
  <c r="AG72" i="1"/>
  <c r="AG73" i="1"/>
  <c r="AD72" i="1"/>
  <c r="AD73" i="1"/>
  <c r="AI72" i="1"/>
  <c r="AI73" i="1"/>
  <c r="AS72" i="1"/>
  <c r="AS73" i="1"/>
  <c r="X72" i="1"/>
  <c r="X73" i="1"/>
</calcChain>
</file>

<file path=xl/sharedStrings.xml><?xml version="1.0" encoding="utf-8"?>
<sst xmlns="http://schemas.openxmlformats.org/spreadsheetml/2006/main" count="216" uniqueCount="134">
  <si>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</si>
  <si>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</si>
  <si>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</si>
  <si>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</si>
  <si>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</si>
  <si>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</si>
  <si>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</si>
  <si>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</si>
  <si>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</si>
  <si>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</si>
  <si>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</si>
  <si>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</si>
  <si>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</si>
  <si>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</si>
  <si>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</si>
  <si>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</si>
  <si>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</si>
  <si>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</si>
  <si>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</si>
  <si>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</si>
  <si>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625E00450</t>
  </si>
  <si>
    <t>LT</t>
  </si>
  <si>
    <t>625E10490</t>
  </si>
  <si>
    <t>625E14100</t>
  </si>
  <si>
    <t>625E29002</t>
  </si>
  <si>
    <t>625E30706</t>
  </si>
  <si>
    <t>625E00480</t>
  </si>
  <si>
    <t>RT</t>
  </si>
  <si>
    <t xml:space="preserve"> </t>
  </si>
  <si>
    <t>625E30700</t>
  </si>
  <si>
    <t>625E25500</t>
  </si>
  <si>
    <t>625E25900</t>
  </si>
  <si>
    <t>625E32000</t>
  </si>
  <si>
    <t>625E25910</t>
  </si>
  <si>
    <t>, A12B40</t>
  </si>
  <si>
    <t>625E14000</t>
  </si>
  <si>
    <t>, 725.04, 3"</t>
  </si>
  <si>
    <t>625E34001</t>
  </si>
  <si>
    <t>625E10500</t>
  </si>
  <si>
    <t>625E10494</t>
  </si>
  <si>
    <t>625E10614</t>
  </si>
  <si>
    <t>625E14200</t>
  </si>
  <si>
    <t>625E23400</t>
  </si>
  <si>
    <t>625E26253</t>
  </si>
  <si>
    <t>625E26273</t>
  </si>
  <si>
    <t>625E27503</t>
  </si>
  <si>
    <t>625E23200</t>
  </si>
  <si>
    <t>625E23300</t>
  </si>
  <si>
    <t>625E24320</t>
  </si>
  <si>
    <t>625E25400</t>
  </si>
  <si>
    <t>625E29900</t>
  </si>
  <si>
    <t>625E31510</t>
  </si>
  <si>
    <t>625E39520</t>
  </si>
  <si>
    <t>625E33000</t>
  </si>
  <si>
    <t>625E75510</t>
  </si>
  <si>
    <t>625E75800</t>
  </si>
  <si>
    <t>, A6B40</t>
  </si>
  <si>
    <t>, A8B40</t>
  </si>
  <si>
    <t>, A15B40</t>
  </si>
  <si>
    <t>, AT8B40</t>
  </si>
  <si>
    <t xml:space="preserve"> POST TOP, ATON13</t>
  </si>
  <si>
    <t>, ATLM50</t>
  </si>
  <si>
    <t>I-71 SB (CKT MI)</t>
  </si>
  <si>
    <t>R/L</t>
  </si>
  <si>
    <t>FUNDING SPLIT (01/IMS/PV)</t>
  </si>
  <si>
    <t>FUNDING SPLIT (02/NHS/PV)</t>
  </si>
  <si>
    <t>EA</t>
  </si>
  <si>
    <t>TRANS. RAMP D7 (CKT MJ)</t>
  </si>
  <si>
    <t>275+00</t>
  </si>
  <si>
    <t>275+29</t>
  </si>
  <si>
    <t>ML - MI-5</t>
  </si>
  <si>
    <t>MI-5</t>
  </si>
  <si>
    <t>MI-5 - MI-4</t>
  </si>
  <si>
    <t>MI-4</t>
  </si>
  <si>
    <t>267+97</t>
  </si>
  <si>
    <t>278+02</t>
  </si>
  <si>
    <t>MI-4 - PB-9</t>
  </si>
  <si>
    <t>PB-9</t>
  </si>
  <si>
    <t>PB-9 - PB-10</t>
  </si>
  <si>
    <t>PB-10</t>
  </si>
  <si>
    <t>6000+06 D6</t>
  </si>
  <si>
    <t>PB-10 - MI-3</t>
  </si>
  <si>
    <t>6000+06</t>
  </si>
  <si>
    <t>MI-3</t>
  </si>
  <si>
    <t>6001+55</t>
  </si>
  <si>
    <t>MI-3 - MI-2</t>
  </si>
  <si>
    <t>MI-2</t>
  </si>
  <si>
    <t>6003+11</t>
  </si>
  <si>
    <t>MI-2 - MI-1</t>
  </si>
  <si>
    <t>MI-1</t>
  </si>
  <si>
    <t>6003+65</t>
  </si>
  <si>
    <t>MI-1 - PB-11</t>
  </si>
  <si>
    <t>PB-11</t>
  </si>
  <si>
    <t>6004+54</t>
  </si>
  <si>
    <t>PB-11 - PB-12</t>
  </si>
  <si>
    <t>PB-12</t>
  </si>
  <si>
    <t>17006+25</t>
  </si>
  <si>
    <t>ML - MJ-3</t>
  </si>
  <si>
    <t>MJ-3</t>
  </si>
  <si>
    <t>MJ-3 - PB-13</t>
  </si>
  <si>
    <t>PB-13</t>
  </si>
  <si>
    <t>176006+95</t>
  </si>
  <si>
    <t>7007+13 D7</t>
  </si>
  <si>
    <t>PB-13 - MJ-2</t>
  </si>
  <si>
    <t>7007+13</t>
  </si>
  <si>
    <t>MJ-2</t>
  </si>
  <si>
    <t>7008+86</t>
  </si>
  <si>
    <t>MJ-2 - MJ-1</t>
  </si>
  <si>
    <t>MJ-1</t>
  </si>
  <si>
    <t>7008+88</t>
  </si>
  <si>
    <t>BL</t>
  </si>
  <si>
    <t>PIER 1</t>
  </si>
  <si>
    <t>7012+40</t>
  </si>
  <si>
    <t>MJ-1 - PB-14</t>
  </si>
  <si>
    <t>PB-14</t>
  </si>
  <si>
    <t>6004+54 D6</t>
  </si>
  <si>
    <t>PB-14 - PB-12</t>
  </si>
  <si>
    <t>6004+56</t>
  </si>
  <si>
    <t>PS-'M'</t>
  </si>
  <si>
    <t>631+00 T70W</t>
  </si>
  <si>
    <t>ML - MJ-9</t>
  </si>
  <si>
    <t>MJ-9</t>
  </si>
  <si>
    <t>6003+85</t>
  </si>
  <si>
    <t>EXIST. PS-#1</t>
  </si>
  <si>
    <t>TRANS. I-70 WB (CKT CJ)</t>
  </si>
  <si>
    <t>MJB-1</t>
  </si>
  <si>
    <t>FROM</t>
  </si>
  <si>
    <t>TO</t>
  </si>
  <si>
    <t>ML = MATCH LINE
MJB = MEDIAN JUNCTION BOX
D6 = RAMP D6
D7 = RAMP D7
T70W = TRANS. I-70 WB</t>
  </si>
  <si>
    <t>625E24330</t>
  </si>
  <si>
    <t>625E36011</t>
  </si>
  <si>
    <t>UNDERGROUND WARNING/MARKING TAPE, AS PER PLAN</t>
  </si>
  <si>
    <t>FT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</si>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</sst>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\)"/>
    <numFmt numFmtId="165" formatCode="&quot;SUBSUMMARY SHEET &quot;#"/>
    <numFmt numFmtId="166" formatCode="0&quot;+&quot;00"/>
    <numFmt numFmtId="167" formatCode="0\+00"/>
    <numFmt numFmtId="168" formatCode="0&quot;+&quot;00.0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5" xfId="0" applyNumberFormat="1" applyFont="1" applyFill="1" applyBorder="1" applyAlignment="1" applyProtection="1">
      <alignment horizontal="center" vertical="center"/>
      <protection locked="0"/>
    </xf>
    <xf numFmtId="168" fontId="4" fillId="0" borderId="17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textRotation="90" wrapText="1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5" xfId="0" applyNumberFormat="1" applyFont="1" applyFill="1" applyBorder="1" applyAlignment="1" applyProtection="1">
      <alignment horizontal="center" vertical="center"/>
      <protection locked="0"/>
    </xf>
    <xf numFmtId="168" fontId="4" fillId="0" borderId="17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22" xfId="0" quotePrefix="1" applyFont="1" applyFill="1" applyBorder="1" applyAlignment="1" applyProtection="1">
      <alignment horizontal="center" vertical="center" wrapText="1"/>
    </xf>
    <xf numFmtId="0" fontId="8" fillId="0" borderId="0" xfId="0" quotePrefix="1" applyFont="1" applyFill="1" applyBorder="1" applyAlignment="1" applyProtection="1">
      <alignment horizontal="center" vertical="center" wrapText="1"/>
    </xf>
    <xf numFmtId="0" fontId="8" fillId="0" borderId="23" xfId="0" quotePrefix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8" xfId="0" applyNumberFormat="1" applyFont="1" applyFill="1" applyBorder="1" applyAlignment="1" applyProtection="1">
      <alignment horizontal="center" vertical="center"/>
      <protection locked="0"/>
    </xf>
    <xf numFmtId="167" fontId="4" fillId="0" borderId="4" xfId="0" applyNumberFormat="1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166" fontId="4" fillId="0" borderId="20" xfId="0" applyNumberFormat="1" applyFont="1" applyFill="1" applyBorder="1" applyAlignment="1" applyProtection="1">
      <alignment horizontal="center" vertical="center"/>
      <protection locked="0"/>
    </xf>
    <xf numFmtId="166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76</xdr:row>
      <xdr:rowOff>0</xdr:rowOff>
    </xdr:from>
    <xdr:to>
      <xdr:col>47</xdr:col>
      <xdr:colOff>0</xdr:colOff>
      <xdr:row>76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77"/>
  <sheetViews>
    <sheetView showGridLines="0" tabSelected="1" zoomScaleNormal="100" workbookViewId="0">
      <selection activeCell="D10" sqref="D10:J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5.1796875" style="6" customWidth="1"/>
    <col min="12" max="23" width="5.1796875" style="7" customWidth="1"/>
    <col min="24" max="24" width="5.7265625" style="7" customWidth="1"/>
    <col min="25" max="27" width="6.7265625" style="7" customWidth="1"/>
    <col min="28" max="31" width="5.81640625" style="7" customWidth="1"/>
    <col min="32" max="32" width="5.1796875" style="7" customWidth="1"/>
    <col min="33" max="33" width="5.54296875" style="7" customWidth="1"/>
    <col min="34" max="34" width="4.7265625" style="7" customWidth="1"/>
    <col min="35" max="35" width="5.7265625" style="7" customWidth="1"/>
    <col min="36" max="41" width="5" style="7" customWidth="1"/>
    <col min="42" max="42" width="4.54296875" style="7" customWidth="1"/>
    <col min="43" max="46" width="4.7265625" style="7" customWidth="1"/>
    <col min="47" max="47" width="5.81640625" style="7" customWidth="1"/>
    <col min="48" max="48" width="2.7265625" style="5" customWidth="1"/>
    <col min="49" max="16384" width="9.1796875" style="5"/>
  </cols>
  <sheetData>
    <row r="1" spans="1:53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7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"/>
    </row>
    <row r="2" spans="1:53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7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"/>
    </row>
    <row r="3" spans="1:53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"/>
    </row>
    <row r="4" spans="1:53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"/>
    </row>
    <row r="5" spans="1:53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"/>
      <c r="AU5" s="1"/>
    </row>
    <row r="6" spans="1:53" ht="12.75" customHeight="1" thickBot="1" x14ac:dyDescent="0.3"/>
    <row r="7" spans="1:53" ht="12.75" customHeight="1" thickBot="1" x14ac:dyDescent="0.35">
      <c r="B7" s="20" t="s">
        <v>7</v>
      </c>
      <c r="D7" s="60">
        <f>AV7</f>
        <v>773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14">
        <v>773</v>
      </c>
      <c r="AW7" s="15" t="s">
        <v>1</v>
      </c>
      <c r="AX7" s="16"/>
      <c r="AY7" s="16"/>
      <c r="AZ7" s="16"/>
      <c r="BA7" s="16"/>
    </row>
    <row r="8" spans="1:53" ht="12.75" customHeight="1" thickBot="1" x14ac:dyDescent="0.3">
      <c r="B8" s="23">
        <v>773</v>
      </c>
      <c r="D8" s="61" t="s">
        <v>5</v>
      </c>
      <c r="E8" s="61"/>
      <c r="F8" s="61"/>
      <c r="G8" s="61"/>
      <c r="H8" s="61"/>
      <c r="I8" s="24"/>
      <c r="J8" s="24"/>
      <c r="K8" s="19" t="s">
        <v>20</v>
      </c>
      <c r="L8" s="19" t="s">
        <v>26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38</v>
      </c>
      <c r="S8" s="19" t="s">
        <v>39</v>
      </c>
      <c r="T8" s="19" t="s">
        <v>40</v>
      </c>
      <c r="U8" s="19" t="s">
        <v>35</v>
      </c>
      <c r="V8" s="19" t="s">
        <v>23</v>
      </c>
      <c r="W8" s="19" t="s">
        <v>41</v>
      </c>
      <c r="X8" s="19" t="s">
        <v>42</v>
      </c>
      <c r="Y8" s="19" t="s">
        <v>43</v>
      </c>
      <c r="Z8" s="19" t="s">
        <v>44</v>
      </c>
      <c r="AA8" s="19" t="s">
        <v>45</v>
      </c>
      <c r="AB8" s="19" t="s">
        <v>46</v>
      </c>
      <c r="AC8" s="19" t="s">
        <v>47</v>
      </c>
      <c r="AD8" s="19" t="s">
        <v>48</v>
      </c>
      <c r="AE8" s="19" t="s">
        <v>129</v>
      </c>
      <c r="AF8" s="19" t="s">
        <v>31</v>
      </c>
      <c r="AG8" s="19" t="s">
        <v>49</v>
      </c>
      <c r="AH8" s="19" t="s">
        <v>30</v>
      </c>
      <c r="AI8" s="19" t="s">
        <v>24</v>
      </c>
      <c r="AJ8" s="19" t="s">
        <v>50</v>
      </c>
      <c r="AK8" s="19" t="s">
        <v>29</v>
      </c>
      <c r="AL8" s="19" t="s">
        <v>25</v>
      </c>
      <c r="AM8" s="19" t="s">
        <v>51</v>
      </c>
      <c r="AN8" s="19" t="s">
        <v>52</v>
      </c>
      <c r="AO8" s="19" t="s">
        <v>32</v>
      </c>
      <c r="AP8" s="19" t="s">
        <v>53</v>
      </c>
      <c r="AQ8" s="19" t="s">
        <v>54</v>
      </c>
      <c r="AR8" s="19" t="s">
        <v>37</v>
      </c>
      <c r="AS8" s="19" t="s">
        <v>130</v>
      </c>
      <c r="AT8" s="19" t="s">
        <v>55</v>
      </c>
      <c r="AU8" s="19" t="s">
        <v>33</v>
      </c>
    </row>
    <row r="9" spans="1:53" ht="12.75" customHeight="1" thickBot="1" x14ac:dyDescent="0.3">
      <c r="D9" s="62" t="s">
        <v>6</v>
      </c>
      <c r="E9" s="62"/>
      <c r="F9" s="62"/>
      <c r="G9" s="62"/>
      <c r="H9" s="62"/>
      <c r="I9" s="25"/>
      <c r="J9" s="25"/>
      <c r="K9" s="13"/>
      <c r="L9" s="13"/>
      <c r="M9" s="13" t="s">
        <v>56</v>
      </c>
      <c r="N9" s="13" t="s">
        <v>57</v>
      </c>
      <c r="O9" s="13" t="s">
        <v>34</v>
      </c>
      <c r="P9" s="13" t="s">
        <v>58</v>
      </c>
      <c r="Q9" s="13" t="s">
        <v>59</v>
      </c>
      <c r="R9" s="13" t="s">
        <v>60</v>
      </c>
      <c r="S9" s="13" t="s">
        <v>61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 t="s">
        <v>36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53" ht="12.75" customHeight="1" x14ac:dyDescent="0.25">
      <c r="B10" s="66" t="s">
        <v>8</v>
      </c>
      <c r="D10" s="57" t="s">
        <v>0</v>
      </c>
      <c r="E10" s="72" t="s">
        <v>19</v>
      </c>
      <c r="F10" s="73"/>
      <c r="G10" s="73"/>
      <c r="H10" s="74"/>
      <c r="I10" s="57" t="s">
        <v>17</v>
      </c>
      <c r="J10" s="63" t="s">
        <v>18</v>
      </c>
      <c r="K10" s="27" t="str">
        <f t="shared" ref="K10:AU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>625</v>
      </c>
      <c r="AC10" s="27" t="str">
        <f t="shared" si="0"/>
        <v>625</v>
      </c>
      <c r="AD10" s="27" t="str">
        <f t="shared" si="0"/>
        <v>625</v>
      </c>
      <c r="AE10" s="27" t="str">
        <f t="shared" si="0"/>
        <v>625</v>
      </c>
      <c r="AF10" s="27" t="str">
        <f t="shared" si="0"/>
        <v>625</v>
      </c>
      <c r="AG10" s="27" t="str">
        <f t="shared" si="0"/>
        <v>625</v>
      </c>
      <c r="AH10" s="27" t="str">
        <f t="shared" si="0"/>
        <v>625</v>
      </c>
      <c r="AI10" s="27" t="str">
        <f t="shared" si="0"/>
        <v>625</v>
      </c>
      <c r="AJ10" s="27" t="str">
        <f t="shared" si="0"/>
        <v>625</v>
      </c>
      <c r="AK10" s="27" t="str">
        <f t="shared" si="0"/>
        <v>625</v>
      </c>
      <c r="AL10" s="27" t="str">
        <f t="shared" si="0"/>
        <v>625</v>
      </c>
      <c r="AM10" s="27" t="str">
        <f t="shared" si="0"/>
        <v>625</v>
      </c>
      <c r="AN10" s="27" t="str">
        <f t="shared" si="0"/>
        <v>625</v>
      </c>
      <c r="AO10" s="27" t="str">
        <f t="shared" si="0"/>
        <v>625</v>
      </c>
      <c r="AP10" s="27" t="str">
        <f t="shared" si="0"/>
        <v>625</v>
      </c>
      <c r="AQ10" s="27" t="str">
        <f t="shared" si="0"/>
        <v>625</v>
      </c>
      <c r="AR10" s="27" t="str">
        <f t="shared" si="0"/>
        <v>625</v>
      </c>
      <c r="AS10" s="27">
        <v>625</v>
      </c>
      <c r="AT10" s="27" t="str">
        <f t="shared" si="0"/>
        <v>625</v>
      </c>
      <c r="AU10" s="27" t="str">
        <f t="shared" si="0"/>
        <v>625</v>
      </c>
    </row>
    <row r="11" spans="1:53" ht="90.75" customHeight="1" x14ac:dyDescent="0.25">
      <c r="B11" s="67"/>
      <c r="D11" s="58"/>
      <c r="E11" s="75"/>
      <c r="F11" s="76"/>
      <c r="G11" s="76"/>
      <c r="H11" s="77"/>
      <c r="I11" s="58"/>
      <c r="J11" s="64"/>
      <c r="K11" s="47" t="str">
        <f t="shared" ref="K11:AU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CONNECTION, FUSED PULL APART</v>
      </c>
      <c r="L11" s="47" t="str">
        <f t="shared" si="1"/>
        <v>CONNECTION, UNFUSED PERMANENT</v>
      </c>
      <c r="M11" s="47" t="str">
        <f t="shared" si="1"/>
        <v>LIGHT POLE, CONVENTIONAL, A6B40</v>
      </c>
      <c r="N11" s="47" t="str">
        <f t="shared" si="1"/>
        <v>LIGHT POLE, CONVENTIONAL, A8B40</v>
      </c>
      <c r="O11" s="47" t="str">
        <f t="shared" si="1"/>
        <v>LIGHT POLE, CONVENTIONAL, A12B40</v>
      </c>
      <c r="P11" s="47" t="str">
        <f t="shared" si="1"/>
        <v>LIGHT POLE, CONVENTIONAL, A15B40</v>
      </c>
      <c r="Q11" s="47" t="str">
        <f t="shared" si="1"/>
        <v>LIGHT POLE, CONVENTIONAL, AT8B40</v>
      </c>
      <c r="R11" s="47" t="str">
        <f t="shared" si="1"/>
        <v>LIGHT POLE, MISC.: POST TOP, ATON13</v>
      </c>
      <c r="S11" s="47" t="str">
        <f t="shared" si="1"/>
        <v>LIGHT POLE, LOW MAST, ATLM50</v>
      </c>
      <c r="T11" s="47" t="str">
        <f t="shared" si="1"/>
        <v>LIGHT POLE ANCHOR BOLTS ON STRUCTURE</v>
      </c>
      <c r="U11" s="47" t="str">
        <f t="shared" si="1"/>
        <v>LIGHT POLE FOUNDATION, 24" X 6' DEEP</v>
      </c>
      <c r="V11" s="47" t="str">
        <f t="shared" si="1"/>
        <v>LIGHT POLE FOUNDATION, 24" X 8' DEEP</v>
      </c>
      <c r="W11" s="47" t="str">
        <f t="shared" si="1"/>
        <v>LIGHT POLE FOUNDATION, 24" X 10' DEEP</v>
      </c>
      <c r="X11" s="47" t="str">
        <f t="shared" si="1"/>
        <v>NO. 10 AWG POLE AND BRACKET CABLE</v>
      </c>
      <c r="Y11" s="47" t="str">
        <f t="shared" si="1"/>
        <v>LUMINAIRE, CONVENTIONAL, SOLID STATE (LED), AS PER PLAN</v>
      </c>
      <c r="Z11" s="47" t="str">
        <f t="shared" si="1"/>
        <v>LUMINAIRE, LOW MAST, SOLID STATE (LED), AS PER PLAN</v>
      </c>
      <c r="AA11" s="47" t="str">
        <f t="shared" si="1"/>
        <v>LUMINAIRE, UNDERPASS, SOLID STATE (LED), AS PER PLAN</v>
      </c>
      <c r="AB11" s="47" t="str">
        <f t="shared" si="1"/>
        <v>NO. 4 AWG 2400 VOLT DISTRIBUTION CABLE</v>
      </c>
      <c r="AC11" s="47" t="str">
        <f t="shared" si="1"/>
        <v>NO. 2 AWG 2400 VOLT DISTRIBUTION CABLE</v>
      </c>
      <c r="AD11" s="47" t="str">
        <f t="shared" si="1"/>
        <v>1-1/2" DUCT CABLE WITH THREE NO. 4 AWG 2400 VOLT CABLES</v>
      </c>
      <c r="AE11" s="47" t="str">
        <f t="shared" ref="AE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1-1/2" DUCT CABLE WITH THREE NO. 2 AWG 2400 VOLT CABLES</v>
      </c>
      <c r="AF11" s="47" t="str">
        <f t="shared" si="1"/>
        <v>CONDUIT, JACKED OR DRILLED, 725.04, 3"</v>
      </c>
      <c r="AG11" s="47" t="str">
        <f t="shared" si="1"/>
        <v>CONDUIT, 2", 725.04</v>
      </c>
      <c r="AH11" s="47" t="str">
        <f t="shared" si="1"/>
        <v>CONDUIT, 3", 725.04</v>
      </c>
      <c r="AI11" s="47" t="str">
        <f t="shared" si="1"/>
        <v>TRENCH, 24" DEEP</v>
      </c>
      <c r="AJ11" s="47" t="str">
        <f t="shared" si="1"/>
        <v>JUNCTION BOX</v>
      </c>
      <c r="AK11" s="47" t="str">
        <f t="shared" si="1"/>
        <v>PULL BOX, 725.08, 18"</v>
      </c>
      <c r="AL11" s="47" t="str">
        <f t="shared" si="1"/>
        <v>PULL BOX, 725.08, 24"</v>
      </c>
      <c r="AM11" s="47" t="str">
        <f t="shared" si="1"/>
        <v>PULL BOX REMOVED</v>
      </c>
      <c r="AN11" s="47" t="str">
        <f t="shared" si="1"/>
        <v>PULL BOX CLEANED</v>
      </c>
      <c r="AO11" s="47" t="str">
        <f t="shared" si="1"/>
        <v>GROUND ROD</v>
      </c>
      <c r="AP11" s="47" t="str">
        <f t="shared" si="1"/>
        <v>STRUCTURE GROUNDING SYSTEM</v>
      </c>
      <c r="AQ11" s="47" t="str">
        <f t="shared" si="1"/>
        <v>POWER SERVICE REMOVED</v>
      </c>
      <c r="AR11" s="47" t="str">
        <f t="shared" si="1"/>
        <v>POWER SERVICE, AS PER PLAN</v>
      </c>
      <c r="AS11" s="47" t="s">
        <v>131</v>
      </c>
      <c r="AT11" s="47" t="str">
        <f t="shared" si="1"/>
        <v>DISCONNECT CIRCUIT</v>
      </c>
      <c r="AU11" s="47" t="str">
        <f t="shared" si="1"/>
        <v>CONDUIT CLEANED AND CABLES REMOVED</v>
      </c>
    </row>
    <row r="12" spans="1:53" ht="12.75" customHeight="1" x14ac:dyDescent="0.25">
      <c r="B12" s="67"/>
      <c r="D12" s="58"/>
      <c r="E12" s="75"/>
      <c r="F12" s="76"/>
      <c r="G12" s="76"/>
      <c r="H12" s="77"/>
      <c r="I12" s="58"/>
      <c r="J12" s="64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</row>
    <row r="13" spans="1:53" ht="12.75" customHeight="1" x14ac:dyDescent="0.25">
      <c r="B13" s="67"/>
      <c r="D13" s="58"/>
      <c r="E13" s="75"/>
      <c r="F13" s="76"/>
      <c r="G13" s="76"/>
      <c r="H13" s="77"/>
      <c r="I13" s="58"/>
      <c r="J13" s="64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</row>
    <row r="14" spans="1:53" ht="12.75" customHeight="1" x14ac:dyDescent="0.25">
      <c r="B14" s="67"/>
      <c r="D14" s="58"/>
      <c r="E14" s="75"/>
      <c r="F14" s="76"/>
      <c r="G14" s="76"/>
      <c r="H14" s="77"/>
      <c r="I14" s="58"/>
      <c r="J14" s="64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</row>
    <row r="15" spans="1:53" ht="12.75" customHeight="1" x14ac:dyDescent="0.25">
      <c r="B15" s="67"/>
      <c r="D15" s="58"/>
      <c r="E15" s="54" t="s">
        <v>128</v>
      </c>
      <c r="F15" s="55"/>
      <c r="G15" s="55"/>
      <c r="H15" s="56"/>
      <c r="I15" s="58"/>
      <c r="J15" s="64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</row>
    <row r="16" spans="1:53" ht="12.75" customHeight="1" x14ac:dyDescent="0.25">
      <c r="B16" s="67"/>
      <c r="D16" s="58"/>
      <c r="E16" s="54"/>
      <c r="F16" s="55"/>
      <c r="G16" s="55"/>
      <c r="H16" s="56"/>
      <c r="I16" s="58"/>
      <c r="J16" s="64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</row>
    <row r="17" spans="2:47" ht="12.75" customHeight="1" x14ac:dyDescent="0.25">
      <c r="B17" s="67"/>
      <c r="D17" s="58"/>
      <c r="E17" s="54"/>
      <c r="F17" s="55"/>
      <c r="G17" s="55"/>
      <c r="H17" s="56"/>
      <c r="I17" s="58"/>
      <c r="J17" s="64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</row>
    <row r="18" spans="2:47" ht="12.75" customHeight="1" x14ac:dyDescent="0.25">
      <c r="B18" s="67"/>
      <c r="D18" s="58"/>
      <c r="E18" s="54"/>
      <c r="F18" s="55"/>
      <c r="G18" s="55"/>
      <c r="H18" s="56"/>
      <c r="I18" s="58"/>
      <c r="J18" s="64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</row>
    <row r="19" spans="2:47" ht="12.75" customHeight="1" x14ac:dyDescent="0.25">
      <c r="B19" s="67"/>
      <c r="D19" s="58"/>
      <c r="E19" s="54"/>
      <c r="F19" s="55"/>
      <c r="G19" s="55"/>
      <c r="H19" s="56"/>
      <c r="I19" s="58"/>
      <c r="J19" s="64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</row>
    <row r="20" spans="2:47" ht="12.75" customHeight="1" x14ac:dyDescent="0.25">
      <c r="B20" s="67"/>
      <c r="D20" s="58"/>
      <c r="E20" s="54"/>
      <c r="F20" s="55"/>
      <c r="G20" s="55"/>
      <c r="H20" s="56"/>
      <c r="I20" s="58"/>
      <c r="J20" s="64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</row>
    <row r="21" spans="2:47" ht="12.75" customHeight="1" x14ac:dyDescent="0.25">
      <c r="B21" s="67"/>
      <c r="D21" s="58"/>
      <c r="E21" s="54"/>
      <c r="F21" s="55"/>
      <c r="G21" s="55"/>
      <c r="H21" s="56"/>
      <c r="I21" s="58"/>
      <c r="J21" s="64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</row>
    <row r="22" spans="2:47" ht="10.5" customHeight="1" x14ac:dyDescent="0.25">
      <c r="B22" s="67"/>
      <c r="D22" s="58"/>
      <c r="E22" s="54"/>
      <c r="F22" s="55"/>
      <c r="G22" s="55"/>
      <c r="H22" s="56"/>
      <c r="I22" s="58"/>
      <c r="J22" s="64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</row>
    <row r="23" spans="2:47" ht="12.75" customHeight="1" thickBot="1" x14ac:dyDescent="0.3">
      <c r="B23" s="68"/>
      <c r="D23" s="59"/>
      <c r="E23" s="78" t="s">
        <v>126</v>
      </c>
      <c r="F23" s="78"/>
      <c r="G23" s="78" t="s">
        <v>127</v>
      </c>
      <c r="H23" s="78"/>
      <c r="I23" s="59"/>
      <c r="J23" s="65"/>
      <c r="K23" s="28" t="s">
        <v>66</v>
      </c>
      <c r="L23" s="28" t="s">
        <v>66</v>
      </c>
      <c r="M23" s="28" t="s">
        <v>66</v>
      </c>
      <c r="N23" s="28" t="s">
        <v>66</v>
      </c>
      <c r="O23" s="28" t="s">
        <v>66</v>
      </c>
      <c r="P23" s="28" t="s">
        <v>66</v>
      </c>
      <c r="Q23" s="28" t="s">
        <v>66</v>
      </c>
      <c r="R23" s="28" t="s">
        <v>66</v>
      </c>
      <c r="S23" s="28" t="s">
        <v>66</v>
      </c>
      <c r="T23" s="28" t="s">
        <v>66</v>
      </c>
      <c r="U23" s="28" t="s">
        <v>66</v>
      </c>
      <c r="V23" s="28" t="s">
        <v>66</v>
      </c>
      <c r="W23" s="28" t="s">
        <v>66</v>
      </c>
      <c r="X23" s="28" t="str">
        <f>IF(OR(TRIM(X8)=0,TRIM(X8)=""),"",IF(IFERROR(TRIM(INDEX(QryItemNamed,MATCH(TRIM(X8),ITEM,0),3)),"")="LS","",IFERROR(TRIM(INDEX(QryItemNamed,MATCH(TRIM(X8),ITEM,0),3)),"")))</f>
        <v>FT</v>
      </c>
      <c r="Y23" s="28" t="s">
        <v>66</v>
      </c>
      <c r="Z23" s="28" t="s">
        <v>66</v>
      </c>
      <c r="AA23" s="28" t="s">
        <v>66</v>
      </c>
      <c r="AB23" s="28" t="str">
        <f t="shared" ref="AB23:AI23" si="3">IF(OR(TRIM(AB8)=0,TRIM(AB8)=""),"",IF(IFERROR(TRIM(INDEX(QryItemNamed,MATCH(TRIM(AB8),ITEM,0),3)),"")="LS","",IFERROR(TRIM(INDEX(QryItemNamed,MATCH(TRIM(AB8),ITEM,0),3)),"")))</f>
        <v>FT</v>
      </c>
      <c r="AC23" s="28" t="str">
        <f t="shared" si="3"/>
        <v>FT</v>
      </c>
      <c r="AD23" s="28" t="str">
        <f t="shared" si="3"/>
        <v>FT</v>
      </c>
      <c r="AE23" s="28" t="str">
        <f t="shared" si="3"/>
        <v>FT</v>
      </c>
      <c r="AF23" s="28" t="str">
        <f t="shared" si="3"/>
        <v>FT</v>
      </c>
      <c r="AG23" s="28" t="str">
        <f t="shared" si="3"/>
        <v>FT</v>
      </c>
      <c r="AH23" s="28" t="str">
        <f t="shared" si="3"/>
        <v>FT</v>
      </c>
      <c r="AI23" s="28" t="str">
        <f t="shared" si="3"/>
        <v>FT</v>
      </c>
      <c r="AJ23" s="28" t="s">
        <v>66</v>
      </c>
      <c r="AK23" s="28" t="s">
        <v>66</v>
      </c>
      <c r="AL23" s="28" t="s">
        <v>66</v>
      </c>
      <c r="AM23" s="28" t="s">
        <v>66</v>
      </c>
      <c r="AN23" s="28" t="s">
        <v>66</v>
      </c>
      <c r="AO23" s="28" t="s">
        <v>66</v>
      </c>
      <c r="AP23" s="28" t="s">
        <v>66</v>
      </c>
      <c r="AQ23" s="28" t="s">
        <v>66</v>
      </c>
      <c r="AR23" s="28" t="s">
        <v>66</v>
      </c>
      <c r="AS23" s="28" t="s">
        <v>132</v>
      </c>
      <c r="AT23" s="28" t="s">
        <v>66</v>
      </c>
      <c r="AU23" s="28" t="str">
        <f>IF(OR(TRIM(AU8)=0,TRIM(AU8)=""),"",IF(IFERROR(TRIM(INDEX(QryItemNamed,MATCH(TRIM(AU8),ITEM,0),3)),"")="LS","",IFERROR(TRIM(INDEX(QryItemNamed,MATCH(TRIM(AU8),ITEM,0),3)),"")))</f>
        <v>FT</v>
      </c>
    </row>
    <row r="24" spans="2:47" ht="12.75" customHeight="1" x14ac:dyDescent="0.25">
      <c r="B24" s="21"/>
      <c r="D24" s="39"/>
      <c r="E24" s="69" t="s">
        <v>62</v>
      </c>
      <c r="F24" s="70"/>
      <c r="G24" s="70"/>
      <c r="H24" s="71"/>
      <c r="I24" s="10"/>
      <c r="J24" s="29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40"/>
      <c r="AU24" s="40"/>
    </row>
    <row r="25" spans="2:47" ht="12.75" customHeight="1" x14ac:dyDescent="0.25">
      <c r="B25" s="22"/>
      <c r="D25" s="8">
        <v>786</v>
      </c>
      <c r="E25" s="48" t="s">
        <v>68</v>
      </c>
      <c r="F25" s="50"/>
      <c r="G25" s="48" t="s">
        <v>69</v>
      </c>
      <c r="H25" s="50"/>
      <c r="I25" s="10" t="s">
        <v>27</v>
      </c>
      <c r="J25" s="29" t="s">
        <v>70</v>
      </c>
      <c r="K25" s="9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>
        <v>102</v>
      </c>
      <c r="AC25" s="10"/>
      <c r="AD25" s="10"/>
      <c r="AE25" s="10"/>
      <c r="AF25" s="10"/>
      <c r="AG25" s="10">
        <v>29</v>
      </c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</row>
    <row r="26" spans="2:47" ht="12.75" customHeight="1" x14ac:dyDescent="0.25">
      <c r="B26" s="22"/>
      <c r="D26" s="8"/>
      <c r="E26" s="48" t="s">
        <v>69</v>
      </c>
      <c r="F26" s="49"/>
      <c r="G26" s="49"/>
      <c r="H26" s="50"/>
      <c r="I26" s="41" t="s">
        <v>27</v>
      </c>
      <c r="J26" s="29" t="s">
        <v>71</v>
      </c>
      <c r="K26" s="9">
        <v>2</v>
      </c>
      <c r="L26" s="10"/>
      <c r="M26" s="10"/>
      <c r="N26" s="10"/>
      <c r="O26" s="10"/>
      <c r="P26" s="10">
        <v>1</v>
      </c>
      <c r="Q26" s="10"/>
      <c r="R26" s="10"/>
      <c r="S26" s="10"/>
      <c r="T26" s="10">
        <v>4</v>
      </c>
      <c r="U26" s="10"/>
      <c r="V26" s="10"/>
      <c r="W26" s="10"/>
      <c r="X26" s="10">
        <v>165</v>
      </c>
      <c r="Y26" s="10">
        <v>1</v>
      </c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>
        <v>1</v>
      </c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</row>
    <row r="27" spans="2:47" ht="12.75" customHeight="1" x14ac:dyDescent="0.25">
      <c r="B27" s="22"/>
      <c r="D27" s="8"/>
      <c r="E27" s="48" t="s">
        <v>69</v>
      </c>
      <c r="F27" s="50"/>
      <c r="G27" s="48">
        <v>27697</v>
      </c>
      <c r="H27" s="50"/>
      <c r="I27" s="41" t="s">
        <v>27</v>
      </c>
      <c r="J27" s="29" t="s">
        <v>72</v>
      </c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>
        <v>534</v>
      </c>
      <c r="AC27" s="10"/>
      <c r="AD27" s="10"/>
      <c r="AE27" s="10"/>
      <c r="AF27" s="10"/>
      <c r="AG27" s="10">
        <v>168</v>
      </c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2:47" ht="12.75" customHeight="1" x14ac:dyDescent="0.25">
      <c r="B28" s="22"/>
      <c r="D28" s="8"/>
      <c r="E28" s="48">
        <v>26797</v>
      </c>
      <c r="F28" s="49"/>
      <c r="G28" s="49"/>
      <c r="H28" s="50"/>
      <c r="I28" s="41" t="s">
        <v>27</v>
      </c>
      <c r="J28" s="29" t="s">
        <v>73</v>
      </c>
      <c r="K28" s="9">
        <v>2</v>
      </c>
      <c r="L28" s="10"/>
      <c r="M28" s="10"/>
      <c r="N28" s="10"/>
      <c r="O28" s="10"/>
      <c r="P28" s="10">
        <v>1</v>
      </c>
      <c r="Q28" s="10"/>
      <c r="R28" s="10"/>
      <c r="S28" s="10"/>
      <c r="T28" s="10">
        <v>4</v>
      </c>
      <c r="U28" s="10"/>
      <c r="V28" s="10"/>
      <c r="W28" s="10"/>
      <c r="X28" s="10">
        <v>165</v>
      </c>
      <c r="Y28" s="10">
        <v>1</v>
      </c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>
        <v>1</v>
      </c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</row>
    <row r="29" spans="2:47" ht="12.75" customHeight="1" x14ac:dyDescent="0.25">
      <c r="B29" s="22"/>
      <c r="D29" s="8"/>
      <c r="E29" s="48" t="s">
        <v>74</v>
      </c>
      <c r="F29" s="50"/>
      <c r="G29" s="48" t="s">
        <v>75</v>
      </c>
      <c r="H29" s="50"/>
      <c r="I29" s="42" t="s">
        <v>27</v>
      </c>
      <c r="J29" s="31" t="s">
        <v>76</v>
      </c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>
        <v>345</v>
      </c>
      <c r="AC29" s="10"/>
      <c r="AD29" s="10"/>
      <c r="AE29" s="10"/>
      <c r="AF29" s="10"/>
      <c r="AG29" s="10">
        <v>105</v>
      </c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</row>
    <row r="30" spans="2:47" ht="12.75" customHeight="1" x14ac:dyDescent="0.25">
      <c r="B30" s="22"/>
      <c r="D30" s="8"/>
      <c r="E30" s="51" t="s">
        <v>75</v>
      </c>
      <c r="F30" s="52"/>
      <c r="G30" s="52"/>
      <c r="H30" s="53"/>
      <c r="I30" s="41" t="s">
        <v>27</v>
      </c>
      <c r="J30" s="29" t="s">
        <v>77</v>
      </c>
      <c r="K30" s="9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>
        <v>1</v>
      </c>
      <c r="AL30" s="10"/>
      <c r="AM30" s="10"/>
      <c r="AN30" s="10"/>
      <c r="AO30" s="10"/>
      <c r="AP30" s="10"/>
      <c r="AQ30" s="10"/>
      <c r="AR30" s="10"/>
      <c r="AS30" s="10"/>
      <c r="AT30" s="10"/>
      <c r="AU30" s="10"/>
    </row>
    <row r="31" spans="2:47" ht="12.75" customHeight="1" x14ac:dyDescent="0.25">
      <c r="B31" s="22"/>
      <c r="D31" s="8"/>
      <c r="E31" s="51" t="s">
        <v>75</v>
      </c>
      <c r="F31" s="53"/>
      <c r="G31" s="51" t="s">
        <v>75</v>
      </c>
      <c r="H31" s="53"/>
      <c r="I31" s="41" t="s">
        <v>63</v>
      </c>
      <c r="J31" s="29" t="s">
        <v>78</v>
      </c>
      <c r="K31" s="9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>
        <v>258</v>
      </c>
      <c r="AC31" s="10"/>
      <c r="AD31" s="10"/>
      <c r="AE31" s="10"/>
      <c r="AF31" s="10"/>
      <c r="AG31" s="10"/>
      <c r="AH31" s="10">
        <v>76</v>
      </c>
      <c r="AI31" s="10">
        <v>76</v>
      </c>
      <c r="AJ31" s="10"/>
      <c r="AK31" s="10"/>
      <c r="AL31" s="10"/>
      <c r="AM31" s="10"/>
      <c r="AN31" s="10"/>
      <c r="AO31" s="10"/>
      <c r="AP31" s="10"/>
      <c r="AQ31" s="10"/>
      <c r="AR31" s="10"/>
      <c r="AS31" s="10">
        <v>76</v>
      </c>
      <c r="AT31" s="10"/>
      <c r="AU31" s="10"/>
    </row>
    <row r="32" spans="2:47" ht="12.75" customHeight="1" x14ac:dyDescent="0.25">
      <c r="B32" s="22"/>
      <c r="D32" s="8"/>
      <c r="E32" s="51" t="s">
        <v>75</v>
      </c>
      <c r="F32" s="52"/>
      <c r="G32" s="52"/>
      <c r="H32" s="53"/>
      <c r="I32" s="41" t="s">
        <v>21</v>
      </c>
      <c r="J32" s="29" t="s">
        <v>79</v>
      </c>
      <c r="K32" s="9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>
        <v>1</v>
      </c>
      <c r="AL32" s="10"/>
      <c r="AM32" s="10"/>
      <c r="AN32" s="10"/>
      <c r="AO32" s="10"/>
      <c r="AP32" s="10"/>
      <c r="AQ32" s="10"/>
      <c r="AR32" s="10"/>
      <c r="AS32" s="10"/>
      <c r="AT32" s="10"/>
      <c r="AU32" s="10"/>
    </row>
    <row r="33" spans="2:47" ht="12.75" customHeight="1" x14ac:dyDescent="0.25">
      <c r="B33" s="22"/>
      <c r="D33" s="8"/>
      <c r="E33" s="48" t="s">
        <v>75</v>
      </c>
      <c r="F33" s="50"/>
      <c r="G33" s="48" t="s">
        <v>80</v>
      </c>
      <c r="H33" s="50"/>
      <c r="I33" s="10" t="s">
        <v>21</v>
      </c>
      <c r="J33" s="29" t="s">
        <v>81</v>
      </c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>
        <v>165</v>
      </c>
      <c r="AC33" s="10"/>
      <c r="AD33" s="10"/>
      <c r="AE33" s="10"/>
      <c r="AF33" s="10"/>
      <c r="AG33" s="10">
        <v>45</v>
      </c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</row>
    <row r="34" spans="2:47" ht="12.75" customHeight="1" x14ac:dyDescent="0.25">
      <c r="B34" s="22"/>
      <c r="D34" s="8"/>
      <c r="E34" s="48" t="s">
        <v>82</v>
      </c>
      <c r="F34" s="49"/>
      <c r="G34" s="49"/>
      <c r="H34" s="50"/>
      <c r="I34" s="10" t="s">
        <v>21</v>
      </c>
      <c r="J34" s="29" t="s">
        <v>83</v>
      </c>
      <c r="K34" s="9">
        <v>2</v>
      </c>
      <c r="L34" s="10"/>
      <c r="M34" s="10"/>
      <c r="N34" s="10"/>
      <c r="O34" s="10">
        <v>1</v>
      </c>
      <c r="P34" s="10"/>
      <c r="Q34" s="10"/>
      <c r="R34" s="10"/>
      <c r="S34" s="10"/>
      <c r="T34" s="10">
        <v>4</v>
      </c>
      <c r="U34" s="10"/>
      <c r="V34" s="10"/>
      <c r="W34" s="10"/>
      <c r="X34" s="10">
        <v>156</v>
      </c>
      <c r="Y34" s="10">
        <v>1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>
        <v>1</v>
      </c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</row>
    <row r="35" spans="2:47" ht="12.75" customHeight="1" x14ac:dyDescent="0.25">
      <c r="B35" s="22"/>
      <c r="D35" s="8"/>
      <c r="E35" s="48" t="s">
        <v>82</v>
      </c>
      <c r="F35" s="50"/>
      <c r="G35" s="48" t="s">
        <v>84</v>
      </c>
      <c r="H35" s="50"/>
      <c r="I35" s="10" t="s">
        <v>21</v>
      </c>
      <c r="J35" s="29" t="s">
        <v>85</v>
      </c>
      <c r="K35" s="9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>
        <v>477</v>
      </c>
      <c r="AC35" s="10"/>
      <c r="AD35" s="10"/>
      <c r="AE35" s="10"/>
      <c r="AF35" s="10"/>
      <c r="AG35" s="10">
        <v>149</v>
      </c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2:47" ht="12.75" customHeight="1" x14ac:dyDescent="0.25">
      <c r="B36" s="22"/>
      <c r="D36" s="8"/>
      <c r="E36" s="48" t="s">
        <v>84</v>
      </c>
      <c r="F36" s="49"/>
      <c r="G36" s="49"/>
      <c r="H36" s="50"/>
      <c r="I36" s="10" t="s">
        <v>21</v>
      </c>
      <c r="J36" s="29" t="s">
        <v>86</v>
      </c>
      <c r="K36" s="9">
        <v>2</v>
      </c>
      <c r="L36" s="10"/>
      <c r="M36" s="10"/>
      <c r="N36" s="10"/>
      <c r="O36" s="10">
        <v>1</v>
      </c>
      <c r="P36" s="10"/>
      <c r="Q36" s="10"/>
      <c r="R36" s="10"/>
      <c r="S36" s="10"/>
      <c r="T36" s="10">
        <v>4</v>
      </c>
      <c r="U36" s="10"/>
      <c r="V36" s="10"/>
      <c r="W36" s="10"/>
      <c r="X36" s="10">
        <v>156</v>
      </c>
      <c r="Y36" s="10">
        <v>1</v>
      </c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>
        <v>1</v>
      </c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</row>
    <row r="37" spans="2:47" ht="12.75" customHeight="1" x14ac:dyDescent="0.25">
      <c r="B37" s="22"/>
      <c r="D37" s="8"/>
      <c r="E37" s="48" t="s">
        <v>84</v>
      </c>
      <c r="F37" s="50"/>
      <c r="G37" s="48" t="s">
        <v>87</v>
      </c>
      <c r="H37" s="50"/>
      <c r="I37" s="10" t="s">
        <v>21</v>
      </c>
      <c r="J37" s="29" t="s">
        <v>88</v>
      </c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>
        <v>498</v>
      </c>
      <c r="AC37" s="10"/>
      <c r="AD37" s="10"/>
      <c r="AE37" s="10"/>
      <c r="AF37" s="10"/>
      <c r="AG37" s="10">
        <v>156</v>
      </c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</row>
    <row r="38" spans="2:47" ht="12.75" customHeight="1" x14ac:dyDescent="0.25">
      <c r="B38" s="22"/>
      <c r="D38" s="8"/>
      <c r="E38" s="48" t="s">
        <v>87</v>
      </c>
      <c r="F38" s="49"/>
      <c r="G38" s="49"/>
      <c r="H38" s="50"/>
      <c r="I38" s="10" t="s">
        <v>21</v>
      </c>
      <c r="J38" s="29" t="s">
        <v>89</v>
      </c>
      <c r="K38" s="9">
        <v>2</v>
      </c>
      <c r="L38" s="10"/>
      <c r="M38" s="10"/>
      <c r="N38" s="10"/>
      <c r="O38" s="10">
        <v>1</v>
      </c>
      <c r="P38" s="10"/>
      <c r="Q38" s="10"/>
      <c r="R38" s="10"/>
      <c r="S38" s="10"/>
      <c r="T38" s="10">
        <v>4</v>
      </c>
      <c r="U38" s="10"/>
      <c r="V38" s="10"/>
      <c r="W38" s="10"/>
      <c r="X38" s="10">
        <v>156</v>
      </c>
      <c r="Y38" s="10">
        <v>1</v>
      </c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>
        <v>1</v>
      </c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</row>
    <row r="39" spans="2:47" ht="12.75" customHeight="1" x14ac:dyDescent="0.25">
      <c r="B39" s="22"/>
      <c r="D39" s="8"/>
      <c r="E39" s="48" t="s">
        <v>87</v>
      </c>
      <c r="F39" s="50"/>
      <c r="G39" s="48" t="s">
        <v>90</v>
      </c>
      <c r="H39" s="50"/>
      <c r="I39" s="10" t="s">
        <v>21</v>
      </c>
      <c r="J39" s="29" t="s">
        <v>91</v>
      </c>
      <c r="K39" s="9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>
        <v>192</v>
      </c>
      <c r="AC39" s="10"/>
      <c r="AD39" s="10"/>
      <c r="AE39" s="10"/>
      <c r="AF39" s="10"/>
      <c r="AG39" s="10">
        <v>54</v>
      </c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</row>
    <row r="40" spans="2:47" ht="12.75" customHeight="1" x14ac:dyDescent="0.25">
      <c r="B40" s="22"/>
      <c r="D40" s="8"/>
      <c r="E40" s="48" t="s">
        <v>90</v>
      </c>
      <c r="F40" s="49"/>
      <c r="G40" s="49"/>
      <c r="H40" s="50"/>
      <c r="I40" s="10" t="s">
        <v>21</v>
      </c>
      <c r="J40" s="29" t="s">
        <v>92</v>
      </c>
      <c r="K40" s="9"/>
      <c r="L40" s="10">
        <v>3</v>
      </c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>
        <v>1</v>
      </c>
      <c r="AL40" s="10"/>
      <c r="AM40" s="10"/>
      <c r="AN40" s="10"/>
      <c r="AO40" s="10"/>
      <c r="AP40" s="10"/>
      <c r="AQ40" s="10"/>
      <c r="AR40" s="10"/>
      <c r="AS40" s="10"/>
      <c r="AT40" s="10"/>
      <c r="AU40" s="10"/>
    </row>
    <row r="41" spans="2:47" ht="12.75" customHeight="1" x14ac:dyDescent="0.25">
      <c r="B41" s="22"/>
      <c r="D41" s="8"/>
      <c r="E41" s="48" t="s">
        <v>90</v>
      </c>
      <c r="F41" s="50"/>
      <c r="G41" s="48" t="s">
        <v>93</v>
      </c>
      <c r="H41" s="50"/>
      <c r="I41" s="10" t="s">
        <v>21</v>
      </c>
      <c r="J41" s="29" t="s">
        <v>94</v>
      </c>
      <c r="K41" s="9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>
        <v>95</v>
      </c>
      <c r="AE41" s="10"/>
      <c r="AF41" s="10"/>
      <c r="AG41" s="10"/>
      <c r="AH41" s="10"/>
      <c r="AI41" s="10">
        <v>85</v>
      </c>
      <c r="AJ41" s="10"/>
      <c r="AK41" s="10"/>
      <c r="AL41" s="10"/>
      <c r="AM41" s="10"/>
      <c r="AN41" s="10"/>
      <c r="AO41" s="10"/>
      <c r="AP41" s="10"/>
      <c r="AQ41" s="10"/>
      <c r="AR41" s="10"/>
      <c r="AS41" s="10">
        <v>85</v>
      </c>
      <c r="AT41" s="10"/>
      <c r="AU41" s="10"/>
    </row>
    <row r="42" spans="2:47" ht="12.75" customHeight="1" x14ac:dyDescent="0.25">
      <c r="B42" s="22"/>
      <c r="D42" s="8"/>
      <c r="E42" s="48" t="s">
        <v>93</v>
      </c>
      <c r="F42" s="49"/>
      <c r="G42" s="49"/>
      <c r="H42" s="50"/>
      <c r="I42" s="10" t="s">
        <v>21</v>
      </c>
      <c r="J42" s="29" t="s">
        <v>95</v>
      </c>
      <c r="K42" s="9"/>
      <c r="L42" s="10">
        <v>6</v>
      </c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</row>
    <row r="43" spans="2:47" ht="12.75" customHeight="1" x14ac:dyDescent="0.25">
      <c r="B43" s="22"/>
      <c r="D43" s="8"/>
      <c r="E43" s="48"/>
      <c r="F43" s="49"/>
      <c r="G43" s="49"/>
      <c r="H43" s="50"/>
      <c r="I43" s="10"/>
      <c r="J43" s="29"/>
      <c r="K43" s="9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</row>
    <row r="44" spans="2:47" ht="12.75" customHeight="1" x14ac:dyDescent="0.25">
      <c r="B44" s="22"/>
      <c r="D44" s="8"/>
      <c r="E44" s="48"/>
      <c r="F44" s="49"/>
      <c r="G44" s="49"/>
      <c r="H44" s="50"/>
      <c r="I44" s="10"/>
      <c r="J44" s="29"/>
      <c r="K44" s="9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</row>
    <row r="45" spans="2:47" ht="12.75" customHeight="1" x14ac:dyDescent="0.25">
      <c r="B45" s="22"/>
      <c r="D45" s="8"/>
      <c r="E45" s="48" t="s">
        <v>67</v>
      </c>
      <c r="F45" s="49"/>
      <c r="G45" s="49"/>
      <c r="H45" s="50"/>
      <c r="I45" s="10"/>
      <c r="J45" s="29"/>
      <c r="K45" s="9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</row>
    <row r="46" spans="2:47" ht="12.75" customHeight="1" x14ac:dyDescent="0.25">
      <c r="B46" s="22"/>
      <c r="D46" s="8"/>
      <c r="E46" s="48" t="s">
        <v>68</v>
      </c>
      <c r="F46" s="50"/>
      <c r="G46" s="48" t="s">
        <v>96</v>
      </c>
      <c r="H46" s="50"/>
      <c r="I46" s="10" t="s">
        <v>27</v>
      </c>
      <c r="J46" s="29" t="s">
        <v>97</v>
      </c>
      <c r="K46" s="9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>
        <v>20</v>
      </c>
      <c r="AE46" s="10"/>
      <c r="AF46" s="10"/>
      <c r="AG46" s="10"/>
      <c r="AH46" s="10"/>
      <c r="AI46" s="10">
        <v>15</v>
      </c>
      <c r="AJ46" s="10"/>
      <c r="AK46" s="10"/>
      <c r="AL46" s="10"/>
      <c r="AM46" s="10"/>
      <c r="AN46" s="10"/>
      <c r="AO46" s="10"/>
      <c r="AP46" s="10"/>
      <c r="AQ46" s="10"/>
      <c r="AR46" s="10"/>
      <c r="AS46" s="10">
        <v>15</v>
      </c>
      <c r="AT46" s="10"/>
      <c r="AU46" s="10"/>
    </row>
    <row r="47" spans="2:47" ht="12.75" customHeight="1" x14ac:dyDescent="0.25">
      <c r="B47" s="22"/>
      <c r="D47" s="8"/>
      <c r="E47" s="48">
        <v>1700625</v>
      </c>
      <c r="F47" s="49"/>
      <c r="G47" s="49"/>
      <c r="H47" s="50"/>
      <c r="I47" s="10" t="s">
        <v>27</v>
      </c>
      <c r="J47" s="29" t="s">
        <v>98</v>
      </c>
      <c r="K47" s="9">
        <v>2</v>
      </c>
      <c r="L47" s="10"/>
      <c r="M47" s="10"/>
      <c r="N47" s="10"/>
      <c r="O47" s="10"/>
      <c r="P47" s="10"/>
      <c r="Q47" s="10"/>
      <c r="R47" s="10">
        <v>1</v>
      </c>
      <c r="S47" s="10"/>
      <c r="T47" s="10"/>
      <c r="U47" s="10">
        <v>1</v>
      </c>
      <c r="V47" s="10"/>
      <c r="W47" s="10"/>
      <c r="X47" s="10">
        <v>39</v>
      </c>
      <c r="Y47" s="10"/>
      <c r="Z47" s="10"/>
      <c r="AA47" s="10">
        <v>1</v>
      </c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>
        <v>1</v>
      </c>
      <c r="AP47" s="10"/>
      <c r="AQ47" s="10"/>
      <c r="AR47" s="10"/>
      <c r="AS47" s="10"/>
      <c r="AT47" s="10"/>
      <c r="AU47" s="10"/>
    </row>
    <row r="48" spans="2:47" ht="12.75" customHeight="1" x14ac:dyDescent="0.25">
      <c r="B48" s="22"/>
      <c r="D48" s="8"/>
      <c r="E48" s="48" t="s">
        <v>96</v>
      </c>
      <c r="F48" s="50"/>
      <c r="G48" s="48">
        <v>1700695</v>
      </c>
      <c r="H48" s="50"/>
      <c r="I48" s="10" t="s">
        <v>27</v>
      </c>
      <c r="J48" s="29" t="s">
        <v>99</v>
      </c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>
        <v>80</v>
      </c>
      <c r="AE48" s="10"/>
      <c r="AF48" s="10"/>
      <c r="AG48" s="10"/>
      <c r="AH48" s="10"/>
      <c r="AI48" s="10">
        <v>70</v>
      </c>
      <c r="AJ48" s="10"/>
      <c r="AK48" s="10"/>
      <c r="AL48" s="10"/>
      <c r="AM48" s="10"/>
      <c r="AN48" s="10"/>
      <c r="AO48" s="10"/>
      <c r="AP48" s="10"/>
      <c r="AQ48" s="10"/>
      <c r="AR48" s="10"/>
      <c r="AS48" s="10">
        <v>70</v>
      </c>
      <c r="AT48" s="10"/>
      <c r="AU48" s="10"/>
    </row>
    <row r="49" spans="2:47" ht="12.75" customHeight="1" x14ac:dyDescent="0.25">
      <c r="B49" s="22"/>
      <c r="D49" s="8"/>
      <c r="E49" s="48">
        <v>1700695</v>
      </c>
      <c r="F49" s="49"/>
      <c r="G49" s="49"/>
      <c r="H49" s="50"/>
      <c r="I49" s="10" t="s">
        <v>27</v>
      </c>
      <c r="J49" s="29" t="s">
        <v>100</v>
      </c>
      <c r="K49" s="9"/>
      <c r="L49" s="10">
        <v>3</v>
      </c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>
        <v>1</v>
      </c>
      <c r="AL49" s="10"/>
      <c r="AM49" s="10"/>
      <c r="AN49" s="10"/>
      <c r="AO49" s="10"/>
      <c r="AP49" s="10"/>
      <c r="AQ49" s="10"/>
      <c r="AR49" s="10"/>
      <c r="AS49" s="10"/>
      <c r="AT49" s="10"/>
      <c r="AU49" s="10"/>
    </row>
    <row r="50" spans="2:47" ht="12.75" customHeight="1" x14ac:dyDescent="0.25">
      <c r="B50" s="22"/>
      <c r="D50" s="8"/>
      <c r="E50" s="48" t="s">
        <v>101</v>
      </c>
      <c r="F50" s="50"/>
      <c r="G50" s="48" t="s">
        <v>102</v>
      </c>
      <c r="H50" s="50"/>
      <c r="I50" s="10" t="s">
        <v>27</v>
      </c>
      <c r="J50" s="29" t="s">
        <v>103</v>
      </c>
      <c r="K50" s="9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>
        <v>84</v>
      </c>
      <c r="AC50" s="10"/>
      <c r="AD50" s="10"/>
      <c r="AE50" s="10"/>
      <c r="AF50" s="10"/>
      <c r="AG50" s="10">
        <v>18</v>
      </c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2:47" ht="12.75" customHeight="1" x14ac:dyDescent="0.25">
      <c r="B51" s="22"/>
      <c r="D51" s="8"/>
      <c r="E51" s="48" t="s">
        <v>104</v>
      </c>
      <c r="F51" s="49"/>
      <c r="G51" s="49"/>
      <c r="H51" s="50"/>
      <c r="I51" s="10" t="s">
        <v>27</v>
      </c>
      <c r="J51" s="29" t="s">
        <v>105</v>
      </c>
      <c r="K51" s="9">
        <v>2</v>
      </c>
      <c r="L51" s="10"/>
      <c r="M51" s="10"/>
      <c r="N51" s="10">
        <v>1</v>
      </c>
      <c r="O51" s="10"/>
      <c r="P51" s="10"/>
      <c r="Q51" s="10"/>
      <c r="R51" s="10"/>
      <c r="S51" s="10"/>
      <c r="T51" s="10">
        <v>4</v>
      </c>
      <c r="U51" s="10"/>
      <c r="V51" s="10"/>
      <c r="W51" s="10"/>
      <c r="X51" s="10">
        <v>144</v>
      </c>
      <c r="Y51" s="10">
        <v>1</v>
      </c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>
        <v>1</v>
      </c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</row>
    <row r="52" spans="2:47" ht="12.75" customHeight="1" x14ac:dyDescent="0.25">
      <c r="B52" s="22"/>
      <c r="D52" s="8"/>
      <c r="E52" s="48" t="s">
        <v>104</v>
      </c>
      <c r="F52" s="50"/>
      <c r="G52" s="48" t="s">
        <v>106</v>
      </c>
      <c r="H52" s="50"/>
      <c r="I52" s="10" t="s">
        <v>27</v>
      </c>
      <c r="J52" s="29" t="s">
        <v>107</v>
      </c>
      <c r="K52" s="9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>
        <v>249</v>
      </c>
      <c r="AC52" s="10"/>
      <c r="AD52" s="10"/>
      <c r="AE52" s="10"/>
      <c r="AF52" s="10"/>
      <c r="AG52" s="10">
        <v>73</v>
      </c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</row>
    <row r="53" spans="2:47" ht="12.75" customHeight="1" x14ac:dyDescent="0.25">
      <c r="B53" s="22"/>
      <c r="D53" s="8"/>
      <c r="E53" s="48" t="s">
        <v>106</v>
      </c>
      <c r="F53" s="49"/>
      <c r="G53" s="49"/>
      <c r="H53" s="50"/>
      <c r="I53" s="10" t="s">
        <v>27</v>
      </c>
      <c r="J53" s="29" t="s">
        <v>108</v>
      </c>
      <c r="K53" s="9">
        <v>2</v>
      </c>
      <c r="L53" s="10"/>
      <c r="M53" s="10"/>
      <c r="N53" s="10">
        <v>1</v>
      </c>
      <c r="O53" s="10"/>
      <c r="P53" s="10"/>
      <c r="Q53" s="10"/>
      <c r="R53" s="10"/>
      <c r="S53" s="10"/>
      <c r="T53" s="10">
        <v>4</v>
      </c>
      <c r="U53" s="10"/>
      <c r="V53" s="10"/>
      <c r="W53" s="10"/>
      <c r="X53" s="10">
        <v>144</v>
      </c>
      <c r="Y53" s="10">
        <v>1</v>
      </c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>
        <v>1</v>
      </c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</row>
    <row r="54" spans="2:47" ht="12.75" customHeight="1" x14ac:dyDescent="0.25">
      <c r="B54" s="22"/>
      <c r="D54" s="8"/>
      <c r="E54" s="48"/>
      <c r="F54" s="49"/>
      <c r="G54" s="49"/>
      <c r="H54" s="50"/>
      <c r="I54" s="10"/>
      <c r="J54" s="29"/>
      <c r="K54" s="9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</row>
    <row r="55" spans="2:47" ht="12.75" customHeight="1" x14ac:dyDescent="0.25">
      <c r="B55" s="22"/>
      <c r="D55" s="8"/>
      <c r="E55" s="48" t="s">
        <v>109</v>
      </c>
      <c r="F55" s="49"/>
      <c r="G55" s="49"/>
      <c r="H55" s="50"/>
      <c r="I55" s="41" t="s">
        <v>110</v>
      </c>
      <c r="J55" s="29" t="s">
        <v>111</v>
      </c>
      <c r="K55" s="9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>
        <v>1</v>
      </c>
      <c r="AQ55" s="10"/>
      <c r="AR55" s="10"/>
      <c r="AS55" s="10"/>
      <c r="AT55" s="10"/>
      <c r="AU55" s="10"/>
    </row>
    <row r="56" spans="2:47" ht="12.75" customHeight="1" x14ac:dyDescent="0.25">
      <c r="B56" s="22"/>
      <c r="D56" s="8"/>
      <c r="E56" s="48"/>
      <c r="F56" s="49"/>
      <c r="G56" s="49"/>
      <c r="H56" s="50"/>
      <c r="I56" s="41"/>
      <c r="J56" s="29"/>
      <c r="K56" s="9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</row>
    <row r="57" spans="2:47" ht="12.75" customHeight="1" x14ac:dyDescent="0.25">
      <c r="B57" s="22"/>
      <c r="D57" s="8"/>
      <c r="E57" s="48" t="s">
        <v>106</v>
      </c>
      <c r="F57" s="50"/>
      <c r="G57" s="48" t="s">
        <v>112</v>
      </c>
      <c r="H57" s="50"/>
      <c r="I57" s="41" t="s">
        <v>27</v>
      </c>
      <c r="J57" s="29" t="s">
        <v>113</v>
      </c>
      <c r="K57" s="9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>
        <v>1092</v>
      </c>
      <c r="AC57" s="10"/>
      <c r="AD57" s="10"/>
      <c r="AE57" s="10"/>
      <c r="AF57" s="10"/>
      <c r="AG57" s="10">
        <v>354</v>
      </c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</row>
    <row r="58" spans="2:47" ht="12.75" customHeight="1" x14ac:dyDescent="0.25">
      <c r="B58" s="22"/>
      <c r="D58" s="30"/>
      <c r="E58" s="48" t="s">
        <v>112</v>
      </c>
      <c r="F58" s="49"/>
      <c r="G58" s="49"/>
      <c r="H58" s="50"/>
      <c r="I58" s="42" t="s">
        <v>27</v>
      </c>
      <c r="J58" s="31" t="s">
        <v>114</v>
      </c>
      <c r="K58" s="9"/>
      <c r="L58" s="10">
        <v>3</v>
      </c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>
        <v>1</v>
      </c>
      <c r="AL58" s="10"/>
      <c r="AM58" s="10"/>
      <c r="AN58" s="10"/>
      <c r="AO58" s="10"/>
      <c r="AP58" s="10"/>
      <c r="AQ58" s="10"/>
      <c r="AR58" s="10"/>
      <c r="AS58" s="10"/>
      <c r="AT58" s="10"/>
      <c r="AU58" s="10"/>
    </row>
    <row r="59" spans="2:47" ht="12.75" customHeight="1" x14ac:dyDescent="0.25">
      <c r="B59" s="22"/>
      <c r="D59" s="8"/>
      <c r="E59" s="51" t="s">
        <v>112</v>
      </c>
      <c r="F59" s="53"/>
      <c r="G59" s="51" t="s">
        <v>115</v>
      </c>
      <c r="H59" s="53"/>
      <c r="I59" s="41" t="s">
        <v>63</v>
      </c>
      <c r="J59" s="29" t="s">
        <v>116</v>
      </c>
      <c r="K59" s="9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>
        <v>100</v>
      </c>
      <c r="AE59" s="10"/>
      <c r="AF59" s="10"/>
      <c r="AG59" s="10"/>
      <c r="AH59" s="10"/>
      <c r="AI59" s="10">
        <v>90</v>
      </c>
      <c r="AJ59" s="10"/>
      <c r="AK59" s="10"/>
      <c r="AL59" s="10"/>
      <c r="AM59" s="10"/>
      <c r="AN59" s="10"/>
      <c r="AO59" s="10"/>
      <c r="AP59" s="10"/>
      <c r="AQ59" s="10"/>
      <c r="AR59" s="10"/>
      <c r="AS59" s="10">
        <v>90</v>
      </c>
      <c r="AT59" s="10"/>
      <c r="AU59" s="10"/>
    </row>
    <row r="60" spans="2:47" ht="12.75" customHeight="1" x14ac:dyDescent="0.25">
      <c r="B60" s="22"/>
      <c r="D60" s="8"/>
      <c r="E60" s="51"/>
      <c r="F60" s="52"/>
      <c r="G60" s="52"/>
      <c r="H60" s="53"/>
      <c r="I60" s="41"/>
      <c r="J60" s="29"/>
      <c r="K60" s="9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</row>
    <row r="61" spans="2:47" ht="12.75" customHeight="1" x14ac:dyDescent="0.25">
      <c r="B61" s="22"/>
      <c r="D61" s="8"/>
      <c r="E61" s="51" t="s">
        <v>117</v>
      </c>
      <c r="F61" s="52"/>
      <c r="G61" s="52"/>
      <c r="H61" s="53"/>
      <c r="I61" s="41" t="s">
        <v>21</v>
      </c>
      <c r="J61" s="29" t="s">
        <v>118</v>
      </c>
      <c r="K61" s="9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>
        <v>1</v>
      </c>
      <c r="AS61" s="10"/>
      <c r="AT61" s="10"/>
      <c r="AU61" s="10"/>
    </row>
    <row r="62" spans="2:47" ht="12.75" customHeight="1" x14ac:dyDescent="0.25">
      <c r="B62" s="22"/>
      <c r="D62" s="8"/>
      <c r="E62" s="51"/>
      <c r="F62" s="52"/>
      <c r="G62" s="52"/>
      <c r="H62" s="53"/>
      <c r="I62" s="41"/>
      <c r="J62" s="29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2:47" ht="12.75" customHeight="1" x14ac:dyDescent="0.25">
      <c r="B63" s="22"/>
      <c r="D63" s="8"/>
      <c r="E63" s="51" t="s">
        <v>119</v>
      </c>
      <c r="F63" s="53"/>
      <c r="G63" s="48">
        <v>63197</v>
      </c>
      <c r="H63" s="50"/>
      <c r="I63" s="41" t="s">
        <v>21</v>
      </c>
      <c r="J63" s="29" t="s">
        <v>120</v>
      </c>
      <c r="K63" s="9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>
        <v>102</v>
      </c>
      <c r="AE63" s="10"/>
      <c r="AF63" s="10"/>
      <c r="AG63" s="10"/>
      <c r="AH63" s="10"/>
      <c r="AI63" s="10">
        <v>97</v>
      </c>
      <c r="AJ63" s="10"/>
      <c r="AK63" s="10"/>
      <c r="AL63" s="10"/>
      <c r="AM63" s="10"/>
      <c r="AN63" s="10"/>
      <c r="AO63" s="10"/>
      <c r="AP63" s="10"/>
      <c r="AQ63" s="10"/>
      <c r="AR63" s="10"/>
      <c r="AS63" s="10">
        <v>97</v>
      </c>
      <c r="AT63" s="10"/>
      <c r="AU63" s="10"/>
    </row>
    <row r="64" spans="2:47" ht="12.75" customHeight="1" x14ac:dyDescent="0.25">
      <c r="B64" s="22"/>
      <c r="D64" s="8"/>
      <c r="E64" s="48">
        <v>63197</v>
      </c>
      <c r="F64" s="49"/>
      <c r="G64" s="49"/>
      <c r="H64" s="50"/>
      <c r="I64" s="41" t="s">
        <v>21</v>
      </c>
      <c r="J64" s="29" t="s">
        <v>121</v>
      </c>
      <c r="K64" s="9">
        <v>2</v>
      </c>
      <c r="L64" s="10"/>
      <c r="M64" s="10"/>
      <c r="N64" s="10"/>
      <c r="O64" s="10"/>
      <c r="P64" s="10"/>
      <c r="Q64" s="10"/>
      <c r="R64" s="10"/>
      <c r="S64" s="10">
        <v>1</v>
      </c>
      <c r="T64" s="10"/>
      <c r="U64" s="10"/>
      <c r="V64" s="10"/>
      <c r="W64" s="10">
        <v>1</v>
      </c>
      <c r="X64" s="10">
        <v>150</v>
      </c>
      <c r="Y64" s="10"/>
      <c r="Z64" s="10">
        <v>1</v>
      </c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>
        <v>1</v>
      </c>
      <c r="AP64" s="10"/>
      <c r="AQ64" s="10"/>
      <c r="AR64" s="10"/>
      <c r="AS64" s="10"/>
      <c r="AT64" s="10"/>
      <c r="AU64" s="10"/>
    </row>
    <row r="65" spans="2:47" ht="12.75" customHeight="1" x14ac:dyDescent="0.25">
      <c r="B65" s="22"/>
      <c r="D65" s="8"/>
      <c r="E65" s="43"/>
      <c r="F65" s="44"/>
      <c r="G65" s="44"/>
      <c r="H65" s="45"/>
      <c r="I65" s="41"/>
      <c r="J65" s="29"/>
      <c r="K65" s="9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2:47" ht="12.75" customHeight="1" x14ac:dyDescent="0.25">
      <c r="B66" s="22"/>
      <c r="D66" s="8"/>
      <c r="E66" s="51" t="s">
        <v>122</v>
      </c>
      <c r="F66" s="52"/>
      <c r="G66" s="52"/>
      <c r="H66" s="53"/>
      <c r="I66" s="41" t="s">
        <v>27</v>
      </c>
      <c r="J66" s="29" t="s">
        <v>123</v>
      </c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>
        <v>1</v>
      </c>
      <c r="AR66" s="10"/>
      <c r="AS66" s="10"/>
      <c r="AT66" s="10"/>
      <c r="AU66" s="10"/>
    </row>
    <row r="67" spans="2:47" ht="12.75" customHeight="1" x14ac:dyDescent="0.25">
      <c r="B67" s="22"/>
      <c r="D67" s="8"/>
      <c r="E67" s="35"/>
      <c r="F67" s="36"/>
      <c r="G67" s="35"/>
      <c r="H67" s="36"/>
      <c r="I67" s="10"/>
      <c r="J67" s="29"/>
      <c r="K67" s="9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2:47" ht="12.75" customHeight="1" x14ac:dyDescent="0.25">
      <c r="B68" s="22"/>
      <c r="D68" s="8"/>
      <c r="E68" s="48" t="s">
        <v>124</v>
      </c>
      <c r="F68" s="49"/>
      <c r="G68" s="49"/>
      <c r="H68" s="50"/>
      <c r="I68" s="10"/>
      <c r="J68" s="29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2:47" ht="12.75" customHeight="1" x14ac:dyDescent="0.25">
      <c r="B69" s="22"/>
      <c r="D69" s="8"/>
      <c r="E69" s="48">
        <v>63812</v>
      </c>
      <c r="F69" s="49"/>
      <c r="G69" s="49"/>
      <c r="H69" s="50"/>
      <c r="I69" s="10" t="s">
        <v>27</v>
      </c>
      <c r="J69" s="29" t="s">
        <v>125</v>
      </c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>
        <v>1</v>
      </c>
      <c r="AU69" s="10"/>
    </row>
    <row r="70" spans="2:47" ht="12.75" customHeight="1" x14ac:dyDescent="0.25">
      <c r="B70" s="22"/>
      <c r="D70" s="38"/>
      <c r="E70" s="37"/>
      <c r="F70" s="37"/>
      <c r="G70" s="37"/>
      <c r="H70" s="37"/>
      <c r="I70" s="46"/>
      <c r="J70" s="2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2:47" ht="12.75" customHeight="1" x14ac:dyDescent="0.25">
      <c r="B71" s="22"/>
      <c r="D71" s="38"/>
      <c r="E71" s="37"/>
      <c r="F71" s="37"/>
      <c r="G71" s="37"/>
      <c r="H71" s="37"/>
      <c r="I71" s="46"/>
      <c r="J71" s="2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2:47" ht="12.75" customHeight="1" x14ac:dyDescent="0.25">
      <c r="B72" s="22">
        <v>1</v>
      </c>
      <c r="D72" s="86" t="s">
        <v>64</v>
      </c>
      <c r="E72" s="87"/>
      <c r="F72" s="87"/>
      <c r="G72" s="87"/>
      <c r="H72" s="87"/>
      <c r="I72" s="87"/>
      <c r="J72" s="88"/>
      <c r="K72" s="9">
        <f>IF(K77=0,"",ROUNDUP(K77*0.5,0))</f>
        <v>9</v>
      </c>
      <c r="L72" s="9">
        <f t="shared" ref="L72:AT72" si="4">IF(L77=0,"",ROUNDUP(L77*0.5,0))</f>
        <v>8</v>
      </c>
      <c r="M72" s="9"/>
      <c r="N72" s="9">
        <f t="shared" si="4"/>
        <v>1</v>
      </c>
      <c r="O72" s="9">
        <f t="shared" si="4"/>
        <v>2</v>
      </c>
      <c r="P72" s="9">
        <f t="shared" si="4"/>
        <v>1</v>
      </c>
      <c r="Q72" s="9"/>
      <c r="R72" s="9">
        <f t="shared" si="4"/>
        <v>1</v>
      </c>
      <c r="S72" s="9">
        <f t="shared" si="4"/>
        <v>1</v>
      </c>
      <c r="T72" s="9">
        <f t="shared" si="4"/>
        <v>14</v>
      </c>
      <c r="U72" s="9">
        <f t="shared" si="4"/>
        <v>1</v>
      </c>
      <c r="V72" s="9"/>
      <c r="W72" s="9">
        <f t="shared" si="4"/>
        <v>1</v>
      </c>
      <c r="X72" s="9">
        <f t="shared" si="4"/>
        <v>638</v>
      </c>
      <c r="Y72" s="9">
        <f t="shared" si="4"/>
        <v>4</v>
      </c>
      <c r="Z72" s="9">
        <f t="shared" si="4"/>
        <v>1</v>
      </c>
      <c r="AA72" s="9">
        <f t="shared" si="4"/>
        <v>1</v>
      </c>
      <c r="AB72" s="9">
        <f t="shared" si="4"/>
        <v>1998</v>
      </c>
      <c r="AC72" s="9"/>
      <c r="AD72" s="9">
        <f t="shared" si="4"/>
        <v>199</v>
      </c>
      <c r="AE72" s="9"/>
      <c r="AF72" s="9"/>
      <c r="AG72" s="9">
        <f t="shared" si="4"/>
        <v>576</v>
      </c>
      <c r="AH72" s="9">
        <f t="shared" si="4"/>
        <v>38</v>
      </c>
      <c r="AI72" s="9">
        <f t="shared" si="4"/>
        <v>217</v>
      </c>
      <c r="AJ72" s="9">
        <f t="shared" si="4"/>
        <v>4</v>
      </c>
      <c r="AK72" s="9">
        <f t="shared" si="4"/>
        <v>3</v>
      </c>
      <c r="AL72" s="9"/>
      <c r="AM72" s="9"/>
      <c r="AN72" s="9"/>
      <c r="AO72" s="9">
        <f t="shared" si="4"/>
        <v>1</v>
      </c>
      <c r="AP72" s="9">
        <f t="shared" si="4"/>
        <v>1</v>
      </c>
      <c r="AQ72" s="9">
        <f t="shared" si="4"/>
        <v>1</v>
      </c>
      <c r="AR72" s="9">
        <f t="shared" si="4"/>
        <v>1</v>
      </c>
      <c r="AS72" s="9">
        <f t="shared" si="4"/>
        <v>217</v>
      </c>
      <c r="AT72" s="9">
        <f t="shared" si="4"/>
        <v>1</v>
      </c>
      <c r="AU72" s="9"/>
    </row>
    <row r="73" spans="2:47" ht="12.75" customHeight="1" x14ac:dyDescent="0.25">
      <c r="B73" s="22">
        <v>2</v>
      </c>
      <c r="D73" s="86" t="s">
        <v>65</v>
      </c>
      <c r="E73" s="87"/>
      <c r="F73" s="87"/>
      <c r="G73" s="87"/>
      <c r="H73" s="87"/>
      <c r="I73" s="87"/>
      <c r="J73" s="88"/>
      <c r="K73" s="9">
        <f>ROUNDDOWN(K77*0.5,0)</f>
        <v>9</v>
      </c>
      <c r="L73" s="9">
        <f t="shared" ref="L73:AS73" si="5">ROUNDDOWN(L77*0.5,0)</f>
        <v>7</v>
      </c>
      <c r="M73" s="9"/>
      <c r="N73" s="9">
        <f t="shared" si="5"/>
        <v>1</v>
      </c>
      <c r="O73" s="9">
        <f t="shared" si="5"/>
        <v>1</v>
      </c>
      <c r="P73" s="9">
        <f t="shared" si="5"/>
        <v>1</v>
      </c>
      <c r="Q73" s="9"/>
      <c r="R73" s="9"/>
      <c r="S73" s="9"/>
      <c r="T73" s="9">
        <f t="shared" si="5"/>
        <v>14</v>
      </c>
      <c r="U73" s="9"/>
      <c r="V73" s="9"/>
      <c r="W73" s="9"/>
      <c r="X73" s="9">
        <f t="shared" si="5"/>
        <v>637</v>
      </c>
      <c r="Y73" s="9">
        <f t="shared" si="5"/>
        <v>3</v>
      </c>
      <c r="Z73" s="9"/>
      <c r="AA73" s="9"/>
      <c r="AB73" s="9">
        <f t="shared" si="5"/>
        <v>1998</v>
      </c>
      <c r="AC73" s="9"/>
      <c r="AD73" s="9">
        <f t="shared" si="5"/>
        <v>198</v>
      </c>
      <c r="AE73" s="9"/>
      <c r="AF73" s="9"/>
      <c r="AG73" s="9">
        <f t="shared" si="5"/>
        <v>575</v>
      </c>
      <c r="AH73" s="9">
        <f t="shared" si="5"/>
        <v>38</v>
      </c>
      <c r="AI73" s="9">
        <f t="shared" si="5"/>
        <v>216</v>
      </c>
      <c r="AJ73" s="9">
        <f t="shared" si="5"/>
        <v>3</v>
      </c>
      <c r="AK73" s="9">
        <f t="shared" si="5"/>
        <v>2</v>
      </c>
      <c r="AL73" s="9"/>
      <c r="AM73" s="9"/>
      <c r="AN73" s="9"/>
      <c r="AO73" s="9">
        <f t="shared" si="5"/>
        <v>1</v>
      </c>
      <c r="AP73" s="9"/>
      <c r="AQ73" s="9"/>
      <c r="AR73" s="9"/>
      <c r="AS73" s="9">
        <f t="shared" si="5"/>
        <v>216</v>
      </c>
      <c r="AT73" s="9"/>
      <c r="AU73" s="9"/>
    </row>
    <row r="74" spans="2:47" ht="12.75" customHeight="1" x14ac:dyDescent="0.25">
      <c r="B74" s="22"/>
      <c r="D74" s="8"/>
      <c r="E74" s="82"/>
      <c r="F74" s="83"/>
      <c r="G74" s="82"/>
      <c r="H74" s="83"/>
      <c r="I74" s="10"/>
      <c r="J74" s="29"/>
      <c r="K74" s="9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2:47" ht="12.75" customHeight="1" x14ac:dyDescent="0.25">
      <c r="B75" s="22"/>
      <c r="D75" s="30"/>
      <c r="E75" s="84"/>
      <c r="F75" s="85"/>
      <c r="G75" s="84"/>
      <c r="H75" s="85"/>
      <c r="I75" s="10"/>
      <c r="J75" s="31"/>
      <c r="K75" s="32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</row>
    <row r="76" spans="2:47" ht="12.75" customHeight="1" thickBot="1" x14ac:dyDescent="0.3">
      <c r="B76" s="22" t="s">
        <v>28</v>
      </c>
      <c r="D76" s="8"/>
      <c r="E76" s="82"/>
      <c r="F76" s="83"/>
      <c r="G76" s="82"/>
      <c r="H76" s="83"/>
      <c r="I76" s="10"/>
      <c r="J76" s="29"/>
      <c r="K76" s="9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</row>
    <row r="77" spans="2:47" ht="25.5" customHeight="1" x14ac:dyDescent="0.25">
      <c r="B77" s="5" t="s">
        <v>9</v>
      </c>
      <c r="D77" s="79" t="s">
        <v>133</v>
      </c>
      <c r="E77" s="80"/>
      <c r="F77" s="80"/>
      <c r="G77" s="80"/>
      <c r="H77" s="80"/>
      <c r="I77" s="80"/>
      <c r="J77" s="81"/>
      <c r="K77" s="34">
        <f>IF(K8="","",IF(K23="",IF(SUM(COUNTIF(K24:K69,"LS")+COUNTIF(K24:K69,"LUMP"))&gt;0,"LS",""),IF(SUM(K24:K69)&gt;0,ROUNDUP(SUM(K24:K69),0),"")))</f>
        <v>18</v>
      </c>
      <c r="L77" s="11">
        <f>IF(L8="","",IF(L23="",IF(SUM(COUNTIF(L24:L69,"LS")+COUNTIF(L24:L69,"LUMP"))&gt;0,"LS",""),IF(SUM(L24:L69)&gt;0,ROUNDUP(SUM(L24:L69),0),"")))</f>
        <v>15</v>
      </c>
      <c r="M77" s="11" t="str">
        <f>IF(M8="","",IF(M23="",IF(SUM(COUNTIF(M24:M69,"LS")+COUNTIF(M24:M69,"LUMP"))&gt;0,"LS",""),IF(SUM(M24:M69)&gt;0,ROUNDUP(SUM(M24:M69),0),"")))</f>
        <v/>
      </c>
      <c r="N77" s="11">
        <f t="shared" ref="N77:AU77" si="6">IF(N8="","",IF(N23="",IF(SUM(COUNTIF(N24:N69,"LS")+COUNTIF(N24:N69,"LUMP"))&gt;0,"LS",""),IF(SUM(N24:N69)&gt;0,ROUNDUP(SUM(N24:N69),0),"")))</f>
        <v>2</v>
      </c>
      <c r="O77" s="11">
        <f t="shared" si="6"/>
        <v>3</v>
      </c>
      <c r="P77" s="11">
        <f t="shared" si="6"/>
        <v>2</v>
      </c>
      <c r="Q77" s="11" t="str">
        <f t="shared" si="6"/>
        <v/>
      </c>
      <c r="R77" s="11">
        <f t="shared" si="6"/>
        <v>1</v>
      </c>
      <c r="S77" s="11">
        <f t="shared" si="6"/>
        <v>1</v>
      </c>
      <c r="T77" s="11">
        <f t="shared" si="6"/>
        <v>28</v>
      </c>
      <c r="U77" s="11">
        <f t="shared" si="6"/>
        <v>1</v>
      </c>
      <c r="V77" s="11" t="str">
        <f t="shared" si="6"/>
        <v/>
      </c>
      <c r="W77" s="11">
        <f t="shared" si="6"/>
        <v>1</v>
      </c>
      <c r="X77" s="11">
        <f t="shared" si="6"/>
        <v>1275</v>
      </c>
      <c r="Y77" s="11">
        <f t="shared" si="6"/>
        <v>7</v>
      </c>
      <c r="Z77" s="11">
        <f t="shared" si="6"/>
        <v>1</v>
      </c>
      <c r="AA77" s="11">
        <f t="shared" si="6"/>
        <v>1</v>
      </c>
      <c r="AB77" s="11">
        <f t="shared" si="6"/>
        <v>3996</v>
      </c>
      <c r="AC77" s="11" t="str">
        <f t="shared" si="6"/>
        <v/>
      </c>
      <c r="AD77" s="11">
        <f t="shared" si="6"/>
        <v>397</v>
      </c>
      <c r="AE77" s="11"/>
      <c r="AF77" s="11" t="str">
        <f t="shared" si="6"/>
        <v/>
      </c>
      <c r="AG77" s="11">
        <f t="shared" si="6"/>
        <v>1151</v>
      </c>
      <c r="AH77" s="11">
        <f t="shared" si="6"/>
        <v>76</v>
      </c>
      <c r="AI77" s="11">
        <f t="shared" si="6"/>
        <v>433</v>
      </c>
      <c r="AJ77" s="11">
        <f t="shared" si="6"/>
        <v>7</v>
      </c>
      <c r="AK77" s="11">
        <f t="shared" si="6"/>
        <v>5</v>
      </c>
      <c r="AL77" s="11" t="str">
        <f t="shared" si="6"/>
        <v/>
      </c>
      <c r="AM77" s="11" t="str">
        <f t="shared" si="6"/>
        <v/>
      </c>
      <c r="AN77" s="11" t="str">
        <f t="shared" si="6"/>
        <v/>
      </c>
      <c r="AO77" s="11">
        <f t="shared" si="6"/>
        <v>2</v>
      </c>
      <c r="AP77" s="11">
        <f t="shared" si="6"/>
        <v>1</v>
      </c>
      <c r="AQ77" s="11">
        <f t="shared" si="6"/>
        <v>1</v>
      </c>
      <c r="AR77" s="11">
        <f t="shared" si="6"/>
        <v>1</v>
      </c>
      <c r="AS77" s="11">
        <f t="shared" si="6"/>
        <v>433</v>
      </c>
      <c r="AT77" s="11">
        <f t="shared" si="6"/>
        <v>1</v>
      </c>
      <c r="AU77" s="11" t="str">
        <f t="shared" si="6"/>
        <v/>
      </c>
    </row>
  </sheetData>
  <mergeCells count="117">
    <mergeCell ref="E62:H62"/>
    <mergeCell ref="D77:J77"/>
    <mergeCell ref="G76:H76"/>
    <mergeCell ref="E76:F76"/>
    <mergeCell ref="E75:F75"/>
    <mergeCell ref="G75:H75"/>
    <mergeCell ref="E74:F74"/>
    <mergeCell ref="G74:H74"/>
    <mergeCell ref="G63:H63"/>
    <mergeCell ref="D72:J72"/>
    <mergeCell ref="D73:J73"/>
    <mergeCell ref="E63:F63"/>
    <mergeCell ref="E64:H64"/>
    <mergeCell ref="E66:H66"/>
    <mergeCell ref="E68:H68"/>
    <mergeCell ref="E69:H69"/>
    <mergeCell ref="B10:B23"/>
    <mergeCell ref="E36:H36"/>
    <mergeCell ref="E37:F37"/>
    <mergeCell ref="G37:H37"/>
    <mergeCell ref="E24:H24"/>
    <mergeCell ref="E25:F25"/>
    <mergeCell ref="G25:H25"/>
    <mergeCell ref="E26:H26"/>
    <mergeCell ref="E27:F27"/>
    <mergeCell ref="G27:H27"/>
    <mergeCell ref="E10:H14"/>
    <mergeCell ref="E29:F29"/>
    <mergeCell ref="G29:H29"/>
    <mergeCell ref="E31:F31"/>
    <mergeCell ref="G31:H31"/>
    <mergeCell ref="E32:H32"/>
    <mergeCell ref="E33:F33"/>
    <mergeCell ref="G33:H33"/>
    <mergeCell ref="E35:F35"/>
    <mergeCell ref="G35:H35"/>
    <mergeCell ref="E34:H34"/>
    <mergeCell ref="E23:F23"/>
    <mergeCell ref="G23:H23"/>
    <mergeCell ref="D7:AU7"/>
    <mergeCell ref="AC11:AC22"/>
    <mergeCell ref="AI11:AI22"/>
    <mergeCell ref="AT11:AT22"/>
    <mergeCell ref="D10:D23"/>
    <mergeCell ref="D8:H8"/>
    <mergeCell ref="D9:H9"/>
    <mergeCell ref="AF11:AF22"/>
    <mergeCell ref="Z11:Z22"/>
    <mergeCell ref="AD11:AD22"/>
    <mergeCell ref="K11:K22"/>
    <mergeCell ref="L11:L22"/>
    <mergeCell ref="T11:T22"/>
    <mergeCell ref="AB11:AB22"/>
    <mergeCell ref="J10:J23"/>
    <mergeCell ref="R11:R22"/>
    <mergeCell ref="W11:W22"/>
    <mergeCell ref="M11:M22"/>
    <mergeCell ref="AH11:AH22"/>
    <mergeCell ref="AA11:AA22"/>
    <mergeCell ref="O11:O22"/>
    <mergeCell ref="P11:P22"/>
    <mergeCell ref="Q11:Q22"/>
    <mergeCell ref="N11:N22"/>
    <mergeCell ref="AU11:AU22"/>
    <mergeCell ref="AS11:AS22"/>
    <mergeCell ref="AL11:AL22"/>
    <mergeCell ref="AM11:AM22"/>
    <mergeCell ref="AN11:AN22"/>
    <mergeCell ref="AO11:AO22"/>
    <mergeCell ref="AP11:AP22"/>
    <mergeCell ref="AQ11:AQ22"/>
    <mergeCell ref="E45:H45"/>
    <mergeCell ref="E15:H22"/>
    <mergeCell ref="AJ11:AJ22"/>
    <mergeCell ref="AK11:AK22"/>
    <mergeCell ref="U11:U22"/>
    <mergeCell ref="AG11:AG22"/>
    <mergeCell ref="V11:V22"/>
    <mergeCell ref="I10:I23"/>
    <mergeCell ref="AR11:AR22"/>
    <mergeCell ref="E30:H30"/>
    <mergeCell ref="E28:H28"/>
    <mergeCell ref="S11:S22"/>
    <mergeCell ref="X11:X22"/>
    <mergeCell ref="E43:H43"/>
    <mergeCell ref="E38:H38"/>
    <mergeCell ref="E39:F39"/>
    <mergeCell ref="E61:H61"/>
    <mergeCell ref="E46:F46"/>
    <mergeCell ref="G46:H46"/>
    <mergeCell ref="E47:H47"/>
    <mergeCell ref="E48:F48"/>
    <mergeCell ref="G48:H48"/>
    <mergeCell ref="E49:H49"/>
    <mergeCell ref="E50:F50"/>
    <mergeCell ref="G50:H50"/>
    <mergeCell ref="E58:H58"/>
    <mergeCell ref="E59:F59"/>
    <mergeCell ref="G59:H59"/>
    <mergeCell ref="E60:H60"/>
    <mergeCell ref="E56:H56"/>
    <mergeCell ref="E54:H54"/>
    <mergeCell ref="AE11:AE22"/>
    <mergeCell ref="Y11:Y22"/>
    <mergeCell ref="E51:H51"/>
    <mergeCell ref="E52:F52"/>
    <mergeCell ref="G52:H52"/>
    <mergeCell ref="E53:H53"/>
    <mergeCell ref="E55:H55"/>
    <mergeCell ref="E57:F57"/>
    <mergeCell ref="G57:H57"/>
    <mergeCell ref="G39:H39"/>
    <mergeCell ref="E40:H40"/>
    <mergeCell ref="E41:F41"/>
    <mergeCell ref="G41:H41"/>
    <mergeCell ref="E42:H42"/>
    <mergeCell ref="E44:H44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