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Blank!$D$10:$AF$77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74" i="1" l="1"/>
  <c r="Y73" i="1"/>
  <c r="U74" i="1" l="1"/>
  <c r="U73" i="1"/>
  <c r="P74" i="1"/>
  <c r="P73" i="1"/>
  <c r="L73" i="1"/>
  <c r="T75" i="1"/>
  <c r="U75" i="1"/>
  <c r="V75" i="1"/>
  <c r="W75" i="1"/>
  <c r="X75" i="1"/>
  <c r="Y75" i="1"/>
  <c r="Z75" i="1"/>
  <c r="AA75" i="1"/>
  <c r="L75" i="1"/>
  <c r="M75" i="1"/>
  <c r="N75" i="1"/>
  <c r="O75" i="1"/>
  <c r="P75" i="1"/>
  <c r="Q75" i="1"/>
  <c r="R75" i="1"/>
  <c r="S75" i="1"/>
  <c r="K75" i="1"/>
  <c r="K77" i="1"/>
  <c r="L77" i="1"/>
  <c r="M77" i="1"/>
  <c r="N77" i="1"/>
  <c r="O77" i="1"/>
  <c r="P77" i="1"/>
  <c r="Q77" i="1"/>
  <c r="R77" i="1"/>
  <c r="S77" i="1"/>
  <c r="T77" i="1"/>
  <c r="T74" i="1" s="1"/>
  <c r="U77" i="1"/>
  <c r="V77" i="1"/>
  <c r="V73" i="1" s="1"/>
  <c r="W77" i="1"/>
  <c r="W74" i="1" s="1"/>
  <c r="Y77" i="1"/>
  <c r="Z77" i="1"/>
  <c r="AA77" i="1"/>
  <c r="AA73" i="1" s="1"/>
  <c r="M73" i="1"/>
  <c r="O73" i="1"/>
  <c r="Z73" i="1"/>
  <c r="L74" i="1"/>
  <c r="W73" i="1" l="1"/>
  <c r="T73" i="1"/>
  <c r="AA74" i="1"/>
  <c r="D7" i="1"/>
  <c r="L11" i="1" l="1"/>
  <c r="L10" i="1"/>
  <c r="K10" i="1"/>
  <c r="K11" i="1"/>
  <c r="X20" i="1"/>
  <c r="X77" i="1" s="1"/>
  <c r="AB20" i="1"/>
  <c r="AB77" i="1" s="1"/>
  <c r="AC20" i="1"/>
  <c r="AC77" i="1" s="1"/>
  <c r="AD20" i="1"/>
  <c r="AD77" i="1" s="1"/>
  <c r="AE20" i="1"/>
  <c r="AE77" i="1" s="1"/>
  <c r="AF20" i="1"/>
  <c r="AF77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X73" i="1" l="1"/>
  <c r="X74" i="1"/>
</calcChain>
</file>

<file path=xl/sharedStrings.xml><?xml version="1.0" encoding="utf-8"?>
<sst xmlns="http://schemas.openxmlformats.org/spreadsheetml/2006/main" count="177" uniqueCount="71">
  <si>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</si>
  <si>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</si>
  <si>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</si>
  <si>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</si>
  <si>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</si>
  <si>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</si>
  <si>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</si>
  <si>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</si>
  <si>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</si>
  <si>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</si>
  <si>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</si>
  <si>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</si>
  <si>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</si>
  <si>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</si>
  <si>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</si>
  <si>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</si>
  <si>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</si>
  <si>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</si>
  <si>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</si>
  <si>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</si>
  <si>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LT</t>
  </si>
  <si>
    <t>RT</t>
  </si>
  <si>
    <t>L/R</t>
  </si>
  <si>
    <t>R/L</t>
  </si>
  <si>
    <t>FUNDING SPLIT (01/IMS/PV)</t>
  </si>
  <si>
    <t>EA</t>
  </si>
  <si>
    <t>FROM</t>
  </si>
  <si>
    <t>TO</t>
  </si>
  <si>
    <t>625E98000</t>
  </si>
  <si>
    <t>625E98100</t>
  </si>
  <si>
    <t xml:space="preserve"> MIS-32 LUMINAIRE, 200W HPS, 480V, COBRA STYLE</t>
  </si>
  <si>
    <t>MIS-54 PULL BOX, 13" X 24"</t>
  </si>
  <si>
    <t>MIS-54 PULL BOX, 13" X 24", AS PER PLAN</t>
  </si>
  <si>
    <t xml:space="preserve"> MIS-56 RISER, STREET LIGHT CIRCUIT</t>
  </si>
  <si>
    <t xml:space="preserve"> MIS-200 STREET LIGHT FOUNDATION, 4'</t>
  </si>
  <si>
    <t xml:space="preserve"> MIS-203 STREET LIGHT FOUNDATION, 6', DOWNTOWN</t>
  </si>
  <si>
    <t xml:space="preserve"> MIS-307 POLE, FIBERGLASS, DECORATIVE</t>
  </si>
  <si>
    <t xml:space="preserve"> MIS-308 POLE, DOWNTOWN</t>
  </si>
  <si>
    <t xml:space="preserve"> MIS-400 OVERHEAD CIRCUIT, 3 WIRE-OPEN WIRE</t>
  </si>
  <si>
    <t xml:space="preserve"> MIS-404 UNDERGROUND CIRCUIT, 3 WIRE</t>
  </si>
  <si>
    <t xml:space="preserve"> MIS-501 POLE TO BE WIRED, 3 WIRE</t>
  </si>
  <si>
    <t xml:space="preserve"> MIS-603 CONTROLLER, 3 WIRE, 480V, PAD MOUNT</t>
  </si>
  <si>
    <t xml:space="preserve"> MIS-700 2" CONDUIT, CONCRETE ENCASED</t>
  </si>
  <si>
    <t xml:space="preserve"> MIS-702 3" RIGID STEEL WITH 2" CONDUIT INSERT</t>
  </si>
  <si>
    <t xml:space="preserve"> MIS-801 LUMINAIRE, LED, TEARDROP (480V, BLACK)</t>
  </si>
  <si>
    <t xml:space="preserve"> MIS-802 LUMINAIRE, LED, ACORN (480V, BLACK)</t>
  </si>
  <si>
    <t xml:space="preserve"> MIS-900 FOUNDATION REMOVAL, AS PER PLAN</t>
  </si>
  <si>
    <t>LP</t>
  </si>
  <si>
    <t>P</t>
  </si>
  <si>
    <t>LP - ML</t>
  </si>
  <si>
    <t>P - P</t>
  </si>
  <si>
    <t>L</t>
  </si>
  <si>
    <t>L - P</t>
  </si>
  <si>
    <t>P - L</t>
  </si>
  <si>
    <t>L - ML</t>
  </si>
  <si>
    <t>'M' = MOUND ST.
'2ND' = SECOND ST.
'D6' = RAMP D6
'ML' = MATCH LINE</t>
  </si>
  <si>
    <t>MOUND ST. (CKT #810)</t>
  </si>
  <si>
    <t>L - L</t>
  </si>
  <si>
    <t>22+99 'M''</t>
  </si>
  <si>
    <t>6004+51 'D6'</t>
  </si>
  <si>
    <t>CC</t>
  </si>
  <si>
    <t>CC - P</t>
  </si>
  <si>
    <t>23+63 'M'</t>
  </si>
  <si>
    <t>ML - L</t>
  </si>
  <si>
    <t>12+85 SHORT ST</t>
  </si>
  <si>
    <t>REMOVALS</t>
  </si>
  <si>
    <t>FUNDING SPLIT (02/NHS/PV)</t>
  </si>
  <si>
    <t>FUNDING SPLIT (08/NHS/OT)</t>
  </si>
  <si>
    <t>FUNDING SPLIT (09/NHS/OT)</t>
  </si>
  <si>
    <t>4+48 '2ND'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</si>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</sst>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\)"/>
    <numFmt numFmtId="165" formatCode="&quot;SUBSUMMARY SHEET &quot;#"/>
    <numFmt numFmtId="166" formatCode="0&quot;+&quot;00.00"/>
    <numFmt numFmtId="167" formatCode="0\+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6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top" wrapText="1"/>
    </xf>
    <xf numFmtId="166" fontId="4" fillId="0" borderId="3" xfId="0" applyNumberFormat="1" applyFont="1" applyFill="1" applyBorder="1" applyAlignment="1" applyProtection="1">
      <alignment horizontal="center" vertical="center"/>
      <protection locked="0"/>
    </xf>
    <xf numFmtId="166" fontId="4" fillId="0" borderId="8" xfId="0" applyNumberFormat="1" applyFont="1" applyFill="1" applyBorder="1" applyAlignment="1" applyProtection="1">
      <alignment horizontal="center" vertical="center"/>
      <protection locked="0"/>
    </xf>
    <xf numFmtId="166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4" fillId="0" borderId="22" xfId="0" quotePrefix="1" applyFont="1" applyFill="1" applyBorder="1" applyAlignment="1" applyProtection="1">
      <alignment horizontal="center" vertical="center" wrapText="1"/>
    </xf>
    <xf numFmtId="0" fontId="4" fillId="0" borderId="0" xfId="0" quotePrefix="1" applyFont="1" applyFill="1" applyBorder="1" applyAlignment="1" applyProtection="1">
      <alignment horizontal="center" vertical="center" wrapText="1"/>
    </xf>
    <xf numFmtId="0" fontId="4" fillId="0" borderId="23" xfId="0" quotePrefix="1" applyFont="1" applyFill="1" applyBorder="1" applyAlignment="1" applyProtection="1">
      <alignment horizontal="center" vertical="center" wrapText="1"/>
    </xf>
    <xf numFmtId="0" fontId="4" fillId="0" borderId="30" xfId="0" quotePrefix="1" applyFont="1" applyFill="1" applyBorder="1" applyAlignment="1" applyProtection="1">
      <alignment horizontal="center" vertical="center" wrapText="1"/>
    </xf>
    <xf numFmtId="0" fontId="4" fillId="0" borderId="7" xfId="0" quotePrefix="1" applyFont="1" applyFill="1" applyBorder="1" applyAlignment="1" applyProtection="1">
      <alignment horizontal="center" vertical="center" wrapText="1"/>
    </xf>
    <xf numFmtId="0" fontId="4" fillId="0" borderId="31" xfId="0" quotePrefix="1" applyFont="1" applyFill="1" applyBorder="1" applyAlignment="1" applyProtection="1">
      <alignment horizontal="center" vertical="center" wrapText="1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27" xfId="0" applyFont="1" applyFill="1" applyBorder="1" applyAlignment="1" applyProtection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76</xdr:row>
      <xdr:rowOff>0</xdr:rowOff>
    </xdr:from>
    <xdr:to>
      <xdr:col>32</xdr:col>
      <xdr:colOff>0</xdr:colOff>
      <xdr:row>76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77"/>
  <sheetViews>
    <sheetView showGridLines="0" tabSelected="1" topLeftCell="A10" zoomScaleNormal="100" workbookViewId="0">
      <pane ySplit="10" topLeftCell="A49" activePane="bottomLeft" state="frozen"/>
      <selection activeCell="L10" sqref="L10"/>
      <selection pane="bottomLeft" activeCell="D10" sqref="D10:J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8.7265625" style="6" customWidth="1"/>
    <col min="12" max="30" width="8.7265625" style="7" customWidth="1"/>
    <col min="31" max="32" width="7.7265625" style="7" customWidth="1"/>
    <col min="33" max="33" width="2.7265625" style="5" customWidth="1"/>
    <col min="34" max="16384" width="9.1796875" style="5"/>
  </cols>
  <sheetData>
    <row r="1" spans="1:38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2"/>
      <c r="AF1" s="12"/>
    </row>
    <row r="2" spans="1:38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2"/>
      <c r="AF2" s="12"/>
    </row>
    <row r="3" spans="1:38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12"/>
      <c r="AF3" s="12"/>
    </row>
    <row r="4" spans="1:38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12"/>
      <c r="AF4" s="12"/>
    </row>
    <row r="5" spans="1:38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</row>
    <row r="6" spans="1:38" ht="12.75" customHeight="1" thickBot="1" x14ac:dyDescent="0.3"/>
    <row r="7" spans="1:38" ht="12.75" customHeight="1" thickBot="1" x14ac:dyDescent="0.35">
      <c r="B7" s="20" t="s">
        <v>7</v>
      </c>
      <c r="D7" s="71">
        <f>AG7</f>
        <v>796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14">
        <v>796</v>
      </c>
      <c r="AH7" s="15" t="s">
        <v>1</v>
      </c>
      <c r="AI7" s="16"/>
      <c r="AJ7" s="16"/>
      <c r="AK7" s="16"/>
      <c r="AL7" s="16"/>
    </row>
    <row r="8" spans="1:38" ht="12.75" customHeight="1" thickBot="1" x14ac:dyDescent="0.3">
      <c r="B8" s="23">
        <v>796</v>
      </c>
      <c r="D8" s="72" t="s">
        <v>5</v>
      </c>
      <c r="E8" s="72"/>
      <c r="F8" s="72"/>
      <c r="G8" s="72"/>
      <c r="H8" s="72"/>
      <c r="I8" s="24"/>
      <c r="J8" s="24"/>
      <c r="K8" s="19" t="s">
        <v>28</v>
      </c>
      <c r="L8" s="19" t="s">
        <v>28</v>
      </c>
      <c r="M8" s="19" t="s">
        <v>28</v>
      </c>
      <c r="N8" s="19" t="s">
        <v>28</v>
      </c>
      <c r="O8" s="19" t="s">
        <v>28</v>
      </c>
      <c r="P8" s="19" t="s">
        <v>28</v>
      </c>
      <c r="Q8" s="19" t="s">
        <v>28</v>
      </c>
      <c r="R8" s="19" t="s">
        <v>28</v>
      </c>
      <c r="S8" s="19" t="s">
        <v>29</v>
      </c>
      <c r="T8" s="19" t="s">
        <v>29</v>
      </c>
      <c r="U8" s="19" t="s">
        <v>28</v>
      </c>
      <c r="V8" s="19" t="s">
        <v>28</v>
      </c>
      <c r="W8" s="19" t="s">
        <v>29</v>
      </c>
      <c r="X8" s="19" t="s">
        <v>29</v>
      </c>
      <c r="Y8" s="19" t="s">
        <v>28</v>
      </c>
      <c r="Z8" s="19" t="s">
        <v>28</v>
      </c>
      <c r="AA8" s="19" t="s">
        <v>28</v>
      </c>
      <c r="AB8" s="19"/>
      <c r="AC8" s="19"/>
      <c r="AD8" s="19"/>
      <c r="AE8" s="19"/>
      <c r="AF8" s="19"/>
    </row>
    <row r="9" spans="1:38" ht="12.75" customHeight="1" thickBot="1" x14ac:dyDescent="0.3">
      <c r="D9" s="73" t="s">
        <v>6</v>
      </c>
      <c r="E9" s="73"/>
      <c r="F9" s="73"/>
      <c r="G9" s="73"/>
      <c r="H9" s="73"/>
      <c r="I9" s="25"/>
      <c r="J9" s="25"/>
      <c r="K9" s="13" t="s">
        <v>30</v>
      </c>
      <c r="L9" s="13" t="s">
        <v>31</v>
      </c>
      <c r="M9" s="13" t="s">
        <v>32</v>
      </c>
      <c r="N9" s="13" t="s">
        <v>33</v>
      </c>
      <c r="O9" s="13" t="s">
        <v>34</v>
      </c>
      <c r="P9" s="13" t="s">
        <v>35</v>
      </c>
      <c r="Q9" s="13" t="s">
        <v>36</v>
      </c>
      <c r="R9" s="13" t="s">
        <v>37</v>
      </c>
      <c r="S9" s="13" t="s">
        <v>38</v>
      </c>
      <c r="T9" s="13" t="s">
        <v>39</v>
      </c>
      <c r="U9" s="13" t="s">
        <v>40</v>
      </c>
      <c r="V9" s="13" t="s">
        <v>41</v>
      </c>
      <c r="W9" s="13" t="s">
        <v>42</v>
      </c>
      <c r="X9" s="13" t="s">
        <v>43</v>
      </c>
      <c r="Y9" s="13" t="s">
        <v>44</v>
      </c>
      <c r="Z9" s="13" t="s">
        <v>45</v>
      </c>
      <c r="AA9" s="13" t="s">
        <v>46</v>
      </c>
      <c r="AB9" s="13"/>
      <c r="AC9" s="13"/>
      <c r="AD9" s="13"/>
      <c r="AE9" s="13"/>
      <c r="AF9" s="13"/>
    </row>
    <row r="10" spans="1:38" ht="12.75" customHeight="1" x14ac:dyDescent="0.25">
      <c r="B10" s="48" t="s">
        <v>8</v>
      </c>
      <c r="D10" s="56" t="s">
        <v>0</v>
      </c>
      <c r="E10" s="59" t="s">
        <v>19</v>
      </c>
      <c r="F10" s="60"/>
      <c r="G10" s="60"/>
      <c r="H10" s="61"/>
      <c r="I10" s="56" t="s">
        <v>17</v>
      </c>
      <c r="J10" s="74" t="s">
        <v>18</v>
      </c>
      <c r="K10" s="27" t="str">
        <f t="shared" ref="K10:AF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/>
      </c>
      <c r="AC10" s="27" t="str">
        <f t="shared" si="0"/>
        <v/>
      </c>
      <c r="AD10" s="27" t="str">
        <f t="shared" si="0"/>
        <v/>
      </c>
      <c r="AE10" s="27" t="str">
        <f t="shared" si="0"/>
        <v/>
      </c>
      <c r="AF10" s="27" t="str">
        <f t="shared" si="0"/>
        <v/>
      </c>
    </row>
    <row r="11" spans="1:38" ht="90.75" customHeight="1" x14ac:dyDescent="0.25">
      <c r="B11" s="49"/>
      <c r="D11" s="57"/>
      <c r="E11" s="62"/>
      <c r="F11" s="63"/>
      <c r="G11" s="63"/>
      <c r="H11" s="64"/>
      <c r="I11" s="57"/>
      <c r="J11" s="75"/>
      <c r="K11" s="55" t="str">
        <f t="shared" ref="K11:AF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LIGHTING, MISC.: MIS-32 LUMINAIRE, 200W HPS, 480V, COBRA STYLE</v>
      </c>
      <c r="L11" s="55" t="str">
        <f t="shared" si="1"/>
        <v>LIGHTING, MISC.:MIS-54 PULL BOX, 13" X 24"</v>
      </c>
      <c r="M11" s="55" t="str">
        <f t="shared" si="1"/>
        <v>LIGHTING, MISC.:MIS-54 PULL BOX, 13" X 24", AS PER PLAN</v>
      </c>
      <c r="N11" s="55" t="str">
        <f t="shared" si="1"/>
        <v>LIGHTING, MISC.: MIS-56 RISER, STREET LIGHT CIRCUIT</v>
      </c>
      <c r="O11" s="55" t="str">
        <f t="shared" si="1"/>
        <v>LIGHTING, MISC.: MIS-200 STREET LIGHT FOUNDATION, 4'</v>
      </c>
      <c r="P11" s="55" t="str">
        <f t="shared" si="1"/>
        <v>LIGHTING, MISC.: MIS-203 STREET LIGHT FOUNDATION, 6', DOWNTOWN</v>
      </c>
      <c r="Q11" s="55" t="str">
        <f t="shared" si="1"/>
        <v>LIGHTING, MISC.: MIS-307 POLE, FIBERGLASS, DECORATIVE</v>
      </c>
      <c r="R11" s="55" t="str">
        <f t="shared" si="1"/>
        <v>LIGHTING, MISC.: MIS-308 POLE, DOWNTOWN</v>
      </c>
      <c r="S11" s="55" t="str">
        <f t="shared" si="1"/>
        <v>LIGHTING, MISC.: MIS-400 OVERHEAD CIRCUIT, 3 WIRE-OPEN WIRE</v>
      </c>
      <c r="T11" s="55" t="str">
        <f t="shared" si="1"/>
        <v>LIGHTING, MISC.: MIS-404 UNDERGROUND CIRCUIT, 3 WIRE</v>
      </c>
      <c r="U11" s="55" t="str">
        <f t="shared" si="1"/>
        <v>LIGHTING, MISC.: MIS-501 POLE TO BE WIRED, 3 WIRE</v>
      </c>
      <c r="V11" s="55" t="str">
        <f t="shared" si="1"/>
        <v>LIGHTING, MISC.: MIS-603 CONTROLLER, 3 WIRE, 480V, PAD MOUNT</v>
      </c>
      <c r="W11" s="55" t="str">
        <f t="shared" si="1"/>
        <v>LIGHTING, MISC.: MIS-700 2" CONDUIT, CONCRETE ENCASED</v>
      </c>
      <c r="X11" s="55" t="str">
        <f t="shared" si="1"/>
        <v>LIGHTING, MISC.: MIS-702 3" RIGID STEEL WITH 2" CONDUIT INSERT</v>
      </c>
      <c r="Y11" s="55" t="str">
        <f t="shared" si="1"/>
        <v>LIGHTING, MISC.: MIS-801 LUMINAIRE, LED, TEARDROP (480V, BLACK)</v>
      </c>
      <c r="Z11" s="55" t="str">
        <f t="shared" si="1"/>
        <v>LIGHTING, MISC.: MIS-802 LUMINAIRE, LED, ACORN (480V, BLACK)</v>
      </c>
      <c r="AA11" s="55" t="str">
        <f t="shared" si="1"/>
        <v>LIGHTING, MISC.: MIS-900 FOUNDATION REMOVAL, AS PER PLAN</v>
      </c>
      <c r="AB11" s="55" t="str">
        <f t="shared" si="1"/>
        <v/>
      </c>
      <c r="AC11" s="55" t="str">
        <f t="shared" si="1"/>
        <v/>
      </c>
      <c r="AD11" s="55" t="str">
        <f t="shared" si="1"/>
        <v/>
      </c>
      <c r="AE11" s="55" t="str">
        <f t="shared" si="1"/>
        <v/>
      </c>
      <c r="AF11" s="55" t="str">
        <f t="shared" si="1"/>
        <v/>
      </c>
    </row>
    <row r="12" spans="1:38" ht="12.75" customHeight="1" x14ac:dyDescent="0.25">
      <c r="B12" s="49"/>
      <c r="D12" s="57"/>
      <c r="E12" s="62"/>
      <c r="F12" s="63"/>
      <c r="G12" s="63"/>
      <c r="H12" s="64"/>
      <c r="I12" s="57"/>
      <c r="J12" s="7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</row>
    <row r="13" spans="1:38" ht="12.75" customHeight="1" x14ac:dyDescent="0.25">
      <c r="B13" s="49"/>
      <c r="D13" s="57"/>
      <c r="E13" s="62"/>
      <c r="F13" s="63"/>
      <c r="G13" s="63"/>
      <c r="H13" s="64"/>
      <c r="I13" s="57"/>
      <c r="J13" s="7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</row>
    <row r="14" spans="1:38" ht="12.75" customHeight="1" x14ac:dyDescent="0.25">
      <c r="B14" s="49"/>
      <c r="D14" s="57"/>
      <c r="E14" s="65" t="s">
        <v>55</v>
      </c>
      <c r="F14" s="66"/>
      <c r="G14" s="66"/>
      <c r="H14" s="67"/>
      <c r="I14" s="57"/>
      <c r="J14" s="7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</row>
    <row r="15" spans="1:38" ht="12.75" customHeight="1" x14ac:dyDescent="0.25">
      <c r="B15" s="49"/>
      <c r="D15" s="57"/>
      <c r="E15" s="65"/>
      <c r="F15" s="66"/>
      <c r="G15" s="66"/>
      <c r="H15" s="67"/>
      <c r="I15" s="57"/>
      <c r="J15" s="7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</row>
    <row r="16" spans="1:38" ht="12.75" customHeight="1" x14ac:dyDescent="0.25">
      <c r="B16" s="49"/>
      <c r="D16" s="57"/>
      <c r="E16" s="65"/>
      <c r="F16" s="66"/>
      <c r="G16" s="66"/>
      <c r="H16" s="67"/>
      <c r="I16" s="57"/>
      <c r="J16" s="7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</row>
    <row r="17" spans="2:32" ht="12.75" customHeight="1" x14ac:dyDescent="0.25">
      <c r="B17" s="49"/>
      <c r="D17" s="57"/>
      <c r="E17" s="65"/>
      <c r="F17" s="66"/>
      <c r="G17" s="66"/>
      <c r="H17" s="67"/>
      <c r="I17" s="57"/>
      <c r="J17" s="7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</row>
    <row r="18" spans="2:32" ht="12.75" customHeight="1" x14ac:dyDescent="0.25">
      <c r="B18" s="49"/>
      <c r="D18" s="57"/>
      <c r="E18" s="65"/>
      <c r="F18" s="66"/>
      <c r="G18" s="66"/>
      <c r="H18" s="67"/>
      <c r="I18" s="57"/>
      <c r="J18" s="7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</row>
    <row r="19" spans="2:32" ht="10.5" customHeight="1" x14ac:dyDescent="0.25">
      <c r="B19" s="49"/>
      <c r="D19" s="57"/>
      <c r="E19" s="68"/>
      <c r="F19" s="69"/>
      <c r="G19" s="69"/>
      <c r="H19" s="70"/>
      <c r="I19" s="57"/>
      <c r="J19" s="7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</row>
    <row r="20" spans="2:32" ht="12.75" customHeight="1" thickBot="1" x14ac:dyDescent="0.3">
      <c r="B20" s="50"/>
      <c r="D20" s="58"/>
      <c r="E20" s="51" t="s">
        <v>26</v>
      </c>
      <c r="F20" s="51"/>
      <c r="G20" s="51" t="s">
        <v>27</v>
      </c>
      <c r="H20" s="51"/>
      <c r="I20" s="58"/>
      <c r="J20" s="76"/>
      <c r="K20" s="28" t="s">
        <v>25</v>
      </c>
      <c r="L20" s="28" t="s">
        <v>25</v>
      </c>
      <c r="M20" s="28" t="s">
        <v>25</v>
      </c>
      <c r="N20" s="28" t="s">
        <v>25</v>
      </c>
      <c r="O20" s="28" t="s">
        <v>25</v>
      </c>
      <c r="P20" s="28" t="s">
        <v>25</v>
      </c>
      <c r="Q20" s="28" t="s">
        <v>25</v>
      </c>
      <c r="R20" s="28" t="s">
        <v>25</v>
      </c>
      <c r="S20" s="28" t="s">
        <v>25</v>
      </c>
      <c r="T20" s="28" t="s">
        <v>25</v>
      </c>
      <c r="U20" s="28" t="s">
        <v>25</v>
      </c>
      <c r="V20" s="28" t="s">
        <v>25</v>
      </c>
      <c r="W20" s="28" t="s">
        <v>25</v>
      </c>
      <c r="X20" s="28" t="str">
        <f>IF(OR(TRIM(X8)=0,TRIM(X8)=""),"",IF(IFERROR(TRIM(INDEX(QryItemNamed,MATCH(TRIM(X8),ITEM,0),3)),"")="LS","",IFERROR(TRIM(INDEX(QryItemNamed,MATCH(TRIM(X8),ITEM,0),3)),"")))</f>
        <v>FT</v>
      </c>
      <c r="Y20" s="28" t="s">
        <v>25</v>
      </c>
      <c r="Z20" s="28" t="s">
        <v>25</v>
      </c>
      <c r="AA20" s="28" t="s">
        <v>25</v>
      </c>
      <c r="AB20" s="28" t="str">
        <f>IF(OR(TRIM(AB8)=0,TRIM(AB8)=""),"",IF(IFERROR(TRIM(INDEX(QryItemNamed,MATCH(TRIM(AB8),ITEM,0),3)),"")="LS","",IFERROR(TRIM(INDEX(QryItemNamed,MATCH(TRIM(AB8),ITEM,0),3)),"")))</f>
        <v/>
      </c>
      <c r="AC20" s="28" t="str">
        <f>IF(OR(TRIM(AC8)=0,TRIM(AC8)=""),"",IF(IFERROR(TRIM(INDEX(QryItemNamed,MATCH(TRIM(AC8),ITEM,0),3)),"")="LS","",IFERROR(TRIM(INDEX(QryItemNamed,MATCH(TRIM(AC8),ITEM,0),3)),"")))</f>
        <v/>
      </c>
      <c r="AD20" s="28" t="str">
        <f>IF(OR(TRIM(AD8)=0,TRIM(AD8)=""),"",IF(IFERROR(TRIM(INDEX(QryItemNamed,MATCH(TRIM(AD8),ITEM,0),3)),"")="LS","",IFERROR(TRIM(INDEX(QryItemNamed,MATCH(TRIM(AD8),ITEM,0),3)),"")))</f>
        <v/>
      </c>
      <c r="AE20" s="28" t="str">
        <f>IF(OR(TRIM(AE8)=0,TRIM(AE8)=""),"",IF(IFERROR(TRIM(INDEX(QryItemNamed,MATCH(TRIM(AE8),ITEM,0),3)),"")="LS","",IFERROR(TRIM(INDEX(QryItemNamed,MATCH(TRIM(AE8),ITEM,0),3)),"")))</f>
        <v/>
      </c>
      <c r="AF20" s="28" t="str">
        <f>IF(OR(TRIM(AF8)=0,TRIM(AF8)=""),"",IF(IFERROR(TRIM(INDEX(QryItemNamed,MATCH(TRIM(AF8),ITEM,0),3)),"")="LS","",IFERROR(TRIM(INDEX(QryItemNamed,MATCH(TRIM(AF8),ITEM,0),3)),"")))</f>
        <v/>
      </c>
    </row>
    <row r="21" spans="2:32" ht="12.75" customHeight="1" x14ac:dyDescent="0.25">
      <c r="B21" s="21"/>
      <c r="D21" s="32"/>
      <c r="E21" s="52" t="s">
        <v>56</v>
      </c>
      <c r="F21" s="53"/>
      <c r="G21" s="53"/>
      <c r="H21" s="54"/>
      <c r="I21" s="30"/>
      <c r="J21" s="33"/>
      <c r="K21" s="34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29"/>
      <c r="AC21" s="29"/>
      <c r="AD21" s="29"/>
      <c r="AE21" s="29"/>
      <c r="AF21" s="29"/>
    </row>
    <row r="22" spans="2:32" ht="12.75" customHeight="1" x14ac:dyDescent="0.25">
      <c r="B22" s="22"/>
      <c r="D22" s="8">
        <v>805</v>
      </c>
      <c r="E22" s="42">
        <v>2006</v>
      </c>
      <c r="F22" s="43"/>
      <c r="G22" s="42">
        <v>2029</v>
      </c>
      <c r="H22" s="43"/>
      <c r="I22" s="10" t="s">
        <v>20</v>
      </c>
      <c r="J22" s="31" t="s">
        <v>53</v>
      </c>
      <c r="K22" s="9"/>
      <c r="L22" s="10"/>
      <c r="M22" s="10"/>
      <c r="N22" s="10"/>
      <c r="O22" s="10"/>
      <c r="P22" s="10"/>
      <c r="Q22" s="10"/>
      <c r="R22" s="10"/>
      <c r="S22" s="10"/>
      <c r="T22" s="10">
        <v>33</v>
      </c>
      <c r="U22" s="10"/>
      <c r="V22" s="10"/>
      <c r="W22" s="10">
        <v>23</v>
      </c>
      <c r="X22" s="10"/>
      <c r="Y22" s="10"/>
      <c r="Z22" s="10"/>
      <c r="AA22" s="10"/>
      <c r="AB22" s="10"/>
      <c r="AC22" s="10"/>
      <c r="AD22" s="10"/>
      <c r="AE22" s="10"/>
      <c r="AF22" s="10"/>
    </row>
    <row r="23" spans="2:32" ht="12.75" customHeight="1" x14ac:dyDescent="0.25">
      <c r="B23" s="22"/>
      <c r="D23" s="8"/>
      <c r="E23" s="42">
        <v>2029</v>
      </c>
      <c r="F23" s="44"/>
      <c r="G23" s="44"/>
      <c r="H23" s="43"/>
      <c r="I23" s="10" t="s">
        <v>20</v>
      </c>
      <c r="J23" s="31" t="s">
        <v>51</v>
      </c>
      <c r="K23" s="9"/>
      <c r="L23" s="10"/>
      <c r="M23" s="10"/>
      <c r="N23" s="10"/>
      <c r="O23" s="10"/>
      <c r="P23" s="10">
        <v>1</v>
      </c>
      <c r="Q23" s="10"/>
      <c r="R23" s="10">
        <v>1</v>
      </c>
      <c r="S23" s="10"/>
      <c r="T23" s="10"/>
      <c r="U23" s="10">
        <v>1</v>
      </c>
      <c r="V23" s="10"/>
      <c r="W23" s="10"/>
      <c r="X23" s="10"/>
      <c r="Y23" s="10">
        <v>1</v>
      </c>
      <c r="Z23" s="10"/>
      <c r="AA23" s="10"/>
      <c r="AB23" s="10"/>
      <c r="AC23" s="10"/>
      <c r="AD23" s="10"/>
      <c r="AE23" s="10"/>
      <c r="AF23" s="10"/>
    </row>
    <row r="24" spans="2:32" ht="12.75" customHeight="1" x14ac:dyDescent="0.25">
      <c r="B24" s="22"/>
      <c r="D24" s="8"/>
      <c r="E24" s="42">
        <v>2029</v>
      </c>
      <c r="F24" s="43"/>
      <c r="G24" s="42">
        <v>2044</v>
      </c>
      <c r="H24" s="43"/>
      <c r="I24" s="10" t="s">
        <v>20</v>
      </c>
      <c r="J24" s="31" t="s">
        <v>52</v>
      </c>
      <c r="K24" s="9"/>
      <c r="L24" s="10"/>
      <c r="M24" s="10"/>
      <c r="N24" s="10"/>
      <c r="O24" s="10"/>
      <c r="P24" s="10"/>
      <c r="Q24" s="10"/>
      <c r="R24" s="10"/>
      <c r="S24" s="10"/>
      <c r="T24" s="10">
        <v>28</v>
      </c>
      <c r="U24" s="10"/>
      <c r="V24" s="10"/>
      <c r="W24" s="10">
        <v>18</v>
      </c>
      <c r="X24" s="10"/>
      <c r="Y24" s="10"/>
      <c r="Z24" s="10"/>
      <c r="AA24" s="10"/>
      <c r="AB24" s="10"/>
      <c r="AC24" s="10"/>
      <c r="AD24" s="10"/>
      <c r="AE24" s="10"/>
      <c r="AF24" s="10"/>
    </row>
    <row r="25" spans="2:32" ht="12.75" customHeight="1" x14ac:dyDescent="0.25">
      <c r="B25" s="22"/>
      <c r="D25" s="8"/>
      <c r="E25" s="42">
        <v>2044</v>
      </c>
      <c r="F25" s="44"/>
      <c r="G25" s="44"/>
      <c r="H25" s="43"/>
      <c r="I25" s="10" t="s">
        <v>20</v>
      </c>
      <c r="J25" s="31" t="s">
        <v>48</v>
      </c>
      <c r="K25" s="9"/>
      <c r="L25" s="10">
        <v>1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  <row r="26" spans="2:32" ht="12.75" customHeight="1" x14ac:dyDescent="0.25">
      <c r="B26" s="22"/>
      <c r="D26" s="8"/>
      <c r="E26" s="42">
        <v>2044</v>
      </c>
      <c r="F26" s="43"/>
      <c r="G26" s="42">
        <v>2079</v>
      </c>
      <c r="H26" s="43"/>
      <c r="I26" s="10" t="s">
        <v>20</v>
      </c>
      <c r="J26" s="31" t="s">
        <v>50</v>
      </c>
      <c r="K26" s="9"/>
      <c r="L26" s="10"/>
      <c r="M26" s="10"/>
      <c r="N26" s="10"/>
      <c r="O26" s="10"/>
      <c r="P26" s="10"/>
      <c r="Q26" s="10"/>
      <c r="R26" s="10"/>
      <c r="S26" s="10"/>
      <c r="T26" s="10">
        <v>45</v>
      </c>
      <c r="U26" s="10"/>
      <c r="V26" s="10"/>
      <c r="W26" s="10"/>
      <c r="X26" s="10">
        <v>35</v>
      </c>
      <c r="Y26" s="10"/>
      <c r="Z26" s="10"/>
      <c r="AA26" s="10"/>
      <c r="AB26" s="10"/>
      <c r="AC26" s="10"/>
      <c r="AD26" s="10"/>
      <c r="AE26" s="10"/>
      <c r="AF26" s="10"/>
    </row>
    <row r="27" spans="2:32" ht="12.75" customHeight="1" x14ac:dyDescent="0.25">
      <c r="B27" s="22"/>
      <c r="D27" s="8"/>
      <c r="E27" s="42">
        <v>2079</v>
      </c>
      <c r="F27" s="44"/>
      <c r="G27" s="44"/>
      <c r="H27" s="43"/>
      <c r="I27" s="10" t="s">
        <v>20</v>
      </c>
      <c r="J27" s="31" t="s">
        <v>48</v>
      </c>
      <c r="K27" s="9"/>
      <c r="L27" s="10">
        <v>1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2:32" ht="12.75" customHeight="1" x14ac:dyDescent="0.25">
      <c r="B28" s="22"/>
      <c r="D28" s="8"/>
      <c r="E28" s="42">
        <v>2079</v>
      </c>
      <c r="F28" s="43"/>
      <c r="G28" s="42">
        <v>2135</v>
      </c>
      <c r="H28" s="43"/>
      <c r="I28" s="10" t="s">
        <v>20</v>
      </c>
      <c r="J28" s="31" t="s">
        <v>53</v>
      </c>
      <c r="K28" s="9"/>
      <c r="L28" s="10"/>
      <c r="M28" s="10"/>
      <c r="N28" s="10"/>
      <c r="O28" s="10"/>
      <c r="P28" s="10"/>
      <c r="Q28" s="10"/>
      <c r="R28" s="10"/>
      <c r="S28" s="10"/>
      <c r="T28" s="10">
        <v>68</v>
      </c>
      <c r="U28" s="10"/>
      <c r="V28" s="10"/>
      <c r="W28" s="10">
        <v>58</v>
      </c>
      <c r="X28" s="10"/>
      <c r="Y28" s="10"/>
      <c r="Z28" s="10"/>
      <c r="AA28" s="10"/>
      <c r="AB28" s="10"/>
      <c r="AC28" s="10"/>
      <c r="AD28" s="10"/>
      <c r="AE28" s="10"/>
      <c r="AF28" s="10"/>
    </row>
    <row r="29" spans="2:32" ht="12.75" customHeight="1" x14ac:dyDescent="0.25">
      <c r="B29" s="22"/>
      <c r="D29" s="8"/>
      <c r="E29" s="42">
        <v>2135</v>
      </c>
      <c r="F29" s="44"/>
      <c r="G29" s="44"/>
      <c r="H29" s="43"/>
      <c r="I29" s="10" t="s">
        <v>20</v>
      </c>
      <c r="J29" s="31" t="s">
        <v>51</v>
      </c>
      <c r="K29" s="9"/>
      <c r="L29" s="10"/>
      <c r="M29" s="10"/>
      <c r="N29" s="10"/>
      <c r="O29" s="10"/>
      <c r="P29" s="10">
        <v>1</v>
      </c>
      <c r="Q29" s="10"/>
      <c r="R29" s="10">
        <v>1</v>
      </c>
      <c r="S29" s="10"/>
      <c r="T29" s="10"/>
      <c r="U29" s="10">
        <v>1</v>
      </c>
      <c r="V29" s="10"/>
      <c r="W29" s="10"/>
      <c r="X29" s="10"/>
      <c r="Y29" s="10">
        <v>1</v>
      </c>
      <c r="Z29" s="10"/>
      <c r="AA29" s="10"/>
      <c r="AB29" s="10"/>
      <c r="AC29" s="10"/>
      <c r="AD29" s="10"/>
      <c r="AE29" s="10"/>
      <c r="AF29" s="10"/>
    </row>
    <row r="30" spans="2:32" ht="12.75" customHeight="1" x14ac:dyDescent="0.25">
      <c r="B30" s="22"/>
      <c r="D30" s="8"/>
      <c r="E30" s="42">
        <v>2135</v>
      </c>
      <c r="F30" s="43"/>
      <c r="G30" s="42">
        <v>2224</v>
      </c>
      <c r="H30" s="43"/>
      <c r="I30" s="10" t="s">
        <v>20</v>
      </c>
      <c r="J30" s="31" t="s">
        <v>57</v>
      </c>
      <c r="K30" s="9"/>
      <c r="L30" s="10"/>
      <c r="M30" s="10"/>
      <c r="N30" s="10"/>
      <c r="O30" s="10"/>
      <c r="P30" s="10"/>
      <c r="Q30" s="10"/>
      <c r="R30" s="10"/>
      <c r="S30" s="10"/>
      <c r="T30" s="10">
        <v>103</v>
      </c>
      <c r="U30" s="10"/>
      <c r="V30" s="10"/>
      <c r="W30" s="10">
        <v>93</v>
      </c>
      <c r="X30" s="10"/>
      <c r="Y30" s="10"/>
      <c r="Z30" s="10"/>
      <c r="AA30" s="10"/>
      <c r="AB30" s="10"/>
      <c r="AC30" s="10"/>
      <c r="AD30" s="10"/>
      <c r="AE30" s="10"/>
      <c r="AF30" s="10"/>
    </row>
    <row r="31" spans="2:32" ht="12.75" customHeight="1" x14ac:dyDescent="0.25">
      <c r="B31" s="22"/>
      <c r="D31" s="8"/>
      <c r="E31" s="42">
        <v>2224</v>
      </c>
      <c r="F31" s="44"/>
      <c r="G31" s="44"/>
      <c r="H31" s="43"/>
      <c r="I31" s="10" t="s">
        <v>20</v>
      </c>
      <c r="J31" s="31" t="s">
        <v>51</v>
      </c>
      <c r="K31" s="9"/>
      <c r="L31" s="10"/>
      <c r="M31" s="10"/>
      <c r="N31" s="10"/>
      <c r="O31" s="10"/>
      <c r="P31" s="10">
        <v>1</v>
      </c>
      <c r="Q31" s="10"/>
      <c r="R31" s="10">
        <v>1</v>
      </c>
      <c r="S31" s="10"/>
      <c r="T31" s="10"/>
      <c r="U31" s="10">
        <v>1</v>
      </c>
      <c r="V31" s="10"/>
      <c r="W31" s="10"/>
      <c r="X31" s="10"/>
      <c r="Y31" s="10">
        <v>1</v>
      </c>
      <c r="Z31" s="10"/>
      <c r="AA31" s="10"/>
      <c r="AB31" s="10"/>
      <c r="AC31" s="10"/>
      <c r="AD31" s="10"/>
      <c r="AE31" s="10"/>
      <c r="AF31" s="10"/>
    </row>
    <row r="32" spans="2:32" ht="12.75" customHeight="1" x14ac:dyDescent="0.25">
      <c r="B32" s="22"/>
      <c r="D32" s="8"/>
      <c r="E32" s="42">
        <v>2224</v>
      </c>
      <c r="F32" s="43"/>
      <c r="G32" s="42" t="s">
        <v>69</v>
      </c>
      <c r="H32" s="43"/>
      <c r="I32" s="10" t="s">
        <v>20</v>
      </c>
      <c r="J32" s="31" t="s">
        <v>52</v>
      </c>
      <c r="K32" s="9"/>
      <c r="L32" s="10"/>
      <c r="M32" s="10"/>
      <c r="N32" s="10"/>
      <c r="O32" s="10"/>
      <c r="P32" s="10"/>
      <c r="Q32" s="10"/>
      <c r="R32" s="10"/>
      <c r="S32" s="10"/>
      <c r="T32" s="10">
        <v>46</v>
      </c>
      <c r="U32" s="10"/>
      <c r="V32" s="10"/>
      <c r="W32" s="10">
        <v>36</v>
      </c>
      <c r="X32" s="10"/>
      <c r="Y32" s="10"/>
      <c r="Z32" s="10"/>
      <c r="AA32" s="10"/>
      <c r="AB32" s="10"/>
      <c r="AC32" s="10"/>
      <c r="AD32" s="10"/>
      <c r="AE32" s="10"/>
      <c r="AF32" s="10"/>
    </row>
    <row r="33" spans="2:32" ht="12.75" customHeight="1" x14ac:dyDescent="0.25">
      <c r="B33" s="22"/>
      <c r="D33" s="8"/>
      <c r="E33" s="42">
        <v>448</v>
      </c>
      <c r="F33" s="44"/>
      <c r="G33" s="44"/>
      <c r="H33" s="43"/>
      <c r="I33" s="10" t="s">
        <v>20</v>
      </c>
      <c r="J33" s="31" t="s">
        <v>48</v>
      </c>
      <c r="K33" s="9"/>
      <c r="L33" s="10">
        <v>1</v>
      </c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2:32" ht="12.75" customHeight="1" x14ac:dyDescent="0.25">
      <c r="B34" s="22"/>
      <c r="D34" s="8"/>
      <c r="E34" s="42">
        <v>448</v>
      </c>
      <c r="F34" s="43"/>
      <c r="G34" s="42">
        <v>512</v>
      </c>
      <c r="H34" s="43"/>
      <c r="I34" s="10" t="s">
        <v>20</v>
      </c>
      <c r="J34" s="31" t="s">
        <v>53</v>
      </c>
      <c r="K34" s="9"/>
      <c r="L34" s="10"/>
      <c r="M34" s="10"/>
      <c r="N34" s="10"/>
      <c r="O34" s="10"/>
      <c r="P34" s="10"/>
      <c r="Q34" s="10"/>
      <c r="R34" s="10"/>
      <c r="S34" s="10"/>
      <c r="T34" s="10">
        <v>74</v>
      </c>
      <c r="U34" s="10"/>
      <c r="V34" s="10"/>
      <c r="W34" s="10">
        <v>64</v>
      </c>
      <c r="X34" s="10"/>
      <c r="Y34" s="10"/>
      <c r="Z34" s="10"/>
      <c r="AA34" s="10"/>
      <c r="AB34" s="10"/>
      <c r="AC34" s="10"/>
      <c r="AD34" s="10"/>
      <c r="AE34" s="10"/>
      <c r="AF34" s="10"/>
    </row>
    <row r="35" spans="2:32" ht="12.75" customHeight="1" x14ac:dyDescent="0.25">
      <c r="B35" s="22"/>
      <c r="D35" s="8"/>
      <c r="E35" s="42">
        <v>512</v>
      </c>
      <c r="F35" s="44"/>
      <c r="G35" s="44"/>
      <c r="H35" s="43"/>
      <c r="I35" s="10" t="s">
        <v>20</v>
      </c>
      <c r="J35" s="31" t="s">
        <v>51</v>
      </c>
      <c r="K35" s="9"/>
      <c r="L35" s="10"/>
      <c r="M35" s="10"/>
      <c r="N35" s="10"/>
      <c r="O35" s="10"/>
      <c r="P35" s="10">
        <v>1</v>
      </c>
      <c r="Q35" s="10"/>
      <c r="R35" s="10">
        <v>1</v>
      </c>
      <c r="S35" s="10"/>
      <c r="T35" s="10"/>
      <c r="U35" s="10">
        <v>1</v>
      </c>
      <c r="V35" s="10"/>
      <c r="W35" s="10"/>
      <c r="X35" s="10"/>
      <c r="Y35" s="10">
        <v>1</v>
      </c>
      <c r="Z35" s="10"/>
      <c r="AA35" s="10"/>
      <c r="AB35" s="10"/>
      <c r="AC35" s="10"/>
      <c r="AD35" s="10"/>
      <c r="AE35" s="10"/>
      <c r="AF35" s="10"/>
    </row>
    <row r="36" spans="2:32" ht="12.75" customHeight="1" x14ac:dyDescent="0.25">
      <c r="B36" s="22"/>
      <c r="D36" s="8"/>
      <c r="E36" s="42">
        <v>448</v>
      </c>
      <c r="F36" s="43"/>
      <c r="G36" s="42">
        <v>442</v>
      </c>
      <c r="H36" s="43"/>
      <c r="I36" s="10" t="s">
        <v>22</v>
      </c>
      <c r="J36" s="31" t="s">
        <v>50</v>
      </c>
      <c r="K36" s="9"/>
      <c r="L36" s="10"/>
      <c r="M36" s="10"/>
      <c r="N36" s="10"/>
      <c r="O36" s="10"/>
      <c r="P36" s="10"/>
      <c r="Q36" s="10"/>
      <c r="R36" s="10"/>
      <c r="S36" s="10"/>
      <c r="T36" s="10">
        <v>55</v>
      </c>
      <c r="U36" s="10"/>
      <c r="V36" s="10"/>
      <c r="W36" s="10"/>
      <c r="X36" s="10">
        <v>45</v>
      </c>
      <c r="Y36" s="10"/>
      <c r="Z36" s="10"/>
      <c r="AA36" s="10"/>
      <c r="AB36" s="10"/>
      <c r="AC36" s="10"/>
      <c r="AD36" s="10"/>
      <c r="AE36" s="10"/>
      <c r="AF36" s="10"/>
    </row>
    <row r="37" spans="2:32" ht="12.75" customHeight="1" x14ac:dyDescent="0.25">
      <c r="B37" s="22"/>
      <c r="D37" s="8"/>
      <c r="E37" s="42">
        <v>442</v>
      </c>
      <c r="F37" s="44"/>
      <c r="G37" s="44"/>
      <c r="H37" s="43"/>
      <c r="I37" s="10" t="s">
        <v>21</v>
      </c>
      <c r="J37" s="31" t="s">
        <v>48</v>
      </c>
      <c r="K37" s="9"/>
      <c r="L37" s="10">
        <v>1</v>
      </c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2:32" ht="12.75" customHeight="1" x14ac:dyDescent="0.25">
      <c r="B38" s="22"/>
      <c r="D38" s="8"/>
      <c r="E38" s="42">
        <v>442</v>
      </c>
      <c r="F38" s="43"/>
      <c r="G38" s="42" t="s">
        <v>58</v>
      </c>
      <c r="H38" s="43"/>
      <c r="I38" s="10" t="s">
        <v>23</v>
      </c>
      <c r="J38" s="31" t="s">
        <v>53</v>
      </c>
      <c r="K38" s="9"/>
      <c r="L38" s="10"/>
      <c r="M38" s="10"/>
      <c r="N38" s="10"/>
      <c r="O38" s="10"/>
      <c r="P38" s="10"/>
      <c r="Q38" s="10"/>
      <c r="R38" s="10"/>
      <c r="S38" s="10"/>
      <c r="T38" s="10">
        <v>45</v>
      </c>
      <c r="U38" s="10"/>
      <c r="V38" s="10"/>
      <c r="W38" s="10">
        <v>35</v>
      </c>
      <c r="X38" s="10"/>
      <c r="Y38" s="10"/>
      <c r="Z38" s="10"/>
      <c r="AA38" s="10"/>
      <c r="AB38" s="10"/>
      <c r="AC38" s="10"/>
      <c r="AD38" s="10"/>
      <c r="AE38" s="10"/>
      <c r="AF38" s="10"/>
    </row>
    <row r="39" spans="2:32" ht="12.75" customHeight="1" x14ac:dyDescent="0.25">
      <c r="B39" s="22"/>
      <c r="D39" s="8"/>
      <c r="E39" s="42">
        <v>2299</v>
      </c>
      <c r="F39" s="44"/>
      <c r="G39" s="44"/>
      <c r="H39" s="43"/>
      <c r="I39" s="10" t="s">
        <v>20</v>
      </c>
      <c r="J39" s="31" t="s">
        <v>51</v>
      </c>
      <c r="K39" s="9"/>
      <c r="L39" s="10"/>
      <c r="M39" s="10"/>
      <c r="N39" s="10"/>
      <c r="O39" s="10"/>
      <c r="P39" s="10">
        <v>1</v>
      </c>
      <c r="Q39" s="10"/>
      <c r="R39" s="10">
        <v>1</v>
      </c>
      <c r="S39" s="10"/>
      <c r="T39" s="10"/>
      <c r="U39" s="10">
        <v>1</v>
      </c>
      <c r="V39" s="10"/>
      <c r="W39" s="10"/>
      <c r="X39" s="10"/>
      <c r="Y39" s="10">
        <v>1</v>
      </c>
      <c r="Z39" s="10"/>
      <c r="AA39" s="10"/>
      <c r="AB39" s="10"/>
      <c r="AC39" s="10"/>
      <c r="AD39" s="10"/>
      <c r="AE39" s="10"/>
      <c r="AF39" s="10"/>
    </row>
    <row r="40" spans="2:32" ht="12.75" customHeight="1" x14ac:dyDescent="0.25">
      <c r="B40" s="22"/>
      <c r="D40" s="8"/>
      <c r="E40" s="42">
        <v>2299</v>
      </c>
      <c r="F40" s="43"/>
      <c r="G40" s="42">
        <v>2357</v>
      </c>
      <c r="H40" s="43"/>
      <c r="I40" s="10" t="s">
        <v>20</v>
      </c>
      <c r="J40" s="31" t="s">
        <v>52</v>
      </c>
      <c r="K40" s="9"/>
      <c r="L40" s="10"/>
      <c r="M40" s="10"/>
      <c r="N40" s="10"/>
      <c r="O40" s="10"/>
      <c r="P40" s="10"/>
      <c r="Q40" s="10"/>
      <c r="R40" s="10"/>
      <c r="S40" s="10"/>
      <c r="T40" s="10">
        <v>68</v>
      </c>
      <c r="U40" s="10"/>
      <c r="V40" s="10"/>
      <c r="W40" s="10">
        <v>58</v>
      </c>
      <c r="X40" s="10"/>
      <c r="Y40" s="10"/>
      <c r="Z40" s="10"/>
      <c r="AA40" s="10"/>
      <c r="AB40" s="10"/>
      <c r="AC40" s="10"/>
      <c r="AD40" s="10"/>
      <c r="AE40" s="10"/>
      <c r="AF40" s="10"/>
    </row>
    <row r="41" spans="2:32" ht="12.75" customHeight="1" x14ac:dyDescent="0.25">
      <c r="B41" s="22"/>
      <c r="D41" s="8"/>
      <c r="E41" s="42">
        <v>2357</v>
      </c>
      <c r="F41" s="44"/>
      <c r="G41" s="44"/>
      <c r="H41" s="43"/>
      <c r="I41" s="10" t="s">
        <v>20</v>
      </c>
      <c r="J41" s="31" t="s">
        <v>48</v>
      </c>
      <c r="K41" s="9"/>
      <c r="L41" s="10">
        <v>1</v>
      </c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2:32" ht="12.75" customHeight="1" x14ac:dyDescent="0.25">
      <c r="B42" s="22"/>
      <c r="D42" s="8"/>
      <c r="E42" s="42">
        <v>2357</v>
      </c>
      <c r="F42" s="43"/>
      <c r="G42" s="42">
        <v>2375</v>
      </c>
      <c r="H42" s="43"/>
      <c r="I42" s="10" t="s">
        <v>20</v>
      </c>
      <c r="J42" s="31" t="s">
        <v>53</v>
      </c>
      <c r="K42" s="9"/>
      <c r="L42" s="10"/>
      <c r="M42" s="10"/>
      <c r="N42" s="10"/>
      <c r="O42" s="10"/>
      <c r="P42" s="10"/>
      <c r="Q42" s="10"/>
      <c r="R42" s="10"/>
      <c r="S42" s="10"/>
      <c r="T42" s="10">
        <v>29</v>
      </c>
      <c r="U42" s="10"/>
      <c r="V42" s="10"/>
      <c r="W42" s="10">
        <v>19</v>
      </c>
      <c r="X42" s="10"/>
      <c r="Y42" s="10"/>
      <c r="Z42" s="10"/>
      <c r="AA42" s="10"/>
      <c r="AB42" s="10"/>
      <c r="AC42" s="10"/>
      <c r="AD42" s="10"/>
      <c r="AE42" s="10"/>
      <c r="AF42" s="10"/>
    </row>
    <row r="43" spans="2:32" ht="12.75" customHeight="1" x14ac:dyDescent="0.25">
      <c r="B43" s="22"/>
      <c r="D43" s="8"/>
      <c r="E43" s="42">
        <v>2375</v>
      </c>
      <c r="F43" s="44"/>
      <c r="G43" s="44"/>
      <c r="H43" s="43"/>
      <c r="I43" s="10" t="s">
        <v>20</v>
      </c>
      <c r="J43" s="31" t="s">
        <v>51</v>
      </c>
      <c r="K43" s="9"/>
      <c r="L43" s="10"/>
      <c r="M43" s="10"/>
      <c r="N43" s="10"/>
      <c r="O43" s="10"/>
      <c r="P43" s="10">
        <v>1</v>
      </c>
      <c r="Q43" s="10"/>
      <c r="R43" s="10">
        <v>1</v>
      </c>
      <c r="S43" s="10"/>
      <c r="T43" s="10"/>
      <c r="U43" s="10">
        <v>1</v>
      </c>
      <c r="V43" s="10"/>
      <c r="W43" s="10"/>
      <c r="X43" s="10"/>
      <c r="Y43" s="10">
        <v>1</v>
      </c>
      <c r="Z43" s="10"/>
      <c r="AA43" s="10"/>
      <c r="AB43" s="10"/>
      <c r="AC43" s="10"/>
      <c r="AD43" s="10"/>
      <c r="AE43" s="10"/>
      <c r="AF43" s="10"/>
    </row>
    <row r="44" spans="2:32" ht="12.75" customHeight="1" x14ac:dyDescent="0.25">
      <c r="B44" s="22"/>
      <c r="D44" s="8"/>
      <c r="E44" s="42">
        <v>2375</v>
      </c>
      <c r="F44" s="43"/>
      <c r="G44" s="42">
        <v>2450</v>
      </c>
      <c r="H44" s="43"/>
      <c r="I44" s="10" t="s">
        <v>20</v>
      </c>
      <c r="J44" s="31" t="s">
        <v>54</v>
      </c>
      <c r="K44" s="9"/>
      <c r="L44" s="10"/>
      <c r="M44" s="10"/>
      <c r="N44" s="10"/>
      <c r="O44" s="10"/>
      <c r="P44" s="10"/>
      <c r="Q44" s="10"/>
      <c r="R44" s="10"/>
      <c r="S44" s="10"/>
      <c r="T44" s="10">
        <v>80</v>
      </c>
      <c r="U44" s="10"/>
      <c r="V44" s="10"/>
      <c r="W44" s="10">
        <v>75</v>
      </c>
      <c r="X44" s="10"/>
      <c r="Y44" s="10"/>
      <c r="Z44" s="10"/>
      <c r="AA44" s="10"/>
      <c r="AB44" s="10"/>
      <c r="AC44" s="10"/>
      <c r="AD44" s="10"/>
      <c r="AE44" s="10"/>
      <c r="AF44" s="10"/>
    </row>
    <row r="45" spans="2:32" ht="12.75" customHeight="1" x14ac:dyDescent="0.25">
      <c r="B45" s="22"/>
      <c r="D45" s="8"/>
      <c r="E45" s="42" t="s">
        <v>59</v>
      </c>
      <c r="F45" s="44"/>
      <c r="G45" s="44"/>
      <c r="H45" s="43"/>
      <c r="I45" s="10" t="s">
        <v>20</v>
      </c>
      <c r="J45" s="31" t="s">
        <v>60</v>
      </c>
      <c r="K45" s="9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>
        <v>1</v>
      </c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2:32" ht="12.75" customHeight="1" x14ac:dyDescent="0.25">
      <c r="B46" s="22"/>
      <c r="D46" s="8"/>
      <c r="E46" s="42">
        <v>600451</v>
      </c>
      <c r="F46" s="43"/>
      <c r="G46" s="42">
        <v>600454</v>
      </c>
      <c r="H46" s="43"/>
      <c r="I46" s="10" t="s">
        <v>20</v>
      </c>
      <c r="J46" s="31" t="s">
        <v>61</v>
      </c>
      <c r="K46" s="9"/>
      <c r="L46" s="10"/>
      <c r="M46" s="10"/>
      <c r="N46" s="10"/>
      <c r="O46" s="10"/>
      <c r="P46" s="10"/>
      <c r="Q46" s="10"/>
      <c r="R46" s="10"/>
      <c r="S46" s="10"/>
      <c r="T46" s="10">
        <v>23</v>
      </c>
      <c r="U46" s="10"/>
      <c r="V46" s="10"/>
      <c r="W46" s="10">
        <v>24</v>
      </c>
      <c r="X46" s="10"/>
      <c r="Y46" s="10"/>
      <c r="Z46" s="10"/>
      <c r="AA46" s="10"/>
      <c r="AB46" s="10"/>
      <c r="AC46" s="10"/>
      <c r="AD46" s="10"/>
      <c r="AE46" s="10"/>
      <c r="AF46" s="10"/>
    </row>
    <row r="47" spans="2:32" ht="12.75" customHeight="1" x14ac:dyDescent="0.25">
      <c r="B47" s="22"/>
      <c r="D47" s="8"/>
      <c r="E47" s="42">
        <v>600454</v>
      </c>
      <c r="F47" s="44"/>
      <c r="G47" s="44"/>
      <c r="H47" s="43"/>
      <c r="I47" s="10" t="s">
        <v>20</v>
      </c>
      <c r="J47" s="31" t="s">
        <v>48</v>
      </c>
      <c r="K47" s="9"/>
      <c r="L47" s="10"/>
      <c r="M47" s="10">
        <v>1</v>
      </c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2:32" ht="12.75" customHeight="1" x14ac:dyDescent="0.25">
      <c r="B48" s="22"/>
      <c r="D48" s="8"/>
      <c r="E48" s="42">
        <v>600454</v>
      </c>
      <c r="F48" s="43"/>
      <c r="G48" s="42">
        <v>600476</v>
      </c>
      <c r="H48" s="43"/>
      <c r="I48" s="10" t="s">
        <v>20</v>
      </c>
      <c r="J48" s="31" t="s">
        <v>50</v>
      </c>
      <c r="K48" s="9"/>
      <c r="L48" s="10"/>
      <c r="M48" s="10"/>
      <c r="N48" s="10"/>
      <c r="O48" s="10"/>
      <c r="P48" s="10"/>
      <c r="Q48" s="10"/>
      <c r="R48" s="10"/>
      <c r="S48" s="10"/>
      <c r="T48" s="10">
        <v>31</v>
      </c>
      <c r="U48" s="10"/>
      <c r="V48" s="10"/>
      <c r="W48" s="10">
        <v>21</v>
      </c>
      <c r="X48" s="10"/>
      <c r="Y48" s="10"/>
      <c r="Z48" s="10"/>
      <c r="AA48" s="10"/>
      <c r="AB48" s="10"/>
      <c r="AC48" s="10"/>
      <c r="AD48" s="10"/>
      <c r="AE48" s="10"/>
      <c r="AF48" s="10"/>
    </row>
    <row r="49" spans="2:32" ht="12.75" customHeight="1" x14ac:dyDescent="0.25">
      <c r="B49" s="22"/>
      <c r="D49" s="8"/>
      <c r="E49" s="42">
        <v>600476</v>
      </c>
      <c r="F49" s="44"/>
      <c r="G49" s="44"/>
      <c r="H49" s="43"/>
      <c r="I49" s="10" t="s">
        <v>20</v>
      </c>
      <c r="J49" s="31" t="s">
        <v>48</v>
      </c>
      <c r="K49" s="9"/>
      <c r="L49" s="10">
        <v>1</v>
      </c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2:32" ht="12.75" customHeight="1" x14ac:dyDescent="0.25">
      <c r="B50" s="22"/>
      <c r="D50" s="8"/>
      <c r="E50" s="42">
        <v>600476</v>
      </c>
      <c r="F50" s="43"/>
      <c r="G50" s="44">
        <v>600493</v>
      </c>
      <c r="H50" s="43"/>
      <c r="I50" s="10" t="s">
        <v>22</v>
      </c>
      <c r="J50" s="31" t="s">
        <v>50</v>
      </c>
      <c r="K50" s="9"/>
      <c r="L50" s="10"/>
      <c r="M50" s="10"/>
      <c r="N50" s="10"/>
      <c r="O50" s="10"/>
      <c r="P50" s="10"/>
      <c r="Q50" s="10"/>
      <c r="R50" s="10"/>
      <c r="S50" s="10"/>
      <c r="T50" s="10">
        <v>54</v>
      </c>
      <c r="U50" s="10"/>
      <c r="V50" s="10"/>
      <c r="W50" s="10"/>
      <c r="X50" s="10">
        <v>44</v>
      </c>
      <c r="Y50" s="10"/>
      <c r="Z50" s="10"/>
      <c r="AA50" s="10"/>
      <c r="AB50" s="10"/>
      <c r="AC50" s="10"/>
      <c r="AD50" s="10"/>
      <c r="AE50" s="10"/>
      <c r="AF50" s="10"/>
    </row>
    <row r="51" spans="2:32" ht="12.75" customHeight="1" x14ac:dyDescent="0.25">
      <c r="B51" s="22"/>
      <c r="D51" s="8"/>
      <c r="E51" s="42">
        <v>600493</v>
      </c>
      <c r="F51" s="44"/>
      <c r="G51" s="44"/>
      <c r="H51" s="43"/>
      <c r="I51" s="10" t="s">
        <v>21</v>
      </c>
      <c r="J51" s="31" t="s">
        <v>48</v>
      </c>
      <c r="K51" s="9"/>
      <c r="L51" s="10">
        <v>1</v>
      </c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</row>
    <row r="52" spans="2:32" ht="12.75" customHeight="1" x14ac:dyDescent="0.25">
      <c r="B52" s="22"/>
      <c r="D52" s="8"/>
      <c r="E52" s="42">
        <v>600493</v>
      </c>
      <c r="F52" s="43"/>
      <c r="G52" s="42" t="s">
        <v>62</v>
      </c>
      <c r="H52" s="43"/>
      <c r="I52" s="10" t="s">
        <v>21</v>
      </c>
      <c r="J52" s="31" t="s">
        <v>50</v>
      </c>
      <c r="K52" s="9"/>
      <c r="L52" s="10"/>
      <c r="M52" s="10"/>
      <c r="N52" s="10"/>
      <c r="O52" s="10"/>
      <c r="P52" s="10"/>
      <c r="Q52" s="10"/>
      <c r="R52" s="10"/>
      <c r="S52" s="10"/>
      <c r="T52" s="10">
        <v>110</v>
      </c>
      <c r="U52" s="10"/>
      <c r="V52" s="10"/>
      <c r="W52" s="10">
        <v>100</v>
      </c>
      <c r="X52" s="10"/>
      <c r="Y52" s="10"/>
      <c r="Z52" s="10"/>
      <c r="AA52" s="10"/>
      <c r="AB52" s="10"/>
      <c r="AC52" s="10"/>
      <c r="AD52" s="10"/>
      <c r="AE52" s="10"/>
      <c r="AF52" s="10"/>
    </row>
    <row r="53" spans="2:32" ht="12.75" customHeight="1" x14ac:dyDescent="0.25">
      <c r="B53" s="22"/>
      <c r="D53" s="8"/>
      <c r="E53" s="42">
        <v>2363</v>
      </c>
      <c r="F53" s="44"/>
      <c r="G53" s="44"/>
      <c r="H53" s="43"/>
      <c r="I53" s="10" t="s">
        <v>21</v>
      </c>
      <c r="J53" s="31" t="s">
        <v>48</v>
      </c>
      <c r="K53" s="9"/>
      <c r="L53" s="10">
        <v>1</v>
      </c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</row>
    <row r="54" spans="2:32" ht="12.75" customHeight="1" x14ac:dyDescent="0.25">
      <c r="B54" s="22"/>
      <c r="D54" s="8"/>
      <c r="E54" s="42">
        <v>2363</v>
      </c>
      <c r="F54" s="43"/>
      <c r="G54" s="42">
        <v>2357</v>
      </c>
      <c r="H54" s="43"/>
      <c r="I54" s="10" t="s">
        <v>23</v>
      </c>
      <c r="J54" s="31" t="s">
        <v>50</v>
      </c>
      <c r="K54" s="9"/>
      <c r="L54" s="10"/>
      <c r="M54" s="10"/>
      <c r="N54" s="10"/>
      <c r="O54" s="10"/>
      <c r="P54" s="10"/>
      <c r="Q54" s="10"/>
      <c r="R54" s="10"/>
      <c r="S54" s="10"/>
      <c r="T54" s="10">
        <v>76</v>
      </c>
      <c r="U54" s="10"/>
      <c r="V54" s="10"/>
      <c r="W54" s="10"/>
      <c r="X54" s="10">
        <v>66</v>
      </c>
      <c r="Y54" s="10"/>
      <c r="Z54" s="10"/>
      <c r="AA54" s="10"/>
      <c r="AB54" s="10"/>
      <c r="AC54" s="10"/>
      <c r="AD54" s="10"/>
      <c r="AE54" s="10"/>
      <c r="AF54" s="10"/>
    </row>
    <row r="55" spans="2:32" ht="12.75" customHeight="1" x14ac:dyDescent="0.25">
      <c r="B55" s="22"/>
      <c r="D55" s="8">
        <v>806</v>
      </c>
      <c r="E55" s="42">
        <v>2450</v>
      </c>
      <c r="F55" s="43"/>
      <c r="G55" s="42">
        <v>2472</v>
      </c>
      <c r="H55" s="43"/>
      <c r="I55" s="10" t="s">
        <v>20</v>
      </c>
      <c r="J55" s="31" t="s">
        <v>63</v>
      </c>
      <c r="K55" s="9"/>
      <c r="L55" s="10"/>
      <c r="M55" s="10"/>
      <c r="N55" s="10"/>
      <c r="O55" s="10"/>
      <c r="P55" s="10"/>
      <c r="Q55" s="10"/>
      <c r="R55" s="10"/>
      <c r="S55" s="10"/>
      <c r="T55" s="10">
        <v>32</v>
      </c>
      <c r="U55" s="10"/>
      <c r="V55" s="10"/>
      <c r="W55" s="10">
        <v>27</v>
      </c>
      <c r="X55" s="10"/>
      <c r="Y55" s="10"/>
      <c r="Z55" s="10"/>
      <c r="AA55" s="10"/>
      <c r="AB55" s="10"/>
      <c r="AC55" s="10"/>
      <c r="AD55" s="10"/>
      <c r="AE55" s="10"/>
      <c r="AF55" s="10"/>
    </row>
    <row r="56" spans="2:32" ht="12.75" customHeight="1" x14ac:dyDescent="0.25">
      <c r="B56" s="22"/>
      <c r="D56" s="8"/>
      <c r="E56" s="42">
        <v>2472</v>
      </c>
      <c r="F56" s="44"/>
      <c r="G56" s="44"/>
      <c r="H56" s="43"/>
      <c r="I56" s="10" t="s">
        <v>20</v>
      </c>
      <c r="J56" s="31" t="s">
        <v>51</v>
      </c>
      <c r="K56" s="9"/>
      <c r="L56" s="10"/>
      <c r="M56" s="10"/>
      <c r="N56" s="10"/>
      <c r="O56" s="10"/>
      <c r="P56" s="10">
        <v>1</v>
      </c>
      <c r="Q56" s="10"/>
      <c r="R56" s="10">
        <v>1</v>
      </c>
      <c r="S56" s="10"/>
      <c r="T56" s="10"/>
      <c r="U56" s="10">
        <v>1</v>
      </c>
      <c r="V56" s="10"/>
      <c r="W56" s="10"/>
      <c r="X56" s="10"/>
      <c r="Y56" s="10">
        <v>1</v>
      </c>
      <c r="Z56" s="10"/>
      <c r="AA56" s="10"/>
      <c r="AB56" s="10"/>
      <c r="AC56" s="10"/>
      <c r="AD56" s="10"/>
      <c r="AE56" s="10"/>
      <c r="AF56" s="10"/>
    </row>
    <row r="57" spans="2:32" ht="12.75" customHeight="1" x14ac:dyDescent="0.25">
      <c r="B57" s="22"/>
      <c r="D57" s="8"/>
      <c r="E57" s="42">
        <v>2472</v>
      </c>
      <c r="F57" s="43"/>
      <c r="G57" s="42">
        <v>2479</v>
      </c>
      <c r="H57" s="43"/>
      <c r="I57" s="10" t="s">
        <v>20</v>
      </c>
      <c r="J57" s="31" t="s">
        <v>52</v>
      </c>
      <c r="K57" s="9"/>
      <c r="L57" s="10"/>
      <c r="M57" s="10"/>
      <c r="N57" s="10"/>
      <c r="O57" s="10"/>
      <c r="P57" s="10"/>
      <c r="Q57" s="10"/>
      <c r="R57" s="10"/>
      <c r="S57" s="10"/>
      <c r="T57" s="10">
        <v>17</v>
      </c>
      <c r="U57" s="10"/>
      <c r="V57" s="10"/>
      <c r="W57" s="10">
        <v>7</v>
      </c>
      <c r="X57" s="10"/>
      <c r="Y57" s="10"/>
      <c r="Z57" s="10"/>
      <c r="AA57" s="10"/>
      <c r="AB57" s="10"/>
      <c r="AC57" s="10"/>
      <c r="AD57" s="10"/>
      <c r="AE57" s="10"/>
      <c r="AF57" s="10"/>
    </row>
    <row r="58" spans="2:32" ht="12.75" customHeight="1" x14ac:dyDescent="0.25">
      <c r="B58" s="22"/>
      <c r="D58" s="8"/>
      <c r="E58" s="42">
        <v>2479</v>
      </c>
      <c r="F58" s="44"/>
      <c r="G58" s="44"/>
      <c r="H58" s="43"/>
      <c r="I58" s="10" t="s">
        <v>20</v>
      </c>
      <c r="J58" s="31" t="s">
        <v>48</v>
      </c>
      <c r="K58" s="9"/>
      <c r="L58" s="10">
        <v>1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</row>
    <row r="59" spans="2:32" ht="12.75" customHeight="1" x14ac:dyDescent="0.25">
      <c r="B59" s="22"/>
      <c r="D59" s="8"/>
      <c r="E59" s="42">
        <v>2479</v>
      </c>
      <c r="F59" s="43"/>
      <c r="G59" s="42">
        <v>2515</v>
      </c>
      <c r="H59" s="43"/>
      <c r="I59" s="10" t="s">
        <v>20</v>
      </c>
      <c r="J59" s="31" t="s">
        <v>50</v>
      </c>
      <c r="K59" s="9"/>
      <c r="L59" s="10"/>
      <c r="M59" s="10"/>
      <c r="N59" s="10"/>
      <c r="O59" s="10"/>
      <c r="P59" s="10"/>
      <c r="Q59" s="10"/>
      <c r="R59" s="10"/>
      <c r="S59" s="10"/>
      <c r="T59" s="10">
        <v>47</v>
      </c>
      <c r="U59" s="10"/>
      <c r="V59" s="10"/>
      <c r="W59" s="10"/>
      <c r="X59" s="10">
        <v>37</v>
      </c>
      <c r="Y59" s="10"/>
      <c r="Z59" s="10"/>
      <c r="AA59" s="10"/>
      <c r="AB59" s="10"/>
      <c r="AC59" s="10"/>
      <c r="AD59" s="10"/>
      <c r="AE59" s="10"/>
      <c r="AF59" s="10"/>
    </row>
    <row r="60" spans="2:32" ht="12.75" customHeight="1" x14ac:dyDescent="0.25">
      <c r="B60" s="22"/>
      <c r="D60" s="8"/>
      <c r="E60" s="42">
        <v>2515</v>
      </c>
      <c r="F60" s="44"/>
      <c r="G60" s="44"/>
      <c r="H60" s="43"/>
      <c r="I60" s="10" t="s">
        <v>20</v>
      </c>
      <c r="J60" s="31" t="s">
        <v>48</v>
      </c>
      <c r="K60" s="9"/>
      <c r="L60" s="10">
        <v>1</v>
      </c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</row>
    <row r="61" spans="2:32" ht="12.75" customHeight="1" x14ac:dyDescent="0.25">
      <c r="B61" s="22"/>
      <c r="D61" s="8"/>
      <c r="E61" s="42">
        <v>2515</v>
      </c>
      <c r="F61" s="43"/>
      <c r="G61" s="42">
        <v>2570</v>
      </c>
      <c r="H61" s="43"/>
      <c r="I61" s="10" t="s">
        <v>20</v>
      </c>
      <c r="J61" s="31" t="s">
        <v>53</v>
      </c>
      <c r="K61" s="9"/>
      <c r="L61" s="10"/>
      <c r="M61" s="10"/>
      <c r="N61" s="10"/>
      <c r="O61" s="10"/>
      <c r="P61" s="10"/>
      <c r="Q61" s="10"/>
      <c r="R61" s="10"/>
      <c r="S61" s="10"/>
      <c r="T61" s="10">
        <v>65</v>
      </c>
      <c r="U61" s="10"/>
      <c r="V61" s="10"/>
      <c r="W61" s="10">
        <v>55</v>
      </c>
      <c r="X61" s="10"/>
      <c r="Y61" s="10"/>
      <c r="Z61" s="10"/>
      <c r="AA61" s="10"/>
      <c r="AB61" s="10"/>
      <c r="AC61" s="10"/>
      <c r="AD61" s="10"/>
      <c r="AE61" s="10"/>
      <c r="AF61" s="10"/>
    </row>
    <row r="62" spans="2:32" ht="12.75" customHeight="1" x14ac:dyDescent="0.25">
      <c r="B62" s="22"/>
      <c r="D62" s="8"/>
      <c r="E62" s="42">
        <v>2570</v>
      </c>
      <c r="F62" s="44"/>
      <c r="G62" s="44"/>
      <c r="H62" s="43"/>
      <c r="I62" s="10" t="s">
        <v>20</v>
      </c>
      <c r="J62" s="31" t="s">
        <v>51</v>
      </c>
      <c r="K62" s="9"/>
      <c r="L62" s="10"/>
      <c r="M62" s="10"/>
      <c r="N62" s="10"/>
      <c r="O62" s="10"/>
      <c r="P62" s="10">
        <v>1</v>
      </c>
      <c r="Q62" s="10"/>
      <c r="R62" s="10">
        <v>1</v>
      </c>
      <c r="S62" s="10"/>
      <c r="T62" s="10"/>
      <c r="U62" s="10">
        <v>1</v>
      </c>
      <c r="V62" s="10"/>
      <c r="W62" s="10"/>
      <c r="X62" s="10"/>
      <c r="Y62" s="10">
        <v>1</v>
      </c>
      <c r="Z62" s="10"/>
      <c r="AA62" s="10"/>
      <c r="AB62" s="10"/>
      <c r="AC62" s="10"/>
      <c r="AD62" s="10"/>
      <c r="AE62" s="10"/>
      <c r="AF62" s="10"/>
    </row>
    <row r="63" spans="2:32" ht="12.75" customHeight="1" x14ac:dyDescent="0.25">
      <c r="B63" s="22"/>
      <c r="D63" s="8">
        <v>807</v>
      </c>
      <c r="E63" s="42" t="s">
        <v>64</v>
      </c>
      <c r="F63" s="44"/>
      <c r="G63" s="44"/>
      <c r="H63" s="43"/>
      <c r="I63" s="10" t="s">
        <v>21</v>
      </c>
      <c r="J63" s="31" t="s">
        <v>47</v>
      </c>
      <c r="K63" s="9"/>
      <c r="L63" s="10"/>
      <c r="M63" s="10"/>
      <c r="N63" s="10"/>
      <c r="O63" s="10">
        <v>1</v>
      </c>
      <c r="P63" s="10"/>
      <c r="Q63" s="10">
        <v>1</v>
      </c>
      <c r="R63" s="10"/>
      <c r="S63" s="10"/>
      <c r="T63" s="10"/>
      <c r="U63" s="10">
        <v>1</v>
      </c>
      <c r="V63" s="10"/>
      <c r="W63" s="10"/>
      <c r="X63" s="10"/>
      <c r="Y63" s="10"/>
      <c r="Z63" s="10">
        <v>1</v>
      </c>
      <c r="AA63" s="10"/>
      <c r="AB63" s="10"/>
      <c r="AC63" s="10"/>
      <c r="AD63" s="10"/>
      <c r="AE63" s="10"/>
      <c r="AF63" s="10"/>
    </row>
    <row r="64" spans="2:32" ht="12.75" customHeight="1" x14ac:dyDescent="0.25">
      <c r="B64" s="22"/>
      <c r="D64" s="8"/>
      <c r="E64" s="42">
        <v>1285</v>
      </c>
      <c r="F64" s="43"/>
      <c r="G64" s="42">
        <v>1400</v>
      </c>
      <c r="H64" s="43"/>
      <c r="I64" s="10" t="s">
        <v>21</v>
      </c>
      <c r="J64" s="31" t="s">
        <v>49</v>
      </c>
      <c r="K64" s="9"/>
      <c r="L64" s="10"/>
      <c r="M64" s="10"/>
      <c r="N64" s="10"/>
      <c r="O64" s="10"/>
      <c r="P64" s="10"/>
      <c r="Q64" s="10"/>
      <c r="R64" s="10"/>
      <c r="S64" s="10"/>
      <c r="T64" s="10">
        <v>123</v>
      </c>
      <c r="U64" s="10"/>
      <c r="V64" s="10"/>
      <c r="W64" s="10">
        <v>118</v>
      </c>
      <c r="X64" s="10"/>
      <c r="Y64" s="10"/>
      <c r="Z64" s="10"/>
      <c r="AA64" s="10"/>
      <c r="AB64" s="10"/>
      <c r="AC64" s="10"/>
      <c r="AD64" s="10"/>
      <c r="AE64" s="10"/>
      <c r="AF64" s="10"/>
    </row>
    <row r="65" spans="2:32" ht="12.75" customHeight="1" x14ac:dyDescent="0.25">
      <c r="B65" s="22"/>
      <c r="D65" s="8"/>
      <c r="E65" s="42">
        <v>1313</v>
      </c>
      <c r="F65" s="44"/>
      <c r="G65" s="44"/>
      <c r="H65" s="43"/>
      <c r="I65" s="10" t="s">
        <v>20</v>
      </c>
      <c r="J65" s="31" t="s">
        <v>48</v>
      </c>
      <c r="K65" s="9"/>
      <c r="L65" s="10">
        <v>1</v>
      </c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</row>
    <row r="66" spans="2:32" ht="12.75" customHeight="1" x14ac:dyDescent="0.25">
      <c r="B66" s="22"/>
      <c r="D66" s="8"/>
      <c r="E66" s="42">
        <v>1313</v>
      </c>
      <c r="F66" s="43"/>
      <c r="G66" s="42">
        <v>1390</v>
      </c>
      <c r="H66" s="43"/>
      <c r="I66" s="10" t="s">
        <v>20</v>
      </c>
      <c r="J66" s="31" t="s">
        <v>50</v>
      </c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>
        <v>77</v>
      </c>
      <c r="Y66" s="10"/>
      <c r="Z66" s="10"/>
      <c r="AA66" s="10"/>
      <c r="AB66" s="10"/>
      <c r="AC66" s="10"/>
      <c r="AD66" s="10"/>
      <c r="AE66" s="10"/>
      <c r="AF66" s="10"/>
    </row>
    <row r="67" spans="2:32" ht="12.75" customHeight="1" x14ac:dyDescent="0.25">
      <c r="B67" s="22"/>
      <c r="D67" s="8"/>
      <c r="E67" s="42">
        <v>1390</v>
      </c>
      <c r="F67" s="44"/>
      <c r="G67" s="44"/>
      <c r="H67" s="43"/>
      <c r="I67" s="10" t="s">
        <v>20</v>
      </c>
      <c r="J67" s="31" t="s">
        <v>48</v>
      </c>
      <c r="K67" s="9"/>
      <c r="L67" s="10">
        <v>1</v>
      </c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</row>
    <row r="68" spans="2:32" ht="12.75" customHeight="1" x14ac:dyDescent="0.25">
      <c r="B68" s="22"/>
      <c r="D68" s="8"/>
      <c r="E68" s="42" t="s">
        <v>65</v>
      </c>
      <c r="F68" s="44"/>
      <c r="G68" s="44"/>
      <c r="H68" s="43"/>
      <c r="I68" s="10"/>
      <c r="J68" s="31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</row>
    <row r="69" spans="2:32" ht="12.75" customHeight="1" x14ac:dyDescent="0.25">
      <c r="B69" s="22"/>
      <c r="D69" s="8">
        <v>797</v>
      </c>
      <c r="E69" s="36"/>
      <c r="F69" s="37"/>
      <c r="G69" s="36"/>
      <c r="H69" s="37"/>
      <c r="I69" s="10"/>
      <c r="J69" s="31"/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>
        <v>4</v>
      </c>
      <c r="AB69" s="10"/>
      <c r="AC69" s="10"/>
      <c r="AD69" s="10"/>
      <c r="AE69" s="10"/>
      <c r="AF69" s="10"/>
    </row>
    <row r="70" spans="2:32" ht="12.75" customHeight="1" x14ac:dyDescent="0.25">
      <c r="B70" s="22"/>
      <c r="D70" s="8">
        <v>798</v>
      </c>
      <c r="E70" s="36"/>
      <c r="F70" s="37"/>
      <c r="G70" s="36"/>
      <c r="H70" s="37"/>
      <c r="I70" s="10"/>
      <c r="J70" s="31"/>
      <c r="K70" s="9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>
        <v>3</v>
      </c>
      <c r="AB70" s="10"/>
      <c r="AC70" s="10"/>
      <c r="AD70" s="10"/>
      <c r="AE70" s="10"/>
      <c r="AF70" s="10"/>
    </row>
    <row r="71" spans="2:32" ht="12.75" customHeight="1" x14ac:dyDescent="0.25">
      <c r="B71" s="22"/>
      <c r="D71" s="8">
        <v>799</v>
      </c>
      <c r="E71" s="36"/>
      <c r="F71" s="37"/>
      <c r="G71" s="36"/>
      <c r="H71" s="37"/>
      <c r="I71" s="38"/>
      <c r="J71" s="31"/>
      <c r="K71" s="9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>
        <v>2</v>
      </c>
      <c r="AB71" s="10"/>
      <c r="AC71" s="10"/>
      <c r="AD71" s="10"/>
      <c r="AE71" s="10"/>
      <c r="AF71" s="10"/>
    </row>
    <row r="72" spans="2:32" ht="12.75" customHeight="1" x14ac:dyDescent="0.25">
      <c r="B72" s="22"/>
      <c r="D72" s="8">
        <v>801</v>
      </c>
      <c r="E72" s="42"/>
      <c r="F72" s="43"/>
      <c r="G72" s="42"/>
      <c r="H72" s="43"/>
      <c r="I72" s="38"/>
      <c r="J72" s="31"/>
      <c r="K72" s="9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>
        <v>1</v>
      </c>
      <c r="AB72" s="10"/>
      <c r="AC72" s="10"/>
      <c r="AD72" s="10"/>
      <c r="AE72" s="10"/>
      <c r="AF72" s="10"/>
    </row>
    <row r="73" spans="2:32" ht="12.75" customHeight="1" x14ac:dyDescent="0.25">
      <c r="B73" s="22">
        <v>1</v>
      </c>
      <c r="D73" s="39" t="s">
        <v>24</v>
      </c>
      <c r="E73" s="40"/>
      <c r="F73" s="40"/>
      <c r="G73" s="40"/>
      <c r="H73" s="40"/>
      <c r="I73" s="40"/>
      <c r="J73" s="41"/>
      <c r="K73" s="9"/>
      <c r="L73" s="9">
        <f>ROUNDUP(L77*0.5,0)</f>
        <v>6</v>
      </c>
      <c r="M73" s="9">
        <f t="shared" ref="M73:AA73" si="2">ROUNDUP(M77*0.5,0)</f>
        <v>1</v>
      </c>
      <c r="N73" s="9"/>
      <c r="O73" s="9">
        <f t="shared" si="2"/>
        <v>1</v>
      </c>
      <c r="P73" s="9">
        <f>ROUNDUP((P77-P75)*0.5,0)</f>
        <v>4</v>
      </c>
      <c r="Q73" s="9"/>
      <c r="R73" s="9"/>
      <c r="S73" s="9"/>
      <c r="T73" s="9">
        <f>ROUNDUP((T77-T75)*0.5,0)</f>
        <v>589</v>
      </c>
      <c r="U73" s="9">
        <f>ROUNDUP((U77-U75)*0.5,0)</f>
        <v>4</v>
      </c>
      <c r="V73" s="9">
        <f t="shared" si="2"/>
        <v>1</v>
      </c>
      <c r="W73" s="9">
        <f>ROUNDUP((W77-W75)*0.5,0)</f>
        <v>384</v>
      </c>
      <c r="X73" s="9">
        <f t="shared" si="2"/>
        <v>152</v>
      </c>
      <c r="Y73" s="9">
        <f>ROUNDUP((Y77-Y75)*0.5,0)</f>
        <v>4</v>
      </c>
      <c r="Z73" s="9">
        <f t="shared" si="2"/>
        <v>1</v>
      </c>
      <c r="AA73" s="9">
        <f t="shared" si="2"/>
        <v>5</v>
      </c>
      <c r="AB73" s="10"/>
      <c r="AC73" s="10"/>
      <c r="AD73" s="10"/>
      <c r="AE73" s="10"/>
      <c r="AF73" s="10"/>
    </row>
    <row r="74" spans="2:32" ht="12.75" customHeight="1" x14ac:dyDescent="0.25">
      <c r="B74" s="22">
        <v>2</v>
      </c>
      <c r="D74" s="39" t="s">
        <v>66</v>
      </c>
      <c r="E74" s="40"/>
      <c r="F74" s="40"/>
      <c r="G74" s="40"/>
      <c r="H74" s="40"/>
      <c r="I74" s="40"/>
      <c r="J74" s="41"/>
      <c r="K74" s="9"/>
      <c r="L74" s="10">
        <f>ROUNDDOWN(L77*0.5,0)</f>
        <v>6</v>
      </c>
      <c r="M74" s="10"/>
      <c r="N74" s="10"/>
      <c r="O74" s="10"/>
      <c r="P74" s="10">
        <f>ROUNDDOWN((P77-P75)*0.5,0)</f>
        <v>3</v>
      </c>
      <c r="Q74" s="10"/>
      <c r="R74" s="10"/>
      <c r="S74" s="10"/>
      <c r="T74" s="10">
        <f>ROUNDDOWN((T77-T75)*0.5,0)</f>
        <v>589</v>
      </c>
      <c r="U74" s="10">
        <f>ROUNDDOWN((U77-U75)*0.5,0)</f>
        <v>4</v>
      </c>
      <c r="V74" s="10"/>
      <c r="W74" s="10">
        <f>ROUNDDOWN((W77-W75)*0.5,0)</f>
        <v>383</v>
      </c>
      <c r="X74" s="10">
        <f t="shared" ref="X74:AA74" si="3">ROUNDDOWN(X77*0.5,0)</f>
        <v>152</v>
      </c>
      <c r="Y74" s="10">
        <f>ROUNDDOWN((Y77-Y75)*0.5,0)</f>
        <v>3</v>
      </c>
      <c r="Z74" s="10"/>
      <c r="AA74" s="10">
        <f t="shared" si="3"/>
        <v>5</v>
      </c>
      <c r="AB74" s="10"/>
      <c r="AC74" s="10"/>
      <c r="AD74" s="10"/>
      <c r="AE74" s="10"/>
      <c r="AF74" s="10"/>
    </row>
    <row r="75" spans="2:32" ht="12.75" customHeight="1" x14ac:dyDescent="0.25">
      <c r="B75" s="22">
        <v>8</v>
      </c>
      <c r="D75" s="39" t="s">
        <v>67</v>
      </c>
      <c r="E75" s="40"/>
      <c r="F75" s="40"/>
      <c r="G75" s="40"/>
      <c r="H75" s="40"/>
      <c r="I75" s="40"/>
      <c r="J75" s="41"/>
      <c r="K75" s="9" t="str">
        <f>IF(SUM(K34:K35)=0,"",SUM(K34:K35))</f>
        <v/>
      </c>
      <c r="L75" s="9" t="str">
        <f t="shared" ref="L75:AA75" si="4">IF(SUM(L34:L35)=0,"",SUM(L34:L35))</f>
        <v/>
      </c>
      <c r="M75" s="9" t="str">
        <f t="shared" si="4"/>
        <v/>
      </c>
      <c r="N75" s="9" t="str">
        <f t="shared" si="4"/>
        <v/>
      </c>
      <c r="O75" s="9" t="str">
        <f t="shared" si="4"/>
        <v/>
      </c>
      <c r="P75" s="9">
        <f t="shared" si="4"/>
        <v>1</v>
      </c>
      <c r="Q75" s="9" t="str">
        <f t="shared" si="4"/>
        <v/>
      </c>
      <c r="R75" s="9">
        <f t="shared" si="4"/>
        <v>1</v>
      </c>
      <c r="S75" s="9" t="str">
        <f t="shared" si="4"/>
        <v/>
      </c>
      <c r="T75" s="9">
        <f>IF(SUM(T34:T35)=0,"",SUM(T34:T35))</f>
        <v>74</v>
      </c>
      <c r="U75" s="9">
        <f t="shared" si="4"/>
        <v>1</v>
      </c>
      <c r="V75" s="9" t="str">
        <f t="shared" si="4"/>
        <v/>
      </c>
      <c r="W75" s="9">
        <f t="shared" si="4"/>
        <v>64</v>
      </c>
      <c r="X75" s="9" t="str">
        <f t="shared" si="4"/>
        <v/>
      </c>
      <c r="Y75" s="9">
        <f t="shared" si="4"/>
        <v>1</v>
      </c>
      <c r="Z75" s="9" t="str">
        <f t="shared" si="4"/>
        <v/>
      </c>
      <c r="AA75" s="9" t="str">
        <f t="shared" si="4"/>
        <v/>
      </c>
      <c r="AB75" s="10"/>
      <c r="AC75" s="10"/>
      <c r="AD75" s="10"/>
      <c r="AE75" s="10"/>
      <c r="AF75" s="10"/>
    </row>
    <row r="76" spans="2:32" ht="12.75" customHeight="1" thickBot="1" x14ac:dyDescent="0.3">
      <c r="B76" s="22">
        <v>9</v>
      </c>
      <c r="D76" s="39" t="s">
        <v>68</v>
      </c>
      <c r="E76" s="40"/>
      <c r="F76" s="40"/>
      <c r="G76" s="40"/>
      <c r="H76" s="40"/>
      <c r="I76" s="40"/>
      <c r="J76" s="41"/>
      <c r="K76" s="9"/>
      <c r="L76" s="10"/>
      <c r="M76" s="10"/>
      <c r="N76" s="10"/>
      <c r="O76" s="10"/>
      <c r="P76" s="10"/>
      <c r="Q76" s="10">
        <v>1</v>
      </c>
      <c r="R76" s="10">
        <v>7</v>
      </c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</row>
    <row r="77" spans="2:32" ht="25.5" customHeight="1" x14ac:dyDescent="0.25">
      <c r="B77" s="5" t="s">
        <v>9</v>
      </c>
      <c r="D77" s="45" t="s">
        <v>70</v>
      </c>
      <c r="E77" s="46"/>
      <c r="F77" s="46"/>
      <c r="G77" s="46"/>
      <c r="H77" s="46"/>
      <c r="I77" s="46"/>
      <c r="J77" s="47"/>
      <c r="K77" s="11" t="str">
        <f t="shared" ref="K77:Z77" si="5">IF(K8="","",IF(K20="",IF(SUM(COUNTIF(K21:K72,"LS")+COUNTIF(K21:K72,"LUMP"))&gt;0,"LS",""),IF(SUM(K21:K72)&gt;0,ROUNDUP(SUM(K21:K72),0),"")))</f>
        <v/>
      </c>
      <c r="L77" s="11">
        <f t="shared" si="5"/>
        <v>12</v>
      </c>
      <c r="M77" s="11">
        <f t="shared" si="5"/>
        <v>1</v>
      </c>
      <c r="N77" s="11" t="str">
        <f t="shared" si="5"/>
        <v/>
      </c>
      <c r="O77" s="11">
        <f t="shared" si="5"/>
        <v>1</v>
      </c>
      <c r="P77" s="11">
        <f t="shared" si="5"/>
        <v>8</v>
      </c>
      <c r="Q77" s="11">
        <f t="shared" si="5"/>
        <v>1</v>
      </c>
      <c r="R77" s="11">
        <f t="shared" si="5"/>
        <v>8</v>
      </c>
      <c r="S77" s="11" t="str">
        <f t="shared" si="5"/>
        <v/>
      </c>
      <c r="T77" s="11">
        <f t="shared" si="5"/>
        <v>1252</v>
      </c>
      <c r="U77" s="11">
        <f t="shared" si="5"/>
        <v>9</v>
      </c>
      <c r="V77" s="11">
        <f t="shared" si="5"/>
        <v>1</v>
      </c>
      <c r="W77" s="11">
        <f t="shared" si="5"/>
        <v>831</v>
      </c>
      <c r="X77" s="11">
        <f t="shared" si="5"/>
        <v>304</v>
      </c>
      <c r="Y77" s="11">
        <f t="shared" si="5"/>
        <v>8</v>
      </c>
      <c r="Z77" s="11">
        <f t="shared" si="5"/>
        <v>1</v>
      </c>
      <c r="AA77" s="11">
        <f>IF(AA8="","",IF(AA20="",IF(SUM(COUNTIF(AA21:AA72,"LS")+COUNTIF(AA21:AA72,"LUMP"))&gt;0,"LS",""),IF(SUM(AA21:AA72)&gt;0,ROUNDUP(SUM(AA21:AA72),0),"")))</f>
        <v>10</v>
      </c>
      <c r="AB77" s="11" t="str">
        <f t="shared" ref="AB77:AF77" si="6">IF(AB8="","",IF(AB20="",IF(SUM(COUNTIF(AB21:AB66,"LS")+COUNTIF(AB21:AB66,"LUMP"))&gt;0,"LS",""),IF(SUM(AB21:AB66)&gt;0,ROUNDUP(SUM(AB21:AB66),0),"")))</f>
        <v/>
      </c>
      <c r="AC77" s="11" t="str">
        <f t="shared" si="6"/>
        <v/>
      </c>
      <c r="AD77" s="11" t="str">
        <f t="shared" si="6"/>
        <v/>
      </c>
      <c r="AE77" s="11" t="str">
        <f t="shared" si="6"/>
        <v/>
      </c>
      <c r="AF77" s="11" t="str">
        <f t="shared" si="6"/>
        <v/>
      </c>
    </row>
  </sheetData>
  <mergeCells count="111">
    <mergeCell ref="G50:H50"/>
    <mergeCell ref="E51:H51"/>
    <mergeCell ref="E55:F55"/>
    <mergeCell ref="G55:H55"/>
    <mergeCell ref="E56:H56"/>
    <mergeCell ref="E57:F57"/>
    <mergeCell ref="E48:F48"/>
    <mergeCell ref="G48:H48"/>
    <mergeCell ref="D74:J74"/>
    <mergeCell ref="D73:J73"/>
    <mergeCell ref="E53:H53"/>
    <mergeCell ref="E63:H63"/>
    <mergeCell ref="G57:H57"/>
    <mergeCell ref="E58:H58"/>
    <mergeCell ref="E59:F59"/>
    <mergeCell ref="G59:H59"/>
    <mergeCell ref="E60:H60"/>
    <mergeCell ref="E61:F61"/>
    <mergeCell ref="G61:H61"/>
    <mergeCell ref="E62:H62"/>
    <mergeCell ref="E65:H65"/>
    <mergeCell ref="E66:F66"/>
    <mergeCell ref="G66:H66"/>
    <mergeCell ref="E67:H67"/>
    <mergeCell ref="E72:F72"/>
    <mergeCell ref="G72:H72"/>
    <mergeCell ref="D7:AF7"/>
    <mergeCell ref="AC11:AC19"/>
    <mergeCell ref="D10:D20"/>
    <mergeCell ref="D8:H8"/>
    <mergeCell ref="D9:H9"/>
    <mergeCell ref="AE11:AE19"/>
    <mergeCell ref="Z11:Z19"/>
    <mergeCell ref="AD11:AD19"/>
    <mergeCell ref="K11:K19"/>
    <mergeCell ref="L11:L19"/>
    <mergeCell ref="T11:T19"/>
    <mergeCell ref="AB11:AB19"/>
    <mergeCell ref="J10:J20"/>
    <mergeCell ref="R11:R19"/>
    <mergeCell ref="W11:W19"/>
    <mergeCell ref="U11:U19"/>
    <mergeCell ref="AF11:AF19"/>
    <mergeCell ref="Y11:Y19"/>
    <mergeCell ref="AA11:AA19"/>
    <mergeCell ref="O11:O19"/>
    <mergeCell ref="P11:P19"/>
    <mergeCell ref="Q11:Q19"/>
    <mergeCell ref="N11:N19"/>
    <mergeCell ref="S11:S19"/>
    <mergeCell ref="X11:X19"/>
    <mergeCell ref="V11:V19"/>
    <mergeCell ref="I10:I20"/>
    <mergeCell ref="G28:H28"/>
    <mergeCell ref="E23:H23"/>
    <mergeCell ref="E24:F24"/>
    <mergeCell ref="G24:H24"/>
    <mergeCell ref="E25:H25"/>
    <mergeCell ref="E10:H13"/>
    <mergeCell ref="E14:H19"/>
    <mergeCell ref="M11:M19"/>
    <mergeCell ref="E22:F22"/>
    <mergeCell ref="G22:H22"/>
    <mergeCell ref="E31:H31"/>
    <mergeCell ref="D77:J77"/>
    <mergeCell ref="E68:H68"/>
    <mergeCell ref="E35:H35"/>
    <mergeCell ref="E36:F36"/>
    <mergeCell ref="G36:H36"/>
    <mergeCell ref="E37:H37"/>
    <mergeCell ref="E38:F38"/>
    <mergeCell ref="B10:B20"/>
    <mergeCell ref="E33:H33"/>
    <mergeCell ref="E32:F32"/>
    <mergeCell ref="G32:H32"/>
    <mergeCell ref="E30:F30"/>
    <mergeCell ref="E27:H27"/>
    <mergeCell ref="E29:H29"/>
    <mergeCell ref="E20:F20"/>
    <mergeCell ref="G20:H20"/>
    <mergeCell ref="E34:F34"/>
    <mergeCell ref="G34:H34"/>
    <mergeCell ref="E26:F26"/>
    <mergeCell ref="G26:H26"/>
    <mergeCell ref="E21:H21"/>
    <mergeCell ref="E28:F28"/>
    <mergeCell ref="G30:H30"/>
    <mergeCell ref="D76:J76"/>
    <mergeCell ref="D75:J75"/>
    <mergeCell ref="G38:H38"/>
    <mergeCell ref="E39:H39"/>
    <mergeCell ref="E40:F40"/>
    <mergeCell ref="G40:H40"/>
    <mergeCell ref="E41:H41"/>
    <mergeCell ref="E42:F42"/>
    <mergeCell ref="G42:H42"/>
    <mergeCell ref="E43:H43"/>
    <mergeCell ref="E44:F44"/>
    <mergeCell ref="G44:H44"/>
    <mergeCell ref="E47:H47"/>
    <mergeCell ref="E49:H49"/>
    <mergeCell ref="E64:F64"/>
    <mergeCell ref="G64:H64"/>
    <mergeCell ref="G52:H52"/>
    <mergeCell ref="G54:H54"/>
    <mergeCell ref="E54:F54"/>
    <mergeCell ref="E52:F52"/>
    <mergeCell ref="E46:F46"/>
    <mergeCell ref="G46:H46"/>
    <mergeCell ref="E45:H45"/>
    <mergeCell ref="E50:F50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