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US0247-PPFSS01\shared_projects\173609095\110974\Task F HEN-108-17.40\110867\400-Engineering\Lighting\EngData\"/>
    </mc:Choice>
  </mc:AlternateContent>
  <xr:revisionPtr revIDLastSave="0" documentId="13_ncr:1_{86451282-094F-4FD8-980C-6D07ABF6732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ROL CENTER DATA TABLE" sheetId="2" r:id="rId1"/>
  </sheets>
  <externalReferences>
    <externalReference r:id="rId2"/>
  </externalReferences>
  <definedNames>
    <definedName name="BELDEN">#REF!</definedName>
    <definedName name="BRACKET">#REF!</definedName>
    <definedName name="CENTERON">#REF!</definedName>
    <definedName name="COLOR">'[1]TIMING CHART'!$N$10:$N$13</definedName>
    <definedName name="conductors10">INDEX(#REF!,,MATCH(#REF!,MATERIAL,0))</definedName>
    <definedName name="conductors11">INDEX(#REF!,,MATCH(#REF!,MATERIAL,0))</definedName>
    <definedName name="conductors12">INDEX(#REF!,,MATCH(#REF!,MATERIAL,0))</definedName>
    <definedName name="conductors13">INDEX(#REF!,,MATCH(#REF!,MATERIAL,0))</definedName>
    <definedName name="conductors14">INDEX(#REF!,,MATCH(#REF!,MATERIAL,0))</definedName>
    <definedName name="conductors15">INDEX(#REF!,,MATCH(#REF!,MATERIAL,0))</definedName>
    <definedName name="conductors16">INDEX(#REF!,,MATCH(#REF!,MATERIAL,0))</definedName>
    <definedName name="conductors17">INDEX(#REF!,,MATCH(#REF!,MATERIAL,0))</definedName>
    <definedName name="conductors18">INDEX(#REF!,,MATCH(#REF!,MATERIAL,0))</definedName>
    <definedName name="conductors19">INDEX(#REF!,,MATCH(#REF!,MATERIAL,0))</definedName>
    <definedName name="conductors20">INDEX(#REF!,,MATCH(#REF!,MATERIAL,0))</definedName>
    <definedName name="conductors21">INDEX(#REF!,,MATCH(#REF!,MATERIAL,0))</definedName>
    <definedName name="conductors22">INDEX(#REF!,,MATCH(#REF!,MATERIAL,0))</definedName>
    <definedName name="conductors23">INDEX(#REF!,,MATCH(#REF!,MATERIAL,0))</definedName>
    <definedName name="conductors24">INDEX(#REF!,,MATCH(#REF!,MATERIAL,0))</definedName>
    <definedName name="conductors25">INDEX(#REF!,,MATCH(#REF!,MATERIAL,0))</definedName>
    <definedName name="conductors26">INDEX(#REF!,,MATCH(#REF!,MATERIAL,0))</definedName>
    <definedName name="conductors27">INDEX(#REF!,,MATCH(#REF!,MATERIAL,0))</definedName>
    <definedName name="conductors28">INDEX(#REF!,,MATCH(#REF!,MATERIAL,0))</definedName>
    <definedName name="conductors29">INDEX(#REF!,,MATCH(#REF!,MATERIAL,0))</definedName>
    <definedName name="conductors5">INDEX(#REF!,,MATCH(#REF!,MATERIAL,0))</definedName>
    <definedName name="conductors6">INDEX(#REF!,,MATCH(#REF!,MATERIAL,0))</definedName>
    <definedName name="conductors7">INDEX(#REF!,,MATCH(#REF!,MATERIAL,0))</definedName>
    <definedName name="conductors8">INDEX(#REF!,,MATCH(#REF!,MATERIAL,0))</definedName>
    <definedName name="conductors9">INDEX(#REF!,,MATCH(#REF!,MATERIAL,0))</definedName>
    <definedName name="DASH">#REF!</definedName>
    <definedName name="EXTENSION?">#REF!</definedName>
    <definedName name="IMSA">#REF!</definedName>
    <definedName name="LDF">#REF!</definedName>
    <definedName name="LENSSIZE">#REF!</definedName>
    <definedName name="MATERIAL">#REF!</definedName>
    <definedName name="OBJECT">#REF!</definedName>
    <definedName name="PE">#REF!</definedName>
    <definedName name="PUSHBUTTON">#REF!</definedName>
    <definedName name="RAKE">#REF!</definedName>
    <definedName name="RGANTENNA">#REF!</definedName>
    <definedName name="RGCOAX">#REF!</definedName>
    <definedName name="RGPOWER">#REF!</definedName>
    <definedName name="SIGNAL">#REF!</definedName>
    <definedName name="SIGNALHEADS">#REF!</definedName>
    <definedName name="SPECIFICATION">#REF!</definedName>
    <definedName name="STARTIN">'[1]TIMING CHART'!$N$6:$N$8</definedName>
    <definedName name="TIMINGCHART">'[1]TIMING CHART'!$N$1:$N$3</definedName>
    <definedName name="U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E3" i="2"/>
  <c r="H3" i="2"/>
  <c r="C6" i="2"/>
  <c r="E6" i="2" s="1"/>
  <c r="C3" i="2"/>
</calcChain>
</file>

<file path=xl/sharedStrings.xml><?xml version="1.0" encoding="utf-8"?>
<sst xmlns="http://schemas.openxmlformats.org/spreadsheetml/2006/main" count="36" uniqueCount="18">
  <si>
    <t>-</t>
  </si>
  <si>
    <t>CONTROL
CENTER
DESIGNATION</t>
  </si>
  <si>
    <t>LINE
VOLTS</t>
  </si>
  <si>
    <t>CONNECTED
LOAD (KVA)</t>
  </si>
  <si>
    <t>SERVICE
ENTRANCE
CONDUCTOR
SIZE - AWG</t>
  </si>
  <si>
    <t>ENCLOSURE
RATING
(AMPS)</t>
  </si>
  <si>
    <t>CIRCUIT
NO.</t>
  </si>
  <si>
    <t>CIRCUIT
LOAD
AMPS</t>
  </si>
  <si>
    <t>CIRCUIT
FUSE
SIZE
AMPS</t>
  </si>
  <si>
    <t>CIRCUIT
CABLE
SIZE
AWG</t>
  </si>
  <si>
    <t>MAINTAINING
AGENCY</t>
  </si>
  <si>
    <t>CONTROL CENTER DATA</t>
  </si>
  <si>
    <t>1/0</t>
  </si>
  <si>
    <t>2/0</t>
  </si>
  <si>
    <t>CC A</t>
  </si>
  <si>
    <t>A</t>
  </si>
  <si>
    <t>ODOT</t>
  </si>
  <si>
    <t>AWG #2-0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</si>
</sst>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2" xfId="0" quotePrefix="1" applyFont="1" applyBorder="1" applyAlignment="1" applyProtection="1">
      <alignment horizontal="center" vertical="center"/>
      <protection locked="0"/>
    </xf>
    <xf numFmtId="0" fontId="1" fillId="0" borderId="3" xfId="0" quotePrefix="1" applyFont="1" applyBorder="1" applyAlignment="1" applyProtection="1">
      <alignment horizontal="center" vertical="center"/>
      <protection locked="0"/>
    </xf>
    <xf numFmtId="0" fontId="1" fillId="0" borderId="4" xfId="0" quotePrefix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 applyProtection="1">
      <alignment horizontal="center" vertical="center"/>
      <protection locked="0"/>
    </xf>
    <xf numFmtId="164" fontId="1" fillId="0" borderId="3" xfId="0" quotePrefix="1" applyNumberFormat="1" applyFont="1" applyBorder="1" applyAlignment="1" applyProtection="1">
      <alignment horizontal="center" vertical="center"/>
      <protection locked="0"/>
    </xf>
    <xf numFmtId="164" fontId="1" fillId="0" borderId="4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\Admin\Documents\Signal%20Design%20Reference%20Packet\Rev%204_01-15-16\OTO%20-%20Standard%20Signal%20Plan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ING CHART"/>
      <sheetName val="SIGNAL DETECTOR CHART"/>
      <sheetName val="RADAR DETECTION CHART"/>
      <sheetName val="MAST ARM TABLE"/>
      <sheetName val="STRAIN POLE"/>
      <sheetName val="FIELD WIRING HOOK-UP"/>
      <sheetName val="COORD SPLITS"/>
      <sheetName val="COORD TIMING PLANS"/>
      <sheetName val="COORD SETTINGS (ECONOLITE)"/>
      <sheetName val="COORD SETTINGS (SIEMENS)"/>
      <sheetName val="VOLUME"/>
      <sheetName val="VOL. INFO"/>
    </sheetNames>
    <sheetDataSet>
      <sheetData sheetId="0">
        <row r="1">
          <cell r="N1" t="str">
            <v>-</v>
          </cell>
        </row>
        <row r="2">
          <cell r="N2" t="str">
            <v>YES</v>
          </cell>
        </row>
        <row r="3">
          <cell r="N3" t="str">
            <v>NO</v>
          </cell>
        </row>
        <row r="6">
          <cell r="N6" t="str">
            <v>-</v>
          </cell>
        </row>
        <row r="7">
          <cell r="N7" t="str">
            <v>YELLOW/RED FLASH</v>
          </cell>
        </row>
        <row r="8">
          <cell r="N8" t="str">
            <v>ALL RED</v>
          </cell>
        </row>
        <row r="10">
          <cell r="N10" t="str">
            <v>-</v>
          </cell>
        </row>
        <row r="11">
          <cell r="N11" t="str">
            <v>GREEN</v>
          </cell>
        </row>
        <row r="12">
          <cell r="N12" t="str">
            <v>YELLOW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view="pageBreakPreview" zoomScale="90" zoomScaleNormal="100" zoomScaleSheetLayoutView="90" workbookViewId="0">
      <selection activeCell="G4" sqref="G4"/>
    </sheetView>
  </sheetViews>
  <sheetFormatPr defaultColWidth="0" defaultRowHeight="15" zeroHeight="1" x14ac:dyDescent="0.25"/>
  <cols>
    <col min="1" max="1" width="16" customWidth="1"/>
    <col min="2" max="2" width="10.7109375" customWidth="1"/>
    <col min="3" max="3" width="17.42578125" customWidth="1"/>
    <col min="4" max="4" width="18.5703125" customWidth="1"/>
    <col min="5" max="5" width="17.5703125" customWidth="1"/>
    <col min="6" max="9" width="12.140625" customWidth="1"/>
    <col min="10" max="10" width="20.140625" customWidth="1"/>
    <col min="11" max="16384" width="9.140625" hidden="1"/>
  </cols>
  <sheetData>
    <row r="1" spans="1:10" ht="30" customHeight="1" x14ac:dyDescent="0.25">
      <c r="A1" s="9" t="s">
        <v>11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6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2.75" customHeight="1" x14ac:dyDescent="0.25">
      <c r="A3" s="6" t="s">
        <v>14</v>
      </c>
      <c r="B3" s="6">
        <v>120</v>
      </c>
      <c r="C3" s="12">
        <f>IF(B3="-","-",(B3*SUM(G3:G5))/1000)</f>
        <v>0.84719999999999995</v>
      </c>
      <c r="D3" s="6" t="s">
        <v>17</v>
      </c>
      <c r="E3" s="6">
        <f>IF(G3="-","-",IF(SUM(G3:G5)/0.8&lt;60,60,IF(SUM(G3:G5)/0.8&lt;100,100,200)))</f>
        <v>60</v>
      </c>
      <c r="F3" s="1" t="s">
        <v>15</v>
      </c>
      <c r="G3" s="3">
        <v>7.06</v>
      </c>
      <c r="H3" s="1">
        <f>IF(G3="-","-",ROUNDUP(G3/0.8,-1))</f>
        <v>10</v>
      </c>
      <c r="I3" s="1">
        <v>6</v>
      </c>
      <c r="J3" s="6" t="s">
        <v>16</v>
      </c>
    </row>
    <row r="4" spans="1:10" ht="12.75" customHeight="1" x14ac:dyDescent="0.25">
      <c r="A4" s="7"/>
      <c r="B4" s="7"/>
      <c r="C4" s="13"/>
      <c r="D4" s="7"/>
      <c r="E4" s="7"/>
      <c r="F4" s="1" t="s">
        <v>0</v>
      </c>
      <c r="G4" s="3" t="s">
        <v>0</v>
      </c>
      <c r="H4" s="1" t="str">
        <f t="shared" ref="H4:H8" si="0">IF(G4="-","-",ROUNDUP(G4/0.8,-1))</f>
        <v>-</v>
      </c>
      <c r="I4" s="1" t="s">
        <v>0</v>
      </c>
      <c r="J4" s="7"/>
    </row>
    <row r="5" spans="1:10" ht="12.75" customHeight="1" x14ac:dyDescent="0.25">
      <c r="A5" s="8"/>
      <c r="B5" s="8"/>
      <c r="C5" s="14"/>
      <c r="D5" s="8"/>
      <c r="E5" s="8"/>
      <c r="F5" s="1" t="s">
        <v>0</v>
      </c>
      <c r="G5" s="3" t="s">
        <v>0</v>
      </c>
      <c r="H5" s="1" t="str">
        <f t="shared" si="0"/>
        <v>-</v>
      </c>
      <c r="I5" s="1" t="s">
        <v>0</v>
      </c>
      <c r="J5" s="8"/>
    </row>
    <row r="6" spans="1:10" ht="12.75" customHeight="1" x14ac:dyDescent="0.25">
      <c r="A6" s="6" t="s">
        <v>0</v>
      </c>
      <c r="B6" s="6" t="s">
        <v>0</v>
      </c>
      <c r="C6" s="12" t="str">
        <f>IF(B6="-","-",(B6*SUM(G6:G8))/1000)</f>
        <v>-</v>
      </c>
      <c r="D6" s="6" t="s">
        <v>0</v>
      </c>
      <c r="E6" s="6" t="str">
        <f>IF(C6="-","-",IF(SUM(G6:G8)/0.8&lt;60,60,IF(SUM(G6:G8)/0.8&lt;100,100,200)))</f>
        <v>-</v>
      </c>
      <c r="F6" s="1" t="s">
        <v>0</v>
      </c>
      <c r="G6" s="3" t="s">
        <v>0</v>
      </c>
      <c r="H6" s="1" t="str">
        <f t="shared" si="0"/>
        <v>-</v>
      </c>
      <c r="I6" s="1" t="s">
        <v>0</v>
      </c>
      <c r="J6" s="6" t="s">
        <v>0</v>
      </c>
    </row>
    <row r="7" spans="1:10" ht="12.75" customHeight="1" x14ac:dyDescent="0.25">
      <c r="A7" s="7"/>
      <c r="B7" s="7"/>
      <c r="C7" s="13"/>
      <c r="D7" s="7"/>
      <c r="E7" s="7"/>
      <c r="F7" s="1" t="s">
        <v>0</v>
      </c>
      <c r="G7" s="3" t="s">
        <v>0</v>
      </c>
      <c r="H7" s="1" t="str">
        <f t="shared" si="0"/>
        <v>-</v>
      </c>
      <c r="I7" s="1" t="s">
        <v>0</v>
      </c>
      <c r="J7" s="7"/>
    </row>
    <row r="8" spans="1:10" ht="12.75" customHeight="1" x14ac:dyDescent="0.25">
      <c r="A8" s="8"/>
      <c r="B8" s="8"/>
      <c r="C8" s="14"/>
      <c r="D8" s="8"/>
      <c r="E8" s="8"/>
      <c r="F8" s="1" t="s">
        <v>0</v>
      </c>
      <c r="G8" s="3" t="s">
        <v>0</v>
      </c>
      <c r="H8" s="1" t="str">
        <f t="shared" si="0"/>
        <v>-</v>
      </c>
      <c r="I8" s="1" t="s">
        <v>0</v>
      </c>
      <c r="J8" s="8"/>
    </row>
    <row r="15" spans="1:10" hidden="1" x14ac:dyDescent="0.25">
      <c r="B15" s="4">
        <v>120</v>
      </c>
      <c r="C15" s="4"/>
      <c r="D15" s="5" t="s">
        <v>12</v>
      </c>
    </row>
    <row r="16" spans="1:10" hidden="1" x14ac:dyDescent="0.25">
      <c r="B16" s="4">
        <v>240</v>
      </c>
      <c r="C16" s="4"/>
      <c r="D16" s="5" t="s">
        <v>13</v>
      </c>
    </row>
    <row r="17" spans="2:4" hidden="1" x14ac:dyDescent="0.25">
      <c r="B17" s="4">
        <v>480</v>
      </c>
      <c r="C17" s="4"/>
      <c r="D17" s="4">
        <v>2</v>
      </c>
    </row>
    <row r="18" spans="2:4" hidden="1" x14ac:dyDescent="0.25">
      <c r="B18" s="4"/>
      <c r="C18" s="4"/>
      <c r="D18" s="4">
        <v>4</v>
      </c>
    </row>
  </sheetData>
  <mergeCells count="13">
    <mergeCell ref="E3:E5"/>
    <mergeCell ref="E6:E8"/>
    <mergeCell ref="A1:J1"/>
    <mergeCell ref="A3:A5"/>
    <mergeCell ref="B3:B5"/>
    <mergeCell ref="C3:C5"/>
    <mergeCell ref="D3:D5"/>
    <mergeCell ref="J3:J5"/>
    <mergeCell ref="A6:A8"/>
    <mergeCell ref="B6:B8"/>
    <mergeCell ref="C6:C8"/>
    <mergeCell ref="D6:D8"/>
    <mergeCell ref="J6:J8"/>
  </mergeCells>
  <dataValidations count="1">
    <dataValidation type="list" allowBlank="1" showInputMessage="1" showErrorMessage="1" sqref="B3:B5" xr:uid="{00000000-0002-0000-0000-000000000000}">
      <formula1>$B$15:$B$17</formula1>
    </dataValidation>
  </dataValidation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Type xmlns="9c31f728-70c6-4561-924f-a86a4a3b8edb">Lighting Design Reference Packet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AB86A6FF6A8429B4EC2036BCC9ADB" ma:contentTypeVersion="2" ma:contentTypeDescription="Create a new document." ma:contentTypeScope="" ma:versionID="3266bcb84a22423928ec2be9a72ee93e">
  <xsd:schema xmlns:xsd="http://www.w3.org/2001/XMLSchema" xmlns:xs="http://www.w3.org/2001/XMLSchema" xmlns:p="http://schemas.microsoft.com/office/2006/metadata/properties" xmlns:ns1="http://schemas.microsoft.com/sharepoint/v3" xmlns:ns2="9c31f728-70c6-4561-924f-a86a4a3b8edb" targetNamespace="http://schemas.microsoft.com/office/2006/metadata/properties" ma:root="true" ma:fieldsID="3c3d1d79bbcca9a84ce1635f857d6811" ns1:_="" ns2:_="">
    <xsd:import namespace="http://schemas.microsoft.com/sharepoint/v3"/>
    <xsd:import namespace="9c31f728-70c6-4561-924f-a86a4a3b8ed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1f728-70c6-4561-924f-a86a4a3b8edb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0" nillable="true" ma:displayName="Document Type" ma:default="ODOT Selective Coordination Spreadsheet" ma:format="Dropdown" ma:internalName="Document_x0020_Type">
      <xsd:simpleType>
        <xsd:restriction base="dms:Choice">
          <xsd:enumeration value="Drilled Shaft"/>
          <xsd:enumeration value="Detour Information"/>
          <xsd:enumeration value="Lighting Design Reference Packet"/>
          <xsd:enumeration value="ODOT Selective Coordination Spreadsheet"/>
          <xsd:enumeration value="Proprietary Product Approval Request"/>
          <xsd:enumeration value="Arc Flash Calculation Spreadshee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30E1D-685E-45ED-9BEF-D7300D32DB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E8707-A2D0-4179-A000-614DECD04E82}">
  <ds:schemaRefs>
    <ds:schemaRef ds:uri="http://purl.org/dc/terms/"/>
    <ds:schemaRef ds:uri="http://purl.org/dc/elements/1.1/"/>
    <ds:schemaRef ds:uri="45ba9981-1e78-4b1a-8824-fc100da45dc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df5cfbf-cf86-4eb7-ac31-a9fd0075546e"/>
    <ds:schemaRef ds:uri="http://purl.org/dc/dcmitype/"/>
    <ds:schemaRef ds:uri="http://schemas.microsoft.com/sharepoint/v3"/>
    <ds:schemaRef ds:uri="9c31f728-70c6-4561-924f-a86a4a3b8edb"/>
  </ds:schemaRefs>
</ds:datastoreItem>
</file>

<file path=customXml/itemProps3.xml><?xml version="1.0" encoding="utf-8"?>
<ds:datastoreItem xmlns:ds="http://schemas.openxmlformats.org/officeDocument/2006/customXml" ds:itemID="{0AAE714D-C0F1-4ED6-8B17-DA1450154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31f728-70c6-4561-924f-a86a4a3b8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CENTER DATA TABLE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LDRP - Control Center Data Chart</dc:title>
  <dc:creator>Stephanie Marik</dc:creator>
  <cp:lastModifiedBy>Goodman, Nicholas</cp:lastModifiedBy>
  <cp:lastPrinted>2017-09-18T19:08:23Z</cp:lastPrinted>
  <dcterms:created xsi:type="dcterms:W3CDTF">2015-12-15T14:58:30Z</dcterms:created>
  <dcterms:modified xsi:type="dcterms:W3CDTF">2022-06-23T17:37:21Z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0x0101002B7AB86A6FF6A8429B4EC2036BCC9ADB</vt:lpwstr>
  </property>
</Properties>
</file>