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0247-PPFSS01\shared_projects\173609095\110974\Task F HEN-108-17.40\110867\400-Engineering\Roadway\EngData\"/>
    </mc:Choice>
  </mc:AlternateContent>
  <xr:revisionPtr revIDLastSave="0" documentId="13_ncr:1_{8894BF78-2A62-4DB9-9873-AF67741CF317}" xr6:coauthVersionLast="47" xr6:coauthVersionMax="47" xr10:uidLastSave="{00000000-0000-0000-0000-000000000000}"/>
  <bookViews>
    <workbookView xWindow="-27915" yWindow="8235" windowWidth="21600" windowHeight="11070" activeTab="1" xr2:uid="{00000000-000D-0000-FFFF-FFFF00000000}"/>
  </bookViews>
  <sheets>
    <sheet name="Treatment Percentage" sheetId="1" r:id="rId1"/>
    <sheet name="Onsite Treated Area" sheetId="2" r:id="rId2"/>
    <sheet name="Sheet3" sheetId="3" r:id="rId3"/>
  </sheets>
  <definedNames>
    <definedName name="IF">'Onsite Treated Area'!$D$18</definedName>
    <definedName name="_xlnm.Print_Area" localSheetId="1">'Onsite Treated Area'!$A$2:$E$18</definedName>
    <definedName name="_xlnm.Print_Area" localSheetId="0">'Treatment Percentage'!$A$1:$D$8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9" i="2"/>
  <c r="H10" i="2"/>
  <c r="H12" i="2"/>
  <c r="H13" i="2"/>
  <c r="H14" i="2"/>
  <c r="H15" i="2"/>
  <c r="H16" i="2"/>
  <c r="H17" i="2"/>
  <c r="H18" i="2"/>
  <c r="H6" i="2"/>
  <c r="H5" i="2"/>
  <c r="C7" i="1"/>
  <c r="C3" i="1"/>
  <c r="C2" i="1" s="1"/>
  <c r="C4" i="1"/>
  <c r="E18" i="2"/>
  <c r="C8" i="1" l="1"/>
</calcChain>
</file>

<file path=xl/sharedStrings.xml><?xml version="1.0" encoding="utf-8"?>
<sst xmlns="http://schemas.openxmlformats.org/spreadsheetml/2006/main" count="34" uniqueCount="27">
  <si>
    <t>Aix = Exisiting impervious area (acres)</t>
  </si>
  <si>
    <t>Ain = New impervious area (acres)</t>
  </si>
  <si>
    <t>T% = Treatment percentage</t>
  </si>
  <si>
    <t>T% = [(Aix*20)+(Ain*100)]/(Aix+Ain)</t>
  </si>
  <si>
    <t>Project EDA (acres)</t>
  </si>
  <si>
    <t>RT</t>
  </si>
  <si>
    <t>SIDE</t>
  </si>
  <si>
    <t>ONSITE TREATED AREA</t>
  </si>
  <si>
    <t>DESCRIPTION</t>
  </si>
  <si>
    <t>LATITUDE (DEGREES)</t>
  </si>
  <si>
    <t>LONGITUDE (DEGREES)</t>
  </si>
  <si>
    <t>TOTAL EDA CREDIT</t>
  </si>
  <si>
    <t>* SEE CROSS SECTIONS FOR OFFSETS AND WIDTHS</t>
  </si>
  <si>
    <t>FROM STATION</t>
  </si>
  <si>
    <t>TO STATION</t>
  </si>
  <si>
    <t>LOCATION OF VEGETATED BIOFILTER*</t>
  </si>
  <si>
    <t>\173608883\DEL\97431\ROADWAY\BLOCKS\97431_Project EDA.dgn</t>
  </si>
  <si>
    <t>Treat 100% of 26.14% of EDA</t>
  </si>
  <si>
    <t>VBF #1A</t>
  </si>
  <si>
    <t>VBF #1B</t>
  </si>
  <si>
    <t>S.R. 108 TO U.S. 24W OFF-RAMP</t>
  </si>
  <si>
    <t>918+49.61 (S.R. 108)</t>
  </si>
  <si>
    <t>70+25.00 (REF. 'ER')</t>
  </si>
  <si>
    <t>918+49.61</t>
  </si>
  <si>
    <t>70+25.00</t>
  </si>
  <si>
    <t>71+91.48</t>
  </si>
  <si>
    <t>71+91.48 (REF. 'ER')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</si>
</sst>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+##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"/>
  <sheetViews>
    <sheetView zoomScaleNormal="100" workbookViewId="0">
      <selection activeCell="F12" sqref="F12"/>
    </sheetView>
  </sheetViews>
  <sheetFormatPr defaultRowHeight="15" x14ac:dyDescent="0.25"/>
  <cols>
    <col min="1" max="1" width="9.140625" style="1"/>
    <col min="2" max="2" width="35.140625" style="1" bestFit="1" customWidth="1"/>
    <col min="3" max="16384" width="9.140625" style="1"/>
  </cols>
  <sheetData>
    <row r="1" spans="2:8" x14ac:dyDescent="0.25">
      <c r="B1" s="27" t="s">
        <v>3</v>
      </c>
      <c r="C1" s="28"/>
      <c r="G1" s="22" t="s">
        <v>16</v>
      </c>
    </row>
    <row r="2" spans="2:8" x14ac:dyDescent="0.25">
      <c r="B2" s="2" t="s">
        <v>2</v>
      </c>
      <c r="C2" s="5">
        <f>((C3*20)+(C4*100))/(C3+C4)</f>
        <v>26.133612054699064</v>
      </c>
    </row>
    <row r="3" spans="2:8" x14ac:dyDescent="0.25">
      <c r="B3" s="2" t="s">
        <v>0</v>
      </c>
      <c r="C3" s="6">
        <f>4.22+0.0203</f>
        <v>4.2402999999999995</v>
      </c>
    </row>
    <row r="4" spans="2:8" ht="15.75" thickBot="1" x14ac:dyDescent="0.3">
      <c r="B4" s="3" t="s">
        <v>1</v>
      </c>
      <c r="C4" s="7">
        <f>0.253+0.0214+0.0748+0.0029</f>
        <v>0.35209999999999997</v>
      </c>
    </row>
    <row r="5" spans="2:8" x14ac:dyDescent="0.25">
      <c r="H5" s="4"/>
    </row>
    <row r="6" spans="2:8" ht="15.75" thickBot="1" x14ac:dyDescent="0.3"/>
    <row r="7" spans="2:8" x14ac:dyDescent="0.25">
      <c r="B7" s="8" t="s">
        <v>4</v>
      </c>
      <c r="C7" s="25">
        <f>6.2238+0.0203</f>
        <v>6.2440999999999995</v>
      </c>
    </row>
    <row r="8" spans="2:8" ht="15.75" thickBot="1" x14ac:dyDescent="0.3">
      <c r="B8" s="3" t="s">
        <v>17</v>
      </c>
      <c r="C8" s="9">
        <f>C2*C7/100</f>
        <v>1.6318088703074642</v>
      </c>
    </row>
  </sheetData>
  <mergeCells count="1">
    <mergeCell ref="B1:C1"/>
  </mergeCells>
  <printOptions horizontalCentered="1"/>
  <pageMargins left="0.7" right="0.7" top="1.25" bottom="0.75" header="0.3" footer="0.3"/>
  <pageSetup orientation="portrait" verticalDpi="0" r:id="rId1"/>
  <headerFooter>
    <oddHeader>&amp;CDEL-CR 13-5.02
TREATMENT PERCENTAGE FOR
POST CONSTRUCTION BMP DESIGN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tabSelected="1" zoomScaleNormal="100" workbookViewId="0">
      <selection activeCell="C26" sqref="C26"/>
    </sheetView>
  </sheetViews>
  <sheetFormatPr defaultRowHeight="15" x14ac:dyDescent="0.25"/>
  <cols>
    <col min="1" max="1" width="28.85546875" style="15" customWidth="1"/>
    <col min="2" max="2" width="4.85546875" style="15" bestFit="1" customWidth="1"/>
    <col min="3" max="3" width="22.7109375" style="15" customWidth="1"/>
    <col min="4" max="4" width="24.42578125" style="15" customWidth="1"/>
    <col min="5" max="6" width="16.140625" style="15" customWidth="1"/>
    <col min="7" max="7" width="12.85546875" style="15" customWidth="1"/>
    <col min="8" max="8" width="15.42578125" style="15" customWidth="1"/>
    <col min="9" max="16384" width="9.140625" style="15"/>
  </cols>
  <sheetData>
    <row r="1" spans="1:8" x14ac:dyDescent="0.25">
      <c r="A1" s="32" t="s">
        <v>8</v>
      </c>
      <c r="B1" s="34" t="s">
        <v>6</v>
      </c>
      <c r="C1" s="36" t="s">
        <v>15</v>
      </c>
      <c r="D1" s="36"/>
      <c r="E1" s="37" t="s">
        <v>7</v>
      </c>
      <c r="F1" s="41"/>
    </row>
    <row r="2" spans="1:8" ht="15.75" thickBot="1" x14ac:dyDescent="0.3">
      <c r="A2" s="33"/>
      <c r="B2" s="35"/>
      <c r="C2" s="20" t="s">
        <v>13</v>
      </c>
      <c r="D2" s="20" t="s">
        <v>14</v>
      </c>
      <c r="E2" s="38"/>
      <c r="F2" s="41"/>
    </row>
    <row r="3" spans="1:8" x14ac:dyDescent="0.25">
      <c r="A3" s="18" t="s">
        <v>20</v>
      </c>
      <c r="B3" s="16"/>
      <c r="C3" s="10"/>
      <c r="D3" s="10"/>
      <c r="E3" s="17"/>
      <c r="F3" s="42"/>
    </row>
    <row r="4" spans="1:8" x14ac:dyDescent="0.25">
      <c r="A4" s="18"/>
      <c r="B4" s="16"/>
      <c r="C4" s="39" t="s">
        <v>18</v>
      </c>
      <c r="D4" s="40"/>
      <c r="E4" s="17"/>
      <c r="F4" s="42"/>
      <c r="G4" s="15" t="s">
        <v>23</v>
      </c>
    </row>
    <row r="5" spans="1:8" x14ac:dyDescent="0.25">
      <c r="A5" s="11"/>
      <c r="B5" s="13" t="s">
        <v>5</v>
      </c>
      <c r="C5" s="12" t="s">
        <v>21</v>
      </c>
      <c r="D5" s="12" t="s">
        <v>22</v>
      </c>
      <c r="E5" s="14">
        <v>0.69</v>
      </c>
      <c r="F5" s="43"/>
      <c r="G5" s="15">
        <v>1520991.662</v>
      </c>
      <c r="H5" s="15">
        <f>G5*0.99992957</f>
        <v>1520884.5385572454</v>
      </c>
    </row>
    <row r="6" spans="1:8" x14ac:dyDescent="0.25">
      <c r="A6" s="11" t="s">
        <v>9</v>
      </c>
      <c r="B6" s="13"/>
      <c r="C6" s="21">
        <v>41.408875500000001</v>
      </c>
      <c r="D6" s="21">
        <v>41.4091375</v>
      </c>
      <c r="E6" s="14"/>
      <c r="F6" s="43"/>
      <c r="G6" s="15">
        <v>638967.08299999998</v>
      </c>
      <c r="H6" s="15">
        <f>G6*0.99992957</f>
        <v>638922.0805483443</v>
      </c>
    </row>
    <row r="7" spans="1:8" x14ac:dyDescent="0.25">
      <c r="A7" s="11" t="s">
        <v>10</v>
      </c>
      <c r="B7" s="13"/>
      <c r="C7" s="21">
        <v>-84.131889099999995</v>
      </c>
      <c r="D7" s="21">
        <v>-84.131608600000007</v>
      </c>
      <c r="E7" s="14"/>
      <c r="F7" s="43"/>
      <c r="H7" s="15">
        <f t="shared" ref="H7:H18" si="0">G7*0.99992957</f>
        <v>0</v>
      </c>
    </row>
    <row r="8" spans="1:8" ht="9.9499999999999993" customHeight="1" x14ac:dyDescent="0.25">
      <c r="A8" s="11"/>
      <c r="B8" s="13"/>
      <c r="C8" s="12"/>
      <c r="D8" s="12"/>
      <c r="E8" s="14"/>
      <c r="F8" s="43"/>
      <c r="G8" s="15" t="s">
        <v>24</v>
      </c>
    </row>
    <row r="9" spans="1:8" x14ac:dyDescent="0.25">
      <c r="A9" s="11"/>
      <c r="B9" s="13"/>
      <c r="C9" s="39" t="s">
        <v>19</v>
      </c>
      <c r="D9" s="40"/>
      <c r="E9" s="14"/>
      <c r="F9" s="43"/>
      <c r="G9" s="15">
        <v>1521070.3740000001</v>
      </c>
      <c r="H9" s="15">
        <f t="shared" si="0"/>
        <v>1520963.2450135592</v>
      </c>
    </row>
    <row r="10" spans="1:8" x14ac:dyDescent="0.25">
      <c r="A10" s="11"/>
      <c r="B10" s="13" t="s">
        <v>5</v>
      </c>
      <c r="C10" s="12" t="s">
        <v>22</v>
      </c>
      <c r="D10" s="12" t="s">
        <v>26</v>
      </c>
      <c r="E10" s="14">
        <v>0.59</v>
      </c>
      <c r="F10" s="43"/>
      <c r="G10" s="15">
        <v>639061.09900000005</v>
      </c>
      <c r="H10" s="15">
        <f t="shared" si="0"/>
        <v>639016.08992679755</v>
      </c>
    </row>
    <row r="11" spans="1:8" x14ac:dyDescent="0.25">
      <c r="A11" s="11" t="s">
        <v>9</v>
      </c>
      <c r="B11" s="13"/>
      <c r="C11" s="21">
        <v>41.4091375</v>
      </c>
      <c r="D11" s="21">
        <v>41.409279499999997</v>
      </c>
      <c r="E11" s="14"/>
      <c r="F11" s="43"/>
      <c r="G11" s="15" t="s">
        <v>25</v>
      </c>
    </row>
    <row r="12" spans="1:8" x14ac:dyDescent="0.25">
      <c r="A12" s="11" t="s">
        <v>10</v>
      </c>
      <c r="B12" s="13"/>
      <c r="C12" s="21">
        <v>-84.131608600000007</v>
      </c>
      <c r="D12" s="21">
        <v>-84.130988799999997</v>
      </c>
      <c r="E12" s="14"/>
      <c r="F12" s="43"/>
      <c r="G12" s="15">
        <v>1521241.3430000001</v>
      </c>
      <c r="H12" s="15">
        <f t="shared" si="0"/>
        <v>1521134.2019722126</v>
      </c>
    </row>
    <row r="13" spans="1:8" ht="9.9499999999999993" customHeight="1" x14ac:dyDescent="0.25">
      <c r="A13" s="11"/>
      <c r="B13" s="13"/>
      <c r="C13" s="12"/>
      <c r="D13" s="12"/>
      <c r="E13" s="14"/>
      <c r="F13" s="43"/>
      <c r="G13" s="15">
        <v>639109.65500000003</v>
      </c>
      <c r="H13" s="15">
        <f t="shared" si="0"/>
        <v>639064.64250699838</v>
      </c>
    </row>
    <row r="14" spans="1:8" hidden="1" x14ac:dyDescent="0.25">
      <c r="A14" s="11"/>
      <c r="B14" s="13" t="s">
        <v>5</v>
      </c>
      <c r="C14" s="12">
        <v>2050</v>
      </c>
      <c r="D14" s="12">
        <v>2550</v>
      </c>
      <c r="E14" s="14">
        <v>0.61</v>
      </c>
      <c r="F14" s="43"/>
      <c r="H14" s="15">
        <f t="shared" si="0"/>
        <v>0</v>
      </c>
    </row>
    <row r="15" spans="1:8" hidden="1" x14ac:dyDescent="0.25">
      <c r="A15" s="11" t="s">
        <v>9</v>
      </c>
      <c r="B15" s="13"/>
      <c r="C15" s="21">
        <v>40.194787400000003</v>
      </c>
      <c r="D15" s="21">
        <v>40.195909999999998</v>
      </c>
      <c r="E15" s="14"/>
      <c r="F15" s="43"/>
      <c r="H15" s="15">
        <f t="shared" si="0"/>
        <v>0</v>
      </c>
    </row>
    <row r="16" spans="1:8" hidden="1" x14ac:dyDescent="0.25">
      <c r="A16" s="11" t="s">
        <v>10</v>
      </c>
      <c r="B16" s="13"/>
      <c r="C16" s="21">
        <v>82.915509400000005</v>
      </c>
      <c r="D16" s="21">
        <v>82.914573000000004</v>
      </c>
      <c r="E16" s="14"/>
      <c r="F16" s="43"/>
      <c r="H16" s="15">
        <f t="shared" si="0"/>
        <v>0</v>
      </c>
    </row>
    <row r="17" spans="1:8" ht="9.9499999999999993" hidden="1" customHeight="1" thickBot="1" x14ac:dyDescent="0.3">
      <c r="A17" s="11"/>
      <c r="B17" s="13"/>
      <c r="C17" s="12"/>
      <c r="D17" s="12"/>
      <c r="E17" s="14"/>
      <c r="F17" s="43"/>
      <c r="H17" s="15">
        <f t="shared" si="0"/>
        <v>0</v>
      </c>
    </row>
    <row r="18" spans="1:8" ht="15.75" thickBot="1" x14ac:dyDescent="0.3">
      <c r="A18" s="29" t="s">
        <v>11</v>
      </c>
      <c r="B18" s="30"/>
      <c r="C18" s="30"/>
      <c r="D18" s="30"/>
      <c r="E18" s="24">
        <f>SUM(E3:E12)</f>
        <v>1.2799999999999998</v>
      </c>
      <c r="F18" s="44"/>
      <c r="H18" s="15">
        <f t="shared" si="0"/>
        <v>0</v>
      </c>
    </row>
    <row r="19" spans="1:8" x14ac:dyDescent="0.25">
      <c r="A19" s="31" t="s">
        <v>12</v>
      </c>
      <c r="B19" s="31"/>
      <c r="C19" s="31"/>
      <c r="D19" s="31"/>
      <c r="E19" s="31"/>
      <c r="F19" s="26"/>
      <c r="G19" s="23"/>
    </row>
    <row r="20" spans="1:8" x14ac:dyDescent="0.25">
      <c r="A20" s="19"/>
      <c r="B20" s="19"/>
      <c r="C20" s="19"/>
      <c r="D20" s="19"/>
      <c r="E20" s="19"/>
      <c r="F20" s="19"/>
    </row>
    <row r="21" spans="1:8" x14ac:dyDescent="0.25">
      <c r="A21" s="19"/>
      <c r="B21" s="19"/>
      <c r="C21" s="19"/>
      <c r="D21" s="19"/>
      <c r="E21" s="19"/>
      <c r="F21" s="19"/>
    </row>
    <row r="22" spans="1:8" x14ac:dyDescent="0.25">
      <c r="A22" s="19"/>
      <c r="B22" s="19"/>
      <c r="C22" s="19"/>
      <c r="D22" s="19"/>
      <c r="E22" s="19"/>
      <c r="F22" s="19"/>
    </row>
    <row r="23" spans="1:8" x14ac:dyDescent="0.25">
      <c r="A23" s="19"/>
      <c r="B23" s="19"/>
      <c r="C23" s="19"/>
      <c r="D23" s="19"/>
      <c r="E23" s="19"/>
      <c r="F23" s="19"/>
    </row>
    <row r="24" spans="1:8" x14ac:dyDescent="0.25">
      <c r="A24" s="19"/>
      <c r="B24" s="19"/>
      <c r="C24" s="19"/>
      <c r="D24" s="19"/>
      <c r="E24" s="19"/>
      <c r="F24" s="19"/>
    </row>
    <row r="25" spans="1:8" x14ac:dyDescent="0.25">
      <c r="A25" s="19"/>
      <c r="B25" s="19"/>
      <c r="C25" s="19"/>
      <c r="D25" s="19"/>
      <c r="E25" s="19"/>
      <c r="F25" s="19"/>
    </row>
    <row r="26" spans="1:8" x14ac:dyDescent="0.25">
      <c r="A26" s="19"/>
      <c r="B26" s="19"/>
      <c r="C26" s="19"/>
      <c r="D26" s="19"/>
      <c r="E26" s="19"/>
      <c r="F26" s="19"/>
    </row>
    <row r="27" spans="1:8" x14ac:dyDescent="0.25">
      <c r="A27" s="19"/>
      <c r="B27" s="19"/>
      <c r="C27" s="19"/>
      <c r="D27" s="19"/>
      <c r="E27" s="19"/>
      <c r="F27" s="19"/>
    </row>
    <row r="28" spans="1:8" x14ac:dyDescent="0.25">
      <c r="A28" s="19"/>
      <c r="B28" s="19"/>
      <c r="C28" s="19"/>
      <c r="D28" s="19"/>
      <c r="E28" s="19"/>
      <c r="F28" s="19"/>
    </row>
    <row r="29" spans="1:8" x14ac:dyDescent="0.25">
      <c r="A29" s="19"/>
      <c r="B29" s="19"/>
      <c r="C29" s="19"/>
      <c r="D29" s="19"/>
      <c r="E29" s="19"/>
      <c r="F29" s="19"/>
    </row>
    <row r="30" spans="1:8" x14ac:dyDescent="0.25">
      <c r="A30" s="19"/>
      <c r="B30" s="19"/>
      <c r="C30" s="19"/>
      <c r="D30" s="19"/>
      <c r="E30" s="19"/>
      <c r="F30" s="19"/>
    </row>
    <row r="31" spans="1:8" x14ac:dyDescent="0.25">
      <c r="A31" s="19"/>
      <c r="B31" s="19"/>
      <c r="C31" s="19"/>
      <c r="D31" s="19"/>
      <c r="E31" s="19"/>
      <c r="F31" s="19"/>
    </row>
    <row r="32" spans="1:8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</sheetData>
  <mergeCells count="8">
    <mergeCell ref="A18:D18"/>
    <mergeCell ref="A19:E19"/>
    <mergeCell ref="A1:A2"/>
    <mergeCell ref="B1:B2"/>
    <mergeCell ref="C1:D1"/>
    <mergeCell ref="E1:E2"/>
    <mergeCell ref="C4:D4"/>
    <mergeCell ref="C9:D9"/>
  </mergeCells>
  <printOptions horizontalCentered="1"/>
  <pageMargins left="0.7" right="0.7" top="0.75" bottom="0.75" header="0.3" footer="0.3"/>
  <pageSetup scale="85" orientation="portrait" verticalDpi="0" r:id="rId1"/>
  <headerFooter>
    <oddHeader>&amp;CDEL-CR 13-5.02
ONSITE TREATED DRAINAGE AREAS</oddHead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Treatment Percentage</vt:lpstr>
      <vt:lpstr>Onsite Treated Area</vt:lpstr>
      <vt:lpstr>Sheet3</vt:lpstr>
      <vt:lpstr>IF</vt:lpstr>
      <vt:lpstr>'Onsite Treated Area'!Print_Area</vt:lpstr>
      <vt:lpstr>'Treatment Percentage'!Print_Area</vt:lpstr>
    </vt:vector>
  </TitlesOfParts>
  <Company>Stantec Consulting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Boyce, Angie</dc:creator>
  <cp:lastModifiedBy>Goodman, Nicholas</cp:lastModifiedBy>
  <cp:lastPrinted>2015-09-21T19:33:59Z</cp:lastPrinted>
  <dcterms:created xsi:type="dcterms:W3CDTF">2015-06-18T12:40:14Z</dcterms:created>
  <dcterms:modified xsi:type="dcterms:W3CDTF">2022-04-28T14:45:39Z</dcterms:modified>
</cp:coreProperties>
</file>