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ohn.oneill\d0152089\"/>
    </mc:Choice>
  </mc:AlternateContent>
  <xr:revisionPtr revIDLastSave="0" documentId="13_ncr:1_{3338416A-7402-4FF4-8FB2-53B24F921D4C}" xr6:coauthVersionLast="47" xr6:coauthVersionMax="47" xr10:uidLastSave="{00000000-0000-0000-0000-000000000000}"/>
  <bookViews>
    <workbookView xWindow="28680" yWindow="-120" windowWidth="29040" windowHeight="15840" xr2:uid="{4C6708CA-E40E-4C3C-8473-CD293FD82A8F}"/>
  </bookViews>
  <sheets>
    <sheet name="MASTER" sheetId="16" r:id="rId1"/>
    <sheet name="Import 1 &amp; 3" sheetId="18" r:id="rId2"/>
    <sheet name="Import 2 &amp; 4" sheetId="21" r:id="rId3"/>
    <sheet name="TO GENSUM" sheetId="22" r:id="rId4"/>
    <sheet name="General notes 1" sheetId="23" r:id="rId5"/>
    <sheet name="General notes 2" sheetId="25" r:id="rId6"/>
    <sheet name="General notes 3" sheetId="26" r:id="rId7"/>
  </sheets>
  <externalReferences>
    <externalReference r:id="rId8"/>
    <externalReference r:id="rId9"/>
  </externalReferences>
  <definedNames>
    <definedName name="_xlnm._FilterDatabase" localSheetId="4" hidden="1">'General notes 1'!$D$24:$AO$58</definedName>
    <definedName name="_xlnm._FilterDatabase" localSheetId="5" hidden="1">'General notes 2'!$D$24:$AO$165</definedName>
    <definedName name="_xlnm._FilterDatabase" localSheetId="6" hidden="1">'General notes 3'!$D$24:$AO$165</definedName>
    <definedName name="_xlnm._FilterDatabase" localSheetId="0" hidden="1">MASTER!$D$24:$AU$327</definedName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3" i="18" l="1" a="1"/>
  <c r="G253" i="18" s="1"/>
  <c r="I253" i="18" a="1"/>
  <c r="I253" i="18" s="1"/>
  <c r="I254" i="18" a="1"/>
  <c r="I254" i="18" s="1"/>
  <c r="O60" i="23"/>
  <c r="P60" i="23"/>
  <c r="P61" i="23"/>
  <c r="O61" i="23"/>
  <c r="N42" i="18" l="1" a="1"/>
  <c r="N42" i="18" s="1"/>
  <c r="D403" i="18" a="1"/>
  <c r="D403" i="18" s="1"/>
  <c r="D404" i="18" a="1"/>
  <c r="D404" i="18" s="1"/>
  <c r="D405" i="18" a="1"/>
  <c r="D405" i="18" s="1"/>
  <c r="D406" i="18" a="1"/>
  <c r="D406" i="18" s="1"/>
  <c r="D407" i="18" a="1"/>
  <c r="D407" i="18" s="1"/>
  <c r="D408" i="18" a="1"/>
  <c r="D408" i="18" s="1"/>
  <c r="D409" i="18" a="1"/>
  <c r="D409" i="18" s="1"/>
  <c r="D410" i="18" a="1"/>
  <c r="D410" i="18" s="1"/>
  <c r="D411" i="18" a="1"/>
  <c r="D411" i="18" s="1"/>
  <c r="D412" i="18" a="1"/>
  <c r="D412" i="18" s="1"/>
  <c r="D413" i="18" a="1"/>
  <c r="D413" i="18" s="1"/>
  <c r="K248" i="16"/>
  <c r="K232" i="16"/>
  <c r="K239" i="16"/>
  <c r="K251" i="16"/>
  <c r="K252" i="16"/>
  <c r="K256" i="16"/>
  <c r="K255" i="16"/>
  <c r="E326" i="18" a="1"/>
  <c r="E326" i="18" s="1"/>
  <c r="E327" i="18" a="1"/>
  <c r="E327" i="18" s="1"/>
  <c r="E328" i="18" a="1"/>
  <c r="E328" i="18" s="1"/>
  <c r="K310" i="16" l="1"/>
  <c r="K394" i="18" s="1" a="1"/>
  <c r="K394" i="18" s="1"/>
  <c r="K311" i="16"/>
  <c r="K305" i="16"/>
  <c r="K306" i="16"/>
  <c r="K307" i="16"/>
  <c r="K293" i="16"/>
  <c r="K294" i="16"/>
  <c r="K295" i="16"/>
  <c r="K296" i="16"/>
  <c r="K297" i="16"/>
  <c r="K298" i="16"/>
  <c r="K299" i="16"/>
  <c r="K300" i="16"/>
  <c r="K301" i="16"/>
  <c r="K302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63" i="16"/>
  <c r="K264" i="16"/>
  <c r="K262" i="16"/>
  <c r="K250" i="16"/>
  <c r="K249" i="16"/>
  <c r="K241" i="16"/>
  <c r="K242" i="16"/>
  <c r="K243" i="16"/>
  <c r="K244" i="16"/>
  <c r="K245" i="16"/>
  <c r="K246" i="16"/>
  <c r="K247" i="16"/>
  <c r="K240" i="16"/>
  <c r="K234" i="16"/>
  <c r="K235" i="16"/>
  <c r="K236" i="16"/>
  <c r="K237" i="16"/>
  <c r="K238" i="16"/>
  <c r="K233" i="16"/>
  <c r="K292" i="16"/>
  <c r="K267" i="16"/>
  <c r="K266" i="16"/>
  <c r="K265" i="16"/>
  <c r="R304" i="16"/>
  <c r="Q304" i="16"/>
  <c r="K304" i="16"/>
  <c r="R419" i="18"/>
  <c r="S419" i="18" s="1"/>
  <c r="T419" i="18" s="1"/>
  <c r="U419" i="18" s="1"/>
  <c r="V419" i="18" s="1"/>
  <c r="W419" i="18" s="1"/>
  <c r="X419" i="18" s="1"/>
  <c r="Y419" i="18" s="1"/>
  <c r="Z419" i="18" s="1"/>
  <c r="AA419" i="18" s="1"/>
  <c r="AB419" i="18" s="1"/>
  <c r="AC419" i="18" s="1"/>
  <c r="AD419" i="18" s="1"/>
  <c r="AE419" i="18" s="1"/>
  <c r="AF419" i="18" s="1"/>
  <c r="R23" i="16"/>
  <c r="R327" i="16" s="1"/>
  <c r="R11" i="16"/>
  <c r="R10" i="16"/>
  <c r="AC23" i="16"/>
  <c r="AC327" i="16" s="1"/>
  <c r="AC11" i="16"/>
  <c r="AC10" i="16"/>
  <c r="AD414" i="18" a="1"/>
  <c r="AD414" i="18" s="1"/>
  <c r="AD413" i="18" a="1"/>
  <c r="AD413" i="18" s="1"/>
  <c r="AD412" i="18" a="1"/>
  <c r="AD412" i="18" s="1"/>
  <c r="AD411" i="18" a="1"/>
  <c r="AD411" i="18" s="1"/>
  <c r="AD410" i="18" a="1"/>
  <c r="AD410" i="18" s="1"/>
  <c r="AD409" i="18" a="1"/>
  <c r="AD409" i="18" s="1"/>
  <c r="AD408" i="18" a="1"/>
  <c r="AD408" i="18" s="1"/>
  <c r="AD407" i="18" a="1"/>
  <c r="AD407" i="18" s="1"/>
  <c r="AD406" i="18" a="1"/>
  <c r="AD406" i="18" s="1"/>
  <c r="AD405" i="18" a="1"/>
  <c r="AD405" i="18" s="1"/>
  <c r="AD404" i="18" a="1"/>
  <c r="AD404" i="18" s="1"/>
  <c r="AD403" i="18" a="1"/>
  <c r="AD403" i="18" s="1"/>
  <c r="AD355" i="18"/>
  <c r="AD343" i="18"/>
  <c r="AD342" i="18"/>
  <c r="AD335" i="18" a="1"/>
  <c r="AD335" i="18" s="1"/>
  <c r="AD275" i="18"/>
  <c r="AD263" i="18"/>
  <c r="AD262" i="18"/>
  <c r="AD255" i="18" a="1"/>
  <c r="AD255" i="18" s="1"/>
  <c r="AD193" i="18"/>
  <c r="AD181" i="18"/>
  <c r="AD180" i="18"/>
  <c r="AD173" i="18" a="1"/>
  <c r="AD173" i="18" s="1"/>
  <c r="AD172" i="18" a="1"/>
  <c r="AD172" i="18" s="1"/>
  <c r="AD108" i="18"/>
  <c r="AD96" i="18"/>
  <c r="AD95" i="18"/>
  <c r="AD89" i="18" a="1"/>
  <c r="AD89" i="18" s="1"/>
  <c r="AD23" i="18"/>
  <c r="AD11" i="18"/>
  <c r="AD10" i="18"/>
  <c r="R414" i="18" a="1"/>
  <c r="R414" i="18" s="1"/>
  <c r="R413" i="18" a="1"/>
  <c r="R413" i="18" s="1"/>
  <c r="R412" i="18" a="1"/>
  <c r="R412" i="18" s="1"/>
  <c r="R411" i="18" a="1"/>
  <c r="R411" i="18" s="1"/>
  <c r="R410" i="18" a="1"/>
  <c r="R410" i="18" s="1"/>
  <c r="R409" i="18" a="1"/>
  <c r="R409" i="18" s="1"/>
  <c r="R408" i="18" a="1"/>
  <c r="R408" i="18" s="1"/>
  <c r="R407" i="18" a="1"/>
  <c r="R407" i="18" s="1"/>
  <c r="R406" i="18" a="1"/>
  <c r="R406" i="18" s="1"/>
  <c r="R405" i="18" a="1"/>
  <c r="R405" i="18" s="1"/>
  <c r="R404" i="18" a="1"/>
  <c r="R404" i="18" s="1"/>
  <c r="R403" i="18" a="1"/>
  <c r="R403" i="18" s="1"/>
  <c r="R355" i="18"/>
  <c r="R343" i="18"/>
  <c r="R342" i="18"/>
  <c r="R335" i="18" a="1"/>
  <c r="R335" i="18" s="1"/>
  <c r="R275" i="18"/>
  <c r="R263" i="18"/>
  <c r="R262" i="18"/>
  <c r="R255" i="18" a="1"/>
  <c r="R255" i="18" s="1"/>
  <c r="R193" i="18"/>
  <c r="R181" i="18"/>
  <c r="R180" i="18"/>
  <c r="R173" i="18" a="1"/>
  <c r="R173" i="18" s="1"/>
  <c r="R172" i="18" a="1"/>
  <c r="R172" i="18" s="1"/>
  <c r="R108" i="18"/>
  <c r="R96" i="18"/>
  <c r="R95" i="18"/>
  <c r="R89" i="18" a="1"/>
  <c r="R89" i="18" s="1"/>
  <c r="R23" i="18"/>
  <c r="R11" i="18"/>
  <c r="R10" i="18"/>
  <c r="AB317" i="16"/>
  <c r="K317" i="16"/>
  <c r="AB23" i="16"/>
  <c r="AB327" i="16" s="1"/>
  <c r="AB11" i="16"/>
  <c r="AB10" i="16"/>
  <c r="AD23" i="16"/>
  <c r="AD327" i="16" s="1"/>
  <c r="AD11" i="16"/>
  <c r="AD10" i="16"/>
  <c r="K316" i="16"/>
  <c r="K315" i="16"/>
  <c r="K314" i="16"/>
  <c r="K313" i="16"/>
  <c r="K309" i="16"/>
  <c r="K291" i="16"/>
  <c r="K290" i="16"/>
  <c r="K289" i="16"/>
  <c r="K288" i="16"/>
  <c r="K287" i="16"/>
  <c r="K286" i="16"/>
  <c r="K285" i="16"/>
  <c r="K260" i="16"/>
  <c r="K259" i="16"/>
  <c r="K258" i="16"/>
  <c r="K254" i="16"/>
  <c r="K231" i="16"/>
  <c r="K230" i="16"/>
  <c r="K229" i="16"/>
  <c r="K228" i="16"/>
  <c r="K227" i="16"/>
  <c r="K226" i="16"/>
  <c r="K225" i="16"/>
  <c r="K224" i="16"/>
  <c r="K223" i="16"/>
  <c r="K222" i="16"/>
  <c r="K221" i="16"/>
  <c r="K414" i="18" a="1"/>
  <c r="K414" i="18" s="1"/>
  <c r="K413" i="18" a="1"/>
  <c r="K413" i="18" s="1"/>
  <c r="K412" i="18" a="1"/>
  <c r="K412" i="18" s="1"/>
  <c r="K411" i="18" a="1"/>
  <c r="K411" i="18" s="1"/>
  <c r="K410" i="18" a="1"/>
  <c r="K410" i="18" s="1"/>
  <c r="K409" i="18" a="1"/>
  <c r="K409" i="18" s="1"/>
  <c r="K408" i="18" a="1"/>
  <c r="K408" i="18" s="1"/>
  <c r="K407" i="18" a="1"/>
  <c r="K407" i="18" s="1"/>
  <c r="K406" i="18" a="1"/>
  <c r="K406" i="18" s="1"/>
  <c r="K405" i="18" a="1"/>
  <c r="K405" i="18" s="1"/>
  <c r="K404" i="18" a="1"/>
  <c r="K404" i="18" s="1"/>
  <c r="K403" i="18" a="1"/>
  <c r="K403" i="18" s="1"/>
  <c r="K335" i="18" a="1"/>
  <c r="K335" i="18" s="1"/>
  <c r="K255" i="18" a="1"/>
  <c r="K255" i="18" s="1"/>
  <c r="K173" i="18" a="1"/>
  <c r="K173" i="18" s="1"/>
  <c r="K172" i="18" a="1"/>
  <c r="K172" i="18" s="1"/>
  <c r="K89" i="18" a="1"/>
  <c r="K89" i="18" s="1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1" i="16"/>
  <c r="K82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4" i="16"/>
  <c r="K165" i="16"/>
  <c r="K166" i="16"/>
  <c r="K167" i="16"/>
  <c r="K168" i="16"/>
  <c r="K169" i="16"/>
  <c r="K170" i="16"/>
  <c r="K171" i="16"/>
  <c r="K172" i="16"/>
  <c r="K173" i="16"/>
  <c r="K175" i="16"/>
  <c r="K176" i="16"/>
  <c r="K177" i="16"/>
  <c r="K178" i="16"/>
  <c r="K179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8" i="16"/>
  <c r="K209" i="16"/>
  <c r="K210" i="16"/>
  <c r="K212" i="16"/>
  <c r="K214" i="16"/>
  <c r="K215" i="16"/>
  <c r="K217" i="16"/>
  <c r="K218" i="16"/>
  <c r="K219" i="16"/>
  <c r="K24" i="16"/>
  <c r="O25" i="16"/>
  <c r="P25" i="16" s="1"/>
  <c r="O26" i="16"/>
  <c r="P26" i="16" s="1"/>
  <c r="O27" i="16"/>
  <c r="P27" i="16" s="1"/>
  <c r="O28" i="16"/>
  <c r="P28" i="16" s="1"/>
  <c r="O29" i="16"/>
  <c r="P29" i="16" s="1"/>
  <c r="O30" i="16"/>
  <c r="P30" i="16" s="1"/>
  <c r="O31" i="16"/>
  <c r="P31" i="16" s="1"/>
  <c r="O32" i="16"/>
  <c r="P32" i="16" s="1"/>
  <c r="O33" i="16"/>
  <c r="P33" i="16" s="1"/>
  <c r="O34" i="16"/>
  <c r="P34" i="16" s="1"/>
  <c r="O35" i="16"/>
  <c r="P35" i="16" s="1"/>
  <c r="O36" i="16"/>
  <c r="P36" i="16" s="1"/>
  <c r="O37" i="16"/>
  <c r="P37" i="16" s="1"/>
  <c r="O38" i="16"/>
  <c r="P38" i="16" s="1"/>
  <c r="O39" i="16"/>
  <c r="P39" i="16" s="1"/>
  <c r="O40" i="16"/>
  <c r="P40" i="16" s="1"/>
  <c r="O41" i="16"/>
  <c r="P41" i="16" s="1"/>
  <c r="O42" i="16"/>
  <c r="P42" i="16" s="1"/>
  <c r="O43" i="16"/>
  <c r="P43" i="16" s="1"/>
  <c r="O44" i="16"/>
  <c r="P44" i="16" s="1"/>
  <c r="O45" i="16"/>
  <c r="P45" i="16" s="1"/>
  <c r="O46" i="16"/>
  <c r="P46" i="16" s="1"/>
  <c r="O47" i="16"/>
  <c r="P47" i="16" s="1"/>
  <c r="O48" i="16"/>
  <c r="P48" i="16" s="1"/>
  <c r="O49" i="16"/>
  <c r="P49" i="16" s="1"/>
  <c r="O50" i="16"/>
  <c r="P50" i="16" s="1"/>
  <c r="O51" i="16"/>
  <c r="P51" i="16" s="1"/>
  <c r="O52" i="16"/>
  <c r="P52" i="16" s="1"/>
  <c r="O53" i="16"/>
  <c r="P53" i="16" s="1"/>
  <c r="O54" i="16"/>
  <c r="P54" i="16" s="1"/>
  <c r="O55" i="16"/>
  <c r="P55" i="16" s="1"/>
  <c r="O56" i="16"/>
  <c r="P56" i="16" s="1"/>
  <c r="O57" i="16"/>
  <c r="P57" i="16" s="1"/>
  <c r="O58" i="16"/>
  <c r="P58" i="16" s="1"/>
  <c r="O59" i="16"/>
  <c r="P59" i="16" s="1"/>
  <c r="O60" i="16"/>
  <c r="P60" i="16" s="1"/>
  <c r="O61" i="16"/>
  <c r="P61" i="16" s="1"/>
  <c r="O62" i="16"/>
  <c r="P62" i="16" s="1"/>
  <c r="O63" i="16"/>
  <c r="P63" i="16" s="1"/>
  <c r="O64" i="16"/>
  <c r="P64" i="16" s="1"/>
  <c r="O65" i="16"/>
  <c r="P65" i="16" s="1"/>
  <c r="O66" i="16"/>
  <c r="P66" i="16" s="1"/>
  <c r="O67" i="16"/>
  <c r="P67" i="16" s="1"/>
  <c r="O68" i="16"/>
  <c r="P68" i="16" s="1"/>
  <c r="O69" i="16"/>
  <c r="P69" i="16" s="1"/>
  <c r="O70" i="16"/>
  <c r="P70" i="16" s="1"/>
  <c r="O71" i="16"/>
  <c r="P71" i="16" s="1"/>
  <c r="O72" i="16"/>
  <c r="P72" i="16" s="1"/>
  <c r="O73" i="16"/>
  <c r="P73" i="16" s="1"/>
  <c r="O74" i="16"/>
  <c r="P74" i="16" s="1"/>
  <c r="O75" i="16"/>
  <c r="P75" i="16" s="1"/>
  <c r="O76" i="16"/>
  <c r="P76" i="16" s="1"/>
  <c r="O77" i="16"/>
  <c r="P77" i="16" s="1"/>
  <c r="O78" i="16"/>
  <c r="P78" i="16" s="1"/>
  <c r="O79" i="16"/>
  <c r="P79" i="16" s="1"/>
  <c r="O81" i="16"/>
  <c r="P81" i="16" s="1"/>
  <c r="O82" i="16"/>
  <c r="P82" i="16" s="1"/>
  <c r="O84" i="16"/>
  <c r="P84" i="16" s="1"/>
  <c r="O85" i="16"/>
  <c r="P85" i="16" s="1"/>
  <c r="O86" i="16"/>
  <c r="P86" i="16" s="1"/>
  <c r="O87" i="16"/>
  <c r="P87" i="16" s="1"/>
  <c r="O88" i="16"/>
  <c r="P88" i="16" s="1"/>
  <c r="O89" i="16"/>
  <c r="P89" i="16" s="1"/>
  <c r="O90" i="16"/>
  <c r="P90" i="16" s="1"/>
  <c r="O91" i="16"/>
  <c r="P91" i="16" s="1"/>
  <c r="O92" i="16"/>
  <c r="P92" i="16" s="1"/>
  <c r="O93" i="16"/>
  <c r="P93" i="16" s="1"/>
  <c r="O94" i="16"/>
  <c r="P94" i="16" s="1"/>
  <c r="O95" i="16"/>
  <c r="P95" i="16" s="1"/>
  <c r="O96" i="16"/>
  <c r="P96" i="16" s="1"/>
  <c r="O97" i="16"/>
  <c r="P97" i="16" s="1"/>
  <c r="O98" i="16"/>
  <c r="P98" i="16" s="1"/>
  <c r="O99" i="16"/>
  <c r="P99" i="16" s="1"/>
  <c r="O100" i="16"/>
  <c r="P100" i="16" s="1"/>
  <c r="O101" i="16"/>
  <c r="P101" i="16" s="1"/>
  <c r="O102" i="16"/>
  <c r="P102" i="16" s="1"/>
  <c r="O103" i="16"/>
  <c r="P103" i="16" s="1"/>
  <c r="O104" i="16"/>
  <c r="P104" i="16" s="1"/>
  <c r="O105" i="16"/>
  <c r="P105" i="16" s="1"/>
  <c r="O106" i="16"/>
  <c r="P106" i="16" s="1"/>
  <c r="O107" i="16"/>
  <c r="P107" i="16" s="1"/>
  <c r="O108" i="16"/>
  <c r="P108" i="16" s="1"/>
  <c r="O109" i="16"/>
  <c r="P109" i="16" s="1"/>
  <c r="O110" i="16"/>
  <c r="P110" i="16" s="1"/>
  <c r="O111" i="16"/>
  <c r="P111" i="16" s="1"/>
  <c r="O112" i="16"/>
  <c r="P112" i="16" s="1"/>
  <c r="O113" i="16"/>
  <c r="P113" i="16" s="1"/>
  <c r="O114" i="16"/>
  <c r="P114" i="16" s="1"/>
  <c r="O115" i="16"/>
  <c r="P115" i="16" s="1"/>
  <c r="O116" i="16"/>
  <c r="P116" i="16" s="1"/>
  <c r="O117" i="16"/>
  <c r="P117" i="16" s="1"/>
  <c r="O118" i="16"/>
  <c r="P118" i="16" s="1"/>
  <c r="O119" i="16"/>
  <c r="P119" i="16" s="1"/>
  <c r="O120" i="16"/>
  <c r="P120" i="16" s="1"/>
  <c r="O121" i="16"/>
  <c r="P121" i="16" s="1"/>
  <c r="O122" i="16"/>
  <c r="P122" i="16" s="1"/>
  <c r="O123" i="16"/>
  <c r="P123" i="16" s="1"/>
  <c r="O125" i="16"/>
  <c r="P125" i="16" s="1"/>
  <c r="O126" i="16"/>
  <c r="P126" i="16" s="1"/>
  <c r="O127" i="16"/>
  <c r="P127" i="16" s="1"/>
  <c r="O128" i="16"/>
  <c r="P128" i="16" s="1"/>
  <c r="O129" i="16"/>
  <c r="P129" i="16" s="1"/>
  <c r="O130" i="16"/>
  <c r="P130" i="16" s="1"/>
  <c r="O131" i="16"/>
  <c r="P131" i="16" s="1"/>
  <c r="O132" i="16"/>
  <c r="P132" i="16" s="1"/>
  <c r="O133" i="16"/>
  <c r="P133" i="16" s="1"/>
  <c r="O134" i="16"/>
  <c r="P134" i="16" s="1"/>
  <c r="O135" i="16"/>
  <c r="P135" i="16" s="1"/>
  <c r="O136" i="16"/>
  <c r="P136" i="16" s="1"/>
  <c r="O137" i="16"/>
  <c r="P137" i="16" s="1"/>
  <c r="O138" i="16"/>
  <c r="P138" i="16" s="1"/>
  <c r="O139" i="16"/>
  <c r="P139" i="16" s="1"/>
  <c r="O140" i="16"/>
  <c r="P140" i="16" s="1"/>
  <c r="O141" i="16"/>
  <c r="P141" i="16" s="1"/>
  <c r="O142" i="16"/>
  <c r="P142" i="16" s="1"/>
  <c r="O143" i="16"/>
  <c r="P143" i="16" s="1"/>
  <c r="O144" i="16"/>
  <c r="P144" i="16" s="1"/>
  <c r="O145" i="16"/>
  <c r="P145" i="16" s="1"/>
  <c r="O146" i="16"/>
  <c r="P146" i="16" s="1"/>
  <c r="O147" i="16"/>
  <c r="P147" i="16" s="1"/>
  <c r="O148" i="16"/>
  <c r="P148" i="16" s="1"/>
  <c r="O149" i="16"/>
  <c r="P149" i="16" s="1"/>
  <c r="O150" i="16"/>
  <c r="P150" i="16" s="1"/>
  <c r="O151" i="16"/>
  <c r="P151" i="16" s="1"/>
  <c r="O152" i="16"/>
  <c r="P152" i="16" s="1"/>
  <c r="O153" i="16"/>
  <c r="P153" i="16" s="1"/>
  <c r="O154" i="16"/>
  <c r="P154" i="16" s="1"/>
  <c r="O155" i="16"/>
  <c r="P155" i="16" s="1"/>
  <c r="O156" i="16"/>
  <c r="P156" i="16" s="1"/>
  <c r="O157" i="16"/>
  <c r="P157" i="16" s="1"/>
  <c r="O158" i="16"/>
  <c r="P158" i="16" s="1"/>
  <c r="O159" i="16"/>
  <c r="P159" i="16" s="1"/>
  <c r="O160" i="16"/>
  <c r="P160" i="16" s="1"/>
  <c r="O161" i="16"/>
  <c r="P161" i="16" s="1"/>
  <c r="O162" i="16"/>
  <c r="P162" i="16" s="1"/>
  <c r="O164" i="16"/>
  <c r="P164" i="16" s="1"/>
  <c r="O165" i="16"/>
  <c r="P165" i="16" s="1"/>
  <c r="O166" i="16"/>
  <c r="P166" i="16" s="1"/>
  <c r="O167" i="16"/>
  <c r="P167" i="16" s="1"/>
  <c r="O168" i="16"/>
  <c r="P168" i="16" s="1"/>
  <c r="O169" i="16"/>
  <c r="P169" i="16" s="1"/>
  <c r="O170" i="16"/>
  <c r="P170" i="16" s="1"/>
  <c r="O171" i="16"/>
  <c r="P171" i="16" s="1"/>
  <c r="O172" i="16"/>
  <c r="P172" i="16" s="1"/>
  <c r="O173" i="16"/>
  <c r="P173" i="16" s="1"/>
  <c r="O175" i="16"/>
  <c r="P175" i="16" s="1"/>
  <c r="O176" i="16"/>
  <c r="P176" i="16" s="1"/>
  <c r="O177" i="16"/>
  <c r="P177" i="16" s="1"/>
  <c r="O178" i="16"/>
  <c r="P178" i="16" s="1"/>
  <c r="O179" i="16"/>
  <c r="P179" i="16" s="1"/>
  <c r="O181" i="16"/>
  <c r="P181" i="16" s="1"/>
  <c r="O182" i="16"/>
  <c r="P182" i="16" s="1"/>
  <c r="O183" i="16"/>
  <c r="P183" i="16" s="1"/>
  <c r="O184" i="16"/>
  <c r="P184" i="16" s="1"/>
  <c r="O185" i="16"/>
  <c r="P185" i="16" s="1"/>
  <c r="O186" i="16"/>
  <c r="P186" i="16" s="1"/>
  <c r="O187" i="16"/>
  <c r="P187" i="16" s="1"/>
  <c r="O188" i="16"/>
  <c r="P188" i="16" s="1"/>
  <c r="O189" i="16"/>
  <c r="P189" i="16" s="1"/>
  <c r="O190" i="16"/>
  <c r="P190" i="16" s="1"/>
  <c r="O191" i="16"/>
  <c r="P191" i="16" s="1"/>
  <c r="O192" i="16"/>
  <c r="P192" i="16" s="1"/>
  <c r="O193" i="16"/>
  <c r="P193" i="16" s="1"/>
  <c r="O194" i="16"/>
  <c r="P194" i="16" s="1"/>
  <c r="O195" i="16"/>
  <c r="P195" i="16" s="1"/>
  <c r="O196" i="16"/>
  <c r="P196" i="16" s="1"/>
  <c r="O197" i="16"/>
  <c r="P197" i="16" s="1"/>
  <c r="O198" i="16"/>
  <c r="P198" i="16" s="1"/>
  <c r="O199" i="16"/>
  <c r="P199" i="16" s="1"/>
  <c r="O200" i="16"/>
  <c r="P200" i="16" s="1"/>
  <c r="O201" i="16"/>
  <c r="P201" i="16" s="1"/>
  <c r="O202" i="16"/>
  <c r="P202" i="16" s="1"/>
  <c r="O203" i="16"/>
  <c r="P203" i="16" s="1"/>
  <c r="O204" i="16"/>
  <c r="P204" i="16" s="1"/>
  <c r="O205" i="16"/>
  <c r="P205" i="16" s="1"/>
  <c r="O206" i="16"/>
  <c r="P206" i="16" s="1"/>
  <c r="O208" i="16"/>
  <c r="P208" i="16" s="1"/>
  <c r="O209" i="16"/>
  <c r="P209" i="16" s="1"/>
  <c r="O210" i="16"/>
  <c r="P210" i="16" s="1"/>
  <c r="O24" i="16"/>
  <c r="P24" i="16" s="1"/>
  <c r="P23" i="16"/>
  <c r="P10" i="16"/>
  <c r="P11" i="16"/>
  <c r="W218" i="16"/>
  <c r="W219" i="16"/>
  <c r="W217" i="16"/>
  <c r="W215" i="16"/>
  <c r="W214" i="16"/>
  <c r="W212" i="16"/>
  <c r="W23" i="16"/>
  <c r="W11" i="16"/>
  <c r="W10" i="16"/>
  <c r="R26" i="23"/>
  <c r="R27" i="23"/>
  <c r="R25" i="23"/>
  <c r="Q26" i="23"/>
  <c r="Q27" i="23"/>
  <c r="Q25" i="23"/>
  <c r="O25" i="23"/>
  <c r="S29" i="22" l="1"/>
  <c r="M28" i="22"/>
  <c r="L27" i="22"/>
  <c r="R29" i="22"/>
  <c r="AD27" i="22"/>
  <c r="L28" i="22"/>
  <c r="Q29" i="22"/>
  <c r="AC27" i="22"/>
  <c r="L29" i="22"/>
  <c r="P29" i="22"/>
  <c r="AB27" i="22"/>
  <c r="N29" i="22"/>
  <c r="M29" i="22"/>
  <c r="Y27" i="22"/>
  <c r="AD28" i="22"/>
  <c r="X27" i="22"/>
  <c r="AC28" i="22"/>
  <c r="W27" i="22"/>
  <c r="AB28" i="22"/>
  <c r="V27" i="22"/>
  <c r="U27" i="22"/>
  <c r="AA27" i="22"/>
  <c r="Y28" i="22"/>
  <c r="Z27" i="22"/>
  <c r="AA28" i="22"/>
  <c r="Z28" i="22"/>
  <c r="P27" i="22"/>
  <c r="O29" i="22"/>
  <c r="AD29" i="22"/>
  <c r="X28" i="22"/>
  <c r="R27" i="22"/>
  <c r="AC29" i="22"/>
  <c r="W28" i="22"/>
  <c r="Q27" i="22"/>
  <c r="V28" i="22"/>
  <c r="AB29" i="22"/>
  <c r="AA29" i="22"/>
  <c r="U28" i="22"/>
  <c r="O27" i="22"/>
  <c r="T28" i="22"/>
  <c r="N27" i="22"/>
  <c r="S28" i="22"/>
  <c r="M27" i="22"/>
  <c r="R28" i="22"/>
  <c r="T27" i="22"/>
  <c r="T31" i="22" s="1"/>
  <c r="Z29" i="22"/>
  <c r="Q28" i="22"/>
  <c r="O28" i="22"/>
  <c r="T29" i="22"/>
  <c r="S27" i="22"/>
  <c r="Y29" i="22"/>
  <c r="X29" i="22"/>
  <c r="N28" i="22"/>
  <c r="W29" i="22"/>
  <c r="V29" i="22"/>
  <c r="P28" i="22"/>
  <c r="U29" i="22"/>
  <c r="K395" i="18" a="1"/>
  <c r="K395" i="18" s="1"/>
  <c r="W327" i="16"/>
  <c r="P327" i="16"/>
  <c r="AF335" i="18" a="1"/>
  <c r="AF335" i="18" s="1"/>
  <c r="AE335" i="18" a="1"/>
  <c r="AE335" i="18" s="1"/>
  <c r="AC335" i="18" a="1"/>
  <c r="AC335" i="18" s="1"/>
  <c r="AB335" i="18" a="1"/>
  <c r="AB335" i="18" s="1"/>
  <c r="AA335" i="18" a="1"/>
  <c r="AA335" i="18" s="1"/>
  <c r="Z335" i="18" a="1"/>
  <c r="Z335" i="18" s="1"/>
  <c r="Y335" i="18" a="1"/>
  <c r="Y335" i="18" s="1"/>
  <c r="X335" i="18" a="1"/>
  <c r="X335" i="18" s="1"/>
  <c r="W335" i="18" a="1"/>
  <c r="W335" i="18" s="1"/>
  <c r="V335" i="18" a="1"/>
  <c r="V335" i="18" s="1"/>
  <c r="U335" i="18" a="1"/>
  <c r="U335" i="18" s="1"/>
  <c r="T335" i="18" a="1"/>
  <c r="T335" i="18" s="1"/>
  <c r="S335" i="18" a="1"/>
  <c r="S335" i="18" s="1"/>
  <c r="Q335" i="18" a="1"/>
  <c r="Q335" i="18" s="1"/>
  <c r="P335" i="18" a="1"/>
  <c r="P335" i="18" s="1"/>
  <c r="O335" i="18" a="1"/>
  <c r="O335" i="18" s="1"/>
  <c r="N335" i="18" a="1"/>
  <c r="N335" i="18" s="1"/>
  <c r="M335" i="18" a="1"/>
  <c r="M335" i="18" s="1"/>
  <c r="L335" i="18" a="1"/>
  <c r="L335" i="18" s="1"/>
  <c r="J335" i="18" a="1"/>
  <c r="J335" i="18" s="1"/>
  <c r="I335" i="18" a="1"/>
  <c r="I335" i="18" s="1"/>
  <c r="H335" i="18" a="1"/>
  <c r="H335" i="18" s="1"/>
  <c r="G335" i="18" a="1"/>
  <c r="G335" i="18" s="1"/>
  <c r="F335" i="18" a="1"/>
  <c r="F335" i="18" s="1"/>
  <c r="E335" i="18" a="1"/>
  <c r="E335" i="18" s="1"/>
  <c r="D335" i="18" a="1"/>
  <c r="D335" i="18" s="1"/>
  <c r="D24" i="21" a="1"/>
  <c r="D24" i="21" s="1"/>
  <c r="D357" i="18" a="1"/>
  <c r="D357" i="18" s="1"/>
  <c r="D358" i="18" a="1"/>
  <c r="D358" i="18" s="1"/>
  <c r="D359" i="18" a="1"/>
  <c r="D359" i="18" s="1"/>
  <c r="D360" i="18" a="1"/>
  <c r="D360" i="18" s="1"/>
  <c r="D361" i="18" a="1"/>
  <c r="D361" i="18" s="1"/>
  <c r="D362" i="18" a="1"/>
  <c r="D362" i="18" s="1"/>
  <c r="D363" i="18" a="1"/>
  <c r="D363" i="18" s="1"/>
  <c r="D364" i="18" a="1"/>
  <c r="D364" i="18" s="1"/>
  <c r="D365" i="18" a="1"/>
  <c r="D365" i="18" s="1"/>
  <c r="D366" i="18" a="1"/>
  <c r="D366" i="18" s="1"/>
  <c r="D367" i="18" a="1"/>
  <c r="D367" i="18" s="1"/>
  <c r="D368" i="18" a="1"/>
  <c r="D368" i="18" s="1"/>
  <c r="D369" i="18" a="1"/>
  <c r="D369" i="18" s="1"/>
  <c r="D370" i="18" a="1"/>
  <c r="D370" i="18" s="1"/>
  <c r="D371" i="18" a="1"/>
  <c r="D371" i="18" s="1"/>
  <c r="D372" i="18" a="1"/>
  <c r="D372" i="18" s="1"/>
  <c r="D373" i="18" a="1"/>
  <c r="D373" i="18" s="1"/>
  <c r="D374" i="18" a="1"/>
  <c r="D374" i="18" s="1"/>
  <c r="D375" i="18" a="1"/>
  <c r="D375" i="18" s="1"/>
  <c r="D376" i="18" a="1"/>
  <c r="D376" i="18" s="1"/>
  <c r="D377" i="18" a="1"/>
  <c r="D377" i="18" s="1"/>
  <c r="D378" i="18" a="1"/>
  <c r="D378" i="18" s="1"/>
  <c r="D379" i="18" a="1"/>
  <c r="D379" i="18" s="1"/>
  <c r="D380" i="18" a="1"/>
  <c r="D380" i="18" s="1"/>
  <c r="D381" i="18" a="1"/>
  <c r="D381" i="18" s="1"/>
  <c r="D382" i="18" a="1"/>
  <c r="D382" i="18" s="1"/>
  <c r="D383" i="18" a="1"/>
  <c r="D383" i="18" s="1"/>
  <c r="D384" i="18" a="1"/>
  <c r="D384" i="18" s="1"/>
  <c r="D385" i="18" a="1"/>
  <c r="D385" i="18" s="1"/>
  <c r="D386" i="18" a="1"/>
  <c r="D386" i="18" s="1"/>
  <c r="D387" i="18" a="1"/>
  <c r="D387" i="18" s="1"/>
  <c r="D388" i="18" a="1"/>
  <c r="D388" i="18" s="1"/>
  <c r="D389" i="18" a="1"/>
  <c r="D389" i="18" s="1"/>
  <c r="D390" i="18" a="1"/>
  <c r="D390" i="18" s="1"/>
  <c r="D391" i="18" a="1"/>
  <c r="D391" i="18" s="1"/>
  <c r="D392" i="18" a="1"/>
  <c r="D392" i="18" s="1"/>
  <c r="D393" i="18" a="1"/>
  <c r="D393" i="18" s="1"/>
  <c r="D394" i="18" a="1"/>
  <c r="D394" i="18" s="1"/>
  <c r="D395" i="18" a="1"/>
  <c r="D395" i="18" s="1"/>
  <c r="D396" i="18" a="1"/>
  <c r="D396" i="18" s="1"/>
  <c r="D397" i="18" a="1"/>
  <c r="D397" i="18" s="1"/>
  <c r="D398" i="18" a="1"/>
  <c r="D398" i="18" s="1"/>
  <c r="D399" i="18" a="1"/>
  <c r="D399" i="18" s="1"/>
  <c r="D400" i="18" a="1"/>
  <c r="D400" i="18" s="1"/>
  <c r="D401" i="18" a="1"/>
  <c r="D401" i="18" s="1"/>
  <c r="D402" i="18" a="1"/>
  <c r="D402" i="18" s="1"/>
  <c r="E403" i="18" a="1"/>
  <c r="E403" i="18" s="1"/>
  <c r="F403" i="18" a="1"/>
  <c r="F403" i="18" s="1"/>
  <c r="G403" i="18" a="1"/>
  <c r="G403" i="18" s="1"/>
  <c r="H403" i="18" a="1"/>
  <c r="H403" i="18" s="1"/>
  <c r="I403" i="18" a="1"/>
  <c r="I403" i="18" s="1"/>
  <c r="J403" i="18" a="1"/>
  <c r="J403" i="18" s="1"/>
  <c r="L403" i="18" a="1"/>
  <c r="L403" i="18" s="1"/>
  <c r="M403" i="18" a="1"/>
  <c r="M403" i="18" s="1"/>
  <c r="N403" i="18" a="1"/>
  <c r="N403" i="18" s="1"/>
  <c r="O403" i="18" a="1"/>
  <c r="O403" i="18" s="1"/>
  <c r="P403" i="18" a="1"/>
  <c r="P403" i="18" s="1"/>
  <c r="Q403" i="18" a="1"/>
  <c r="Q403" i="18" s="1"/>
  <c r="S403" i="18" a="1"/>
  <c r="S403" i="18" s="1"/>
  <c r="T403" i="18" a="1"/>
  <c r="T403" i="18" s="1"/>
  <c r="U403" i="18" a="1"/>
  <c r="U403" i="18" s="1"/>
  <c r="V403" i="18" a="1"/>
  <c r="V403" i="18" s="1"/>
  <c r="W403" i="18" a="1"/>
  <c r="W403" i="18" s="1"/>
  <c r="X403" i="18" a="1"/>
  <c r="X403" i="18" s="1"/>
  <c r="Y403" i="18" a="1"/>
  <c r="Y403" i="18" s="1"/>
  <c r="Z403" i="18" a="1"/>
  <c r="Z403" i="18" s="1"/>
  <c r="AA403" i="18" a="1"/>
  <c r="AA403" i="18" s="1"/>
  <c r="AB403" i="18" a="1"/>
  <c r="AB403" i="18" s="1"/>
  <c r="AC403" i="18" a="1"/>
  <c r="AC403" i="18" s="1"/>
  <c r="AE403" i="18" a="1"/>
  <c r="AE403" i="18" s="1"/>
  <c r="AF403" i="18" a="1"/>
  <c r="AF403" i="18" s="1"/>
  <c r="E404" i="18" a="1"/>
  <c r="E404" i="18" s="1"/>
  <c r="F404" i="18" a="1"/>
  <c r="F404" i="18" s="1"/>
  <c r="G404" i="18" a="1"/>
  <c r="G404" i="18" s="1"/>
  <c r="H404" i="18" a="1"/>
  <c r="H404" i="18" s="1"/>
  <c r="I404" i="18" a="1"/>
  <c r="I404" i="18" s="1"/>
  <c r="J404" i="18" a="1"/>
  <c r="J404" i="18" s="1"/>
  <c r="L404" i="18" a="1"/>
  <c r="L404" i="18" s="1"/>
  <c r="M404" i="18" a="1"/>
  <c r="M404" i="18" s="1"/>
  <c r="N404" i="18" a="1"/>
  <c r="N404" i="18" s="1"/>
  <c r="O404" i="18" a="1"/>
  <c r="O404" i="18" s="1"/>
  <c r="P404" i="18" a="1"/>
  <c r="P404" i="18" s="1"/>
  <c r="Q404" i="18" a="1"/>
  <c r="Q404" i="18" s="1"/>
  <c r="S404" i="18" a="1"/>
  <c r="S404" i="18" s="1"/>
  <c r="T404" i="18" a="1"/>
  <c r="T404" i="18" s="1"/>
  <c r="U404" i="18" a="1"/>
  <c r="U404" i="18" s="1"/>
  <c r="V404" i="18" a="1"/>
  <c r="V404" i="18" s="1"/>
  <c r="W404" i="18" a="1"/>
  <c r="W404" i="18" s="1"/>
  <c r="X404" i="18" a="1"/>
  <c r="X404" i="18" s="1"/>
  <c r="Y404" i="18" a="1"/>
  <c r="Y404" i="18" s="1"/>
  <c r="Z404" i="18" a="1"/>
  <c r="Z404" i="18" s="1"/>
  <c r="AA404" i="18" a="1"/>
  <c r="AA404" i="18" s="1"/>
  <c r="AB404" i="18" a="1"/>
  <c r="AB404" i="18" s="1"/>
  <c r="AC404" i="18" a="1"/>
  <c r="AC404" i="18" s="1"/>
  <c r="AE404" i="18" a="1"/>
  <c r="AE404" i="18" s="1"/>
  <c r="AF404" i="18" a="1"/>
  <c r="AF404" i="18" s="1"/>
  <c r="E405" i="18" a="1"/>
  <c r="E405" i="18" s="1"/>
  <c r="F405" i="18" a="1"/>
  <c r="F405" i="18" s="1"/>
  <c r="G405" i="18" a="1"/>
  <c r="G405" i="18" s="1"/>
  <c r="H405" i="18" a="1"/>
  <c r="H405" i="18" s="1"/>
  <c r="I405" i="18" a="1"/>
  <c r="I405" i="18" s="1"/>
  <c r="J405" i="18" a="1"/>
  <c r="J405" i="18" s="1"/>
  <c r="L405" i="18" a="1"/>
  <c r="L405" i="18" s="1"/>
  <c r="M405" i="18" a="1"/>
  <c r="M405" i="18" s="1"/>
  <c r="N405" i="18" a="1"/>
  <c r="N405" i="18" s="1"/>
  <c r="O405" i="18" a="1"/>
  <c r="O405" i="18" s="1"/>
  <c r="P405" i="18" a="1"/>
  <c r="P405" i="18" s="1"/>
  <c r="Q405" i="18" a="1"/>
  <c r="Q405" i="18" s="1"/>
  <c r="S405" i="18" a="1"/>
  <c r="S405" i="18" s="1"/>
  <c r="T405" i="18" a="1"/>
  <c r="T405" i="18" s="1"/>
  <c r="U405" i="18" a="1"/>
  <c r="U405" i="18" s="1"/>
  <c r="V405" i="18" a="1"/>
  <c r="V405" i="18" s="1"/>
  <c r="W405" i="18" a="1"/>
  <c r="W405" i="18" s="1"/>
  <c r="X405" i="18" a="1"/>
  <c r="X405" i="18" s="1"/>
  <c r="Y405" i="18" a="1"/>
  <c r="Y405" i="18" s="1"/>
  <c r="Z405" i="18" a="1"/>
  <c r="Z405" i="18" s="1"/>
  <c r="AA405" i="18" a="1"/>
  <c r="AA405" i="18" s="1"/>
  <c r="AB405" i="18" a="1"/>
  <c r="AB405" i="18" s="1"/>
  <c r="AC405" i="18" a="1"/>
  <c r="AC405" i="18" s="1"/>
  <c r="AE405" i="18" a="1"/>
  <c r="AE405" i="18" s="1"/>
  <c r="AF405" i="18" a="1"/>
  <c r="AF405" i="18" s="1"/>
  <c r="E406" i="18" a="1"/>
  <c r="E406" i="18" s="1"/>
  <c r="F406" i="18" a="1"/>
  <c r="F406" i="18" s="1"/>
  <c r="G406" i="18" a="1"/>
  <c r="G406" i="18" s="1"/>
  <c r="H406" i="18" a="1"/>
  <c r="H406" i="18" s="1"/>
  <c r="I406" i="18" a="1"/>
  <c r="I406" i="18" s="1"/>
  <c r="J406" i="18" a="1"/>
  <c r="J406" i="18" s="1"/>
  <c r="L406" i="18" a="1"/>
  <c r="L406" i="18" s="1"/>
  <c r="M406" i="18" a="1"/>
  <c r="M406" i="18" s="1"/>
  <c r="N406" i="18" a="1"/>
  <c r="N406" i="18" s="1"/>
  <c r="O406" i="18" a="1"/>
  <c r="O406" i="18" s="1"/>
  <c r="P406" i="18" a="1"/>
  <c r="P406" i="18" s="1"/>
  <c r="Q406" i="18" a="1"/>
  <c r="Q406" i="18" s="1"/>
  <c r="S406" i="18" a="1"/>
  <c r="S406" i="18" s="1"/>
  <c r="T406" i="18" a="1"/>
  <c r="T406" i="18" s="1"/>
  <c r="U406" i="18" a="1"/>
  <c r="U406" i="18" s="1"/>
  <c r="V406" i="18" a="1"/>
  <c r="V406" i="18" s="1"/>
  <c r="W406" i="18" a="1"/>
  <c r="W406" i="18" s="1"/>
  <c r="X406" i="18" a="1"/>
  <c r="X406" i="18" s="1"/>
  <c r="Y406" i="18" a="1"/>
  <c r="Y406" i="18" s="1"/>
  <c r="Z406" i="18" a="1"/>
  <c r="Z406" i="18" s="1"/>
  <c r="AA406" i="18" a="1"/>
  <c r="AA406" i="18" s="1"/>
  <c r="AB406" i="18" a="1"/>
  <c r="AB406" i="18" s="1"/>
  <c r="AC406" i="18" a="1"/>
  <c r="AC406" i="18" s="1"/>
  <c r="AE406" i="18" a="1"/>
  <c r="AE406" i="18" s="1"/>
  <c r="AF406" i="18" a="1"/>
  <c r="AF406" i="18" s="1"/>
  <c r="E407" i="18" a="1"/>
  <c r="E407" i="18" s="1"/>
  <c r="F407" i="18" a="1"/>
  <c r="F407" i="18" s="1"/>
  <c r="G407" i="18" a="1"/>
  <c r="G407" i="18" s="1"/>
  <c r="H407" i="18" a="1"/>
  <c r="H407" i="18" s="1"/>
  <c r="I407" i="18" a="1"/>
  <c r="I407" i="18" s="1"/>
  <c r="J407" i="18" a="1"/>
  <c r="J407" i="18" s="1"/>
  <c r="L407" i="18" a="1"/>
  <c r="L407" i="18" s="1"/>
  <c r="M407" i="18" a="1"/>
  <c r="M407" i="18" s="1"/>
  <c r="N407" i="18" a="1"/>
  <c r="N407" i="18" s="1"/>
  <c r="O407" i="18" a="1"/>
  <c r="O407" i="18" s="1"/>
  <c r="P407" i="18" a="1"/>
  <c r="P407" i="18" s="1"/>
  <c r="Q407" i="18" a="1"/>
  <c r="Q407" i="18" s="1"/>
  <c r="S407" i="18" a="1"/>
  <c r="S407" i="18" s="1"/>
  <c r="T407" i="18" a="1"/>
  <c r="T407" i="18" s="1"/>
  <c r="U407" i="18" a="1"/>
  <c r="U407" i="18" s="1"/>
  <c r="V407" i="18" a="1"/>
  <c r="V407" i="18" s="1"/>
  <c r="W407" i="18" a="1"/>
  <c r="W407" i="18" s="1"/>
  <c r="X407" i="18" a="1"/>
  <c r="X407" i="18" s="1"/>
  <c r="Y407" i="18" a="1"/>
  <c r="Y407" i="18" s="1"/>
  <c r="Z407" i="18" a="1"/>
  <c r="Z407" i="18" s="1"/>
  <c r="AA407" i="18" a="1"/>
  <c r="AA407" i="18" s="1"/>
  <c r="AB407" i="18" a="1"/>
  <c r="AB407" i="18" s="1"/>
  <c r="AC407" i="18" a="1"/>
  <c r="AC407" i="18" s="1"/>
  <c r="AE407" i="18" a="1"/>
  <c r="AE407" i="18" s="1"/>
  <c r="AF407" i="18" a="1"/>
  <c r="AF407" i="18" s="1"/>
  <c r="E408" i="18" a="1"/>
  <c r="E408" i="18" s="1"/>
  <c r="F408" i="18" a="1"/>
  <c r="F408" i="18" s="1"/>
  <c r="G408" i="18" a="1"/>
  <c r="G408" i="18" s="1"/>
  <c r="H408" i="18" a="1"/>
  <c r="H408" i="18" s="1"/>
  <c r="I408" i="18" a="1"/>
  <c r="I408" i="18" s="1"/>
  <c r="J408" i="18" a="1"/>
  <c r="J408" i="18" s="1"/>
  <c r="L408" i="18" a="1"/>
  <c r="L408" i="18" s="1"/>
  <c r="M408" i="18" a="1"/>
  <c r="M408" i="18" s="1"/>
  <c r="N408" i="18" a="1"/>
  <c r="N408" i="18" s="1"/>
  <c r="O408" i="18" a="1"/>
  <c r="O408" i="18" s="1"/>
  <c r="P408" i="18" a="1"/>
  <c r="P408" i="18" s="1"/>
  <c r="Q408" i="18" a="1"/>
  <c r="Q408" i="18" s="1"/>
  <c r="S408" i="18" a="1"/>
  <c r="S408" i="18" s="1"/>
  <c r="T408" i="18" a="1"/>
  <c r="T408" i="18" s="1"/>
  <c r="U408" i="18" a="1"/>
  <c r="U408" i="18" s="1"/>
  <c r="V408" i="18" a="1"/>
  <c r="V408" i="18" s="1"/>
  <c r="W408" i="18" a="1"/>
  <c r="W408" i="18" s="1"/>
  <c r="X408" i="18" a="1"/>
  <c r="X408" i="18" s="1"/>
  <c r="Y408" i="18" a="1"/>
  <c r="Y408" i="18" s="1"/>
  <c r="Z408" i="18" a="1"/>
  <c r="Z408" i="18" s="1"/>
  <c r="AA408" i="18" a="1"/>
  <c r="AA408" i="18" s="1"/>
  <c r="AB408" i="18" a="1"/>
  <c r="AB408" i="18" s="1"/>
  <c r="AC408" i="18" a="1"/>
  <c r="AC408" i="18" s="1"/>
  <c r="AE408" i="18" a="1"/>
  <c r="AE408" i="18" s="1"/>
  <c r="AF408" i="18" a="1"/>
  <c r="AF408" i="18" s="1"/>
  <c r="E409" i="18" a="1"/>
  <c r="E409" i="18" s="1"/>
  <c r="F409" i="18" a="1"/>
  <c r="F409" i="18" s="1"/>
  <c r="G409" i="18" a="1"/>
  <c r="G409" i="18" s="1"/>
  <c r="H409" i="18" a="1"/>
  <c r="H409" i="18" s="1"/>
  <c r="I409" i="18" a="1"/>
  <c r="I409" i="18" s="1"/>
  <c r="J409" i="18" a="1"/>
  <c r="J409" i="18" s="1"/>
  <c r="L409" i="18" a="1"/>
  <c r="L409" i="18" s="1"/>
  <c r="M409" i="18" a="1"/>
  <c r="M409" i="18" s="1"/>
  <c r="N409" i="18" a="1"/>
  <c r="N409" i="18" s="1"/>
  <c r="O409" i="18" a="1"/>
  <c r="O409" i="18" s="1"/>
  <c r="P409" i="18" a="1"/>
  <c r="P409" i="18" s="1"/>
  <c r="Q409" i="18" a="1"/>
  <c r="Q409" i="18" s="1"/>
  <c r="S409" i="18" a="1"/>
  <c r="S409" i="18" s="1"/>
  <c r="T409" i="18" a="1"/>
  <c r="T409" i="18" s="1"/>
  <c r="U409" i="18" a="1"/>
  <c r="U409" i="18" s="1"/>
  <c r="V409" i="18" a="1"/>
  <c r="V409" i="18" s="1"/>
  <c r="W409" i="18" a="1"/>
  <c r="W409" i="18" s="1"/>
  <c r="X409" i="18" a="1"/>
  <c r="X409" i="18" s="1"/>
  <c r="Y409" i="18" a="1"/>
  <c r="Y409" i="18" s="1"/>
  <c r="Z409" i="18" a="1"/>
  <c r="Z409" i="18" s="1"/>
  <c r="AA409" i="18" a="1"/>
  <c r="AA409" i="18" s="1"/>
  <c r="AB409" i="18" a="1"/>
  <c r="AB409" i="18" s="1"/>
  <c r="AC409" i="18" a="1"/>
  <c r="AC409" i="18" s="1"/>
  <c r="AE409" i="18" a="1"/>
  <c r="AE409" i="18" s="1"/>
  <c r="AF409" i="18" a="1"/>
  <c r="AF409" i="18" s="1"/>
  <c r="E410" i="18" a="1"/>
  <c r="E410" i="18" s="1"/>
  <c r="F410" i="18" a="1"/>
  <c r="F410" i="18" s="1"/>
  <c r="G410" i="18" a="1"/>
  <c r="G410" i="18" s="1"/>
  <c r="H410" i="18" a="1"/>
  <c r="H410" i="18" s="1"/>
  <c r="I410" i="18" a="1"/>
  <c r="I410" i="18" s="1"/>
  <c r="J410" i="18" a="1"/>
  <c r="J410" i="18" s="1"/>
  <c r="L410" i="18" a="1"/>
  <c r="L410" i="18" s="1"/>
  <c r="M410" i="18" a="1"/>
  <c r="M410" i="18" s="1"/>
  <c r="N410" i="18" a="1"/>
  <c r="N410" i="18" s="1"/>
  <c r="O410" i="18" a="1"/>
  <c r="O410" i="18" s="1"/>
  <c r="P410" i="18" a="1"/>
  <c r="P410" i="18" s="1"/>
  <c r="Q410" i="18" a="1"/>
  <c r="Q410" i="18" s="1"/>
  <c r="S410" i="18" a="1"/>
  <c r="S410" i="18" s="1"/>
  <c r="T410" i="18" a="1"/>
  <c r="T410" i="18" s="1"/>
  <c r="U410" i="18" a="1"/>
  <c r="U410" i="18" s="1"/>
  <c r="V410" i="18" a="1"/>
  <c r="V410" i="18" s="1"/>
  <c r="W410" i="18" a="1"/>
  <c r="W410" i="18" s="1"/>
  <c r="X410" i="18" a="1"/>
  <c r="X410" i="18" s="1"/>
  <c r="Y410" i="18" a="1"/>
  <c r="Y410" i="18" s="1"/>
  <c r="Z410" i="18" a="1"/>
  <c r="Z410" i="18" s="1"/>
  <c r="AA410" i="18" a="1"/>
  <c r="AA410" i="18" s="1"/>
  <c r="AB410" i="18" a="1"/>
  <c r="AB410" i="18" s="1"/>
  <c r="AC410" i="18" a="1"/>
  <c r="AC410" i="18" s="1"/>
  <c r="AE410" i="18" a="1"/>
  <c r="AE410" i="18" s="1"/>
  <c r="AF410" i="18" a="1"/>
  <c r="AF410" i="18" s="1"/>
  <c r="E411" i="18" a="1"/>
  <c r="E411" i="18" s="1"/>
  <c r="F411" i="18" a="1"/>
  <c r="F411" i="18" s="1"/>
  <c r="G411" i="18" a="1"/>
  <c r="G411" i="18" s="1"/>
  <c r="H411" i="18" a="1"/>
  <c r="H411" i="18" s="1"/>
  <c r="I411" i="18" a="1"/>
  <c r="I411" i="18" s="1"/>
  <c r="J411" i="18" a="1"/>
  <c r="J411" i="18" s="1"/>
  <c r="L411" i="18" a="1"/>
  <c r="L411" i="18" s="1"/>
  <c r="M411" i="18" a="1"/>
  <c r="M411" i="18" s="1"/>
  <c r="N411" i="18" a="1"/>
  <c r="N411" i="18" s="1"/>
  <c r="O411" i="18" a="1"/>
  <c r="O411" i="18" s="1"/>
  <c r="P411" i="18" a="1"/>
  <c r="P411" i="18" s="1"/>
  <c r="Q411" i="18" a="1"/>
  <c r="Q411" i="18" s="1"/>
  <c r="S411" i="18" a="1"/>
  <c r="S411" i="18" s="1"/>
  <c r="T411" i="18" a="1"/>
  <c r="T411" i="18" s="1"/>
  <c r="U411" i="18" a="1"/>
  <c r="U411" i="18" s="1"/>
  <c r="V411" i="18" a="1"/>
  <c r="V411" i="18" s="1"/>
  <c r="W411" i="18" a="1"/>
  <c r="W411" i="18" s="1"/>
  <c r="X411" i="18" a="1"/>
  <c r="X411" i="18" s="1"/>
  <c r="Y411" i="18" a="1"/>
  <c r="Y411" i="18" s="1"/>
  <c r="Z411" i="18" a="1"/>
  <c r="Z411" i="18" s="1"/>
  <c r="AA411" i="18" a="1"/>
  <c r="AA411" i="18" s="1"/>
  <c r="AB411" i="18" a="1"/>
  <c r="AB411" i="18" s="1"/>
  <c r="AC411" i="18" a="1"/>
  <c r="AC411" i="18" s="1"/>
  <c r="AE411" i="18" a="1"/>
  <c r="AE411" i="18" s="1"/>
  <c r="AF411" i="18" a="1"/>
  <c r="AF411" i="18" s="1"/>
  <c r="E412" i="18" a="1"/>
  <c r="E412" i="18" s="1"/>
  <c r="F412" i="18" a="1"/>
  <c r="F412" i="18" s="1"/>
  <c r="G412" i="18" a="1"/>
  <c r="G412" i="18" s="1"/>
  <c r="H412" i="18" a="1"/>
  <c r="H412" i="18" s="1"/>
  <c r="I412" i="18" a="1"/>
  <c r="I412" i="18" s="1"/>
  <c r="J412" i="18" a="1"/>
  <c r="J412" i="18" s="1"/>
  <c r="L412" i="18" a="1"/>
  <c r="L412" i="18" s="1"/>
  <c r="M412" i="18" a="1"/>
  <c r="M412" i="18" s="1"/>
  <c r="N412" i="18" a="1"/>
  <c r="N412" i="18" s="1"/>
  <c r="O412" i="18" a="1"/>
  <c r="O412" i="18" s="1"/>
  <c r="P412" i="18" a="1"/>
  <c r="P412" i="18" s="1"/>
  <c r="Q412" i="18" a="1"/>
  <c r="Q412" i="18" s="1"/>
  <c r="S412" i="18" a="1"/>
  <c r="S412" i="18" s="1"/>
  <c r="T412" i="18" a="1"/>
  <c r="T412" i="18" s="1"/>
  <c r="U412" i="18" a="1"/>
  <c r="U412" i="18" s="1"/>
  <c r="V412" i="18" a="1"/>
  <c r="V412" i="18" s="1"/>
  <c r="W412" i="18" a="1"/>
  <c r="W412" i="18" s="1"/>
  <c r="X412" i="18" a="1"/>
  <c r="X412" i="18" s="1"/>
  <c r="Y412" i="18" a="1"/>
  <c r="Y412" i="18" s="1"/>
  <c r="Z412" i="18" a="1"/>
  <c r="Z412" i="18" s="1"/>
  <c r="AA412" i="18" a="1"/>
  <c r="AA412" i="18" s="1"/>
  <c r="AB412" i="18" a="1"/>
  <c r="AB412" i="18" s="1"/>
  <c r="AC412" i="18" a="1"/>
  <c r="AC412" i="18" s="1"/>
  <c r="AE412" i="18" a="1"/>
  <c r="AE412" i="18" s="1"/>
  <c r="AF412" i="18" a="1"/>
  <c r="AF412" i="18" s="1"/>
  <c r="E413" i="18" a="1"/>
  <c r="E413" i="18" s="1"/>
  <c r="F413" i="18" a="1"/>
  <c r="F413" i="18" s="1"/>
  <c r="G413" i="18" a="1"/>
  <c r="G413" i="18" s="1"/>
  <c r="H413" i="18" a="1"/>
  <c r="H413" i="18" s="1"/>
  <c r="I413" i="18" a="1"/>
  <c r="I413" i="18" s="1"/>
  <c r="J413" i="18" a="1"/>
  <c r="J413" i="18" s="1"/>
  <c r="L413" i="18" a="1"/>
  <c r="L413" i="18" s="1"/>
  <c r="M413" i="18" a="1"/>
  <c r="M413" i="18" s="1"/>
  <c r="N413" i="18" a="1"/>
  <c r="N413" i="18" s="1"/>
  <c r="O413" i="18" a="1"/>
  <c r="O413" i="18" s="1"/>
  <c r="P413" i="18" a="1"/>
  <c r="P413" i="18" s="1"/>
  <c r="Q413" i="18" a="1"/>
  <c r="Q413" i="18" s="1"/>
  <c r="S413" i="18" a="1"/>
  <c r="S413" i="18" s="1"/>
  <c r="T413" i="18" a="1"/>
  <c r="T413" i="18" s="1"/>
  <c r="U413" i="18" a="1"/>
  <c r="U413" i="18" s="1"/>
  <c r="V413" i="18" a="1"/>
  <c r="V413" i="18" s="1"/>
  <c r="W413" i="18" a="1"/>
  <c r="W413" i="18" s="1"/>
  <c r="X413" i="18" a="1"/>
  <c r="X413" i="18" s="1"/>
  <c r="Y413" i="18" a="1"/>
  <c r="Y413" i="18" s="1"/>
  <c r="Z413" i="18" a="1"/>
  <c r="Z413" i="18" s="1"/>
  <c r="AA413" i="18" a="1"/>
  <c r="AA413" i="18" s="1"/>
  <c r="AB413" i="18" a="1"/>
  <c r="AB413" i="18" s="1"/>
  <c r="AC413" i="18" a="1"/>
  <c r="AC413" i="18" s="1"/>
  <c r="AE413" i="18" a="1"/>
  <c r="AE413" i="18" s="1"/>
  <c r="AF413" i="18" a="1"/>
  <c r="AF413" i="18" s="1"/>
  <c r="D414" i="18" a="1"/>
  <c r="D414" i="18" s="1"/>
  <c r="E414" i="18" a="1"/>
  <c r="E414" i="18" s="1"/>
  <c r="F414" i="18" a="1"/>
  <c r="F414" i="18" s="1"/>
  <c r="G414" i="18" a="1"/>
  <c r="G414" i="18" s="1"/>
  <c r="H414" i="18" a="1"/>
  <c r="H414" i="18" s="1"/>
  <c r="I414" i="18" a="1"/>
  <c r="I414" i="18" s="1"/>
  <c r="J414" i="18" a="1"/>
  <c r="J414" i="18" s="1"/>
  <c r="L414" i="18" a="1"/>
  <c r="L414" i="18" s="1"/>
  <c r="M414" i="18" a="1"/>
  <c r="M414" i="18" s="1"/>
  <c r="N414" i="18" a="1"/>
  <c r="N414" i="18" s="1"/>
  <c r="O414" i="18" a="1"/>
  <c r="O414" i="18" s="1"/>
  <c r="P414" i="18" a="1"/>
  <c r="P414" i="18" s="1"/>
  <c r="Q414" i="18" a="1"/>
  <c r="Q414" i="18" s="1"/>
  <c r="S414" i="18" a="1"/>
  <c r="S414" i="18" s="1"/>
  <c r="T414" i="18" a="1"/>
  <c r="T414" i="18" s="1"/>
  <c r="U414" i="18" a="1"/>
  <c r="U414" i="18" s="1"/>
  <c r="V414" i="18" a="1"/>
  <c r="V414" i="18" s="1"/>
  <c r="W414" i="18" a="1"/>
  <c r="W414" i="18" s="1"/>
  <c r="X414" i="18" a="1"/>
  <c r="X414" i="18" s="1"/>
  <c r="Y414" i="18" a="1"/>
  <c r="Y414" i="18" s="1"/>
  <c r="Z414" i="18" a="1"/>
  <c r="Z414" i="18" s="1"/>
  <c r="AA414" i="18" a="1"/>
  <c r="AA414" i="18" s="1"/>
  <c r="AB414" i="18" a="1"/>
  <c r="AB414" i="18" s="1"/>
  <c r="AC414" i="18" a="1"/>
  <c r="AC414" i="18" s="1"/>
  <c r="AE414" i="18" a="1"/>
  <c r="AE414" i="18" s="1"/>
  <c r="AF414" i="18" a="1"/>
  <c r="AF414" i="18" s="1"/>
  <c r="D356" i="18" a="1"/>
  <c r="D356" i="18" s="1"/>
  <c r="D277" i="18" a="1"/>
  <c r="D277" i="18" s="1"/>
  <c r="D278" i="18" a="1"/>
  <c r="D278" i="18" s="1"/>
  <c r="D279" i="18" a="1"/>
  <c r="D279" i="18" s="1"/>
  <c r="D280" i="18" a="1"/>
  <c r="D280" i="18" s="1"/>
  <c r="D281" i="18" a="1"/>
  <c r="D281" i="18" s="1"/>
  <c r="D282" i="18" a="1"/>
  <c r="D282" i="18" s="1"/>
  <c r="D283" i="18" a="1"/>
  <c r="D283" i="18" s="1"/>
  <c r="D284" i="18" a="1"/>
  <c r="D284" i="18" s="1"/>
  <c r="D285" i="18" a="1"/>
  <c r="D285" i="18" s="1"/>
  <c r="D286" i="18" a="1"/>
  <c r="D286" i="18" s="1"/>
  <c r="D287" i="18" a="1"/>
  <c r="D287" i="18" s="1"/>
  <c r="D288" i="18" a="1"/>
  <c r="D288" i="18" s="1"/>
  <c r="D289" i="18" a="1"/>
  <c r="D289" i="18" s="1"/>
  <c r="D290" i="18" a="1"/>
  <c r="D290" i="18" s="1"/>
  <c r="D291" i="18" a="1"/>
  <c r="D291" i="18" s="1"/>
  <c r="D292" i="18" a="1"/>
  <c r="D292" i="18" s="1"/>
  <c r="D293" i="18" a="1"/>
  <c r="D293" i="18" s="1"/>
  <c r="D294" i="18" a="1"/>
  <c r="D294" i="18" s="1"/>
  <c r="D295" i="18" a="1"/>
  <c r="D295" i="18" s="1"/>
  <c r="D296" i="18" a="1"/>
  <c r="D296" i="18" s="1"/>
  <c r="D297" i="18" a="1"/>
  <c r="D297" i="18" s="1"/>
  <c r="D298" i="18" a="1"/>
  <c r="D298" i="18" s="1"/>
  <c r="D299" i="18" a="1"/>
  <c r="D299" i="18" s="1"/>
  <c r="D300" i="18" a="1"/>
  <c r="D300" i="18" s="1"/>
  <c r="D301" i="18" a="1"/>
  <c r="D301" i="18" s="1"/>
  <c r="D302" i="18" a="1"/>
  <c r="D302" i="18" s="1"/>
  <c r="D303" i="18" a="1"/>
  <c r="D303" i="18" s="1"/>
  <c r="D304" i="18" a="1"/>
  <c r="D304" i="18" s="1"/>
  <c r="D305" i="18" a="1"/>
  <c r="D305" i="18" s="1"/>
  <c r="D306" i="18" a="1"/>
  <c r="D306" i="18" s="1"/>
  <c r="D307" i="18" a="1"/>
  <c r="D307" i="18" s="1"/>
  <c r="D308" i="18" a="1"/>
  <c r="D308" i="18" s="1"/>
  <c r="D309" i="18" a="1"/>
  <c r="D309" i="18" s="1"/>
  <c r="D310" i="18" a="1"/>
  <c r="D310" i="18" s="1"/>
  <c r="D311" i="18" a="1"/>
  <c r="D311" i="18" s="1"/>
  <c r="D312" i="18" a="1"/>
  <c r="D312" i="18" s="1"/>
  <c r="D313" i="18" a="1"/>
  <c r="D313" i="18" s="1"/>
  <c r="D314" i="18" a="1"/>
  <c r="D314" i="18" s="1"/>
  <c r="D315" i="18" a="1"/>
  <c r="D315" i="18" s="1"/>
  <c r="D316" i="18" a="1"/>
  <c r="D316" i="18" s="1"/>
  <c r="D317" i="18" a="1"/>
  <c r="D317" i="18" s="1"/>
  <c r="D318" i="18" a="1"/>
  <c r="D318" i="18" s="1"/>
  <c r="D319" i="18" a="1"/>
  <c r="D319" i="18" s="1"/>
  <c r="D320" i="18" a="1"/>
  <c r="D320" i="18" s="1"/>
  <c r="D321" i="18" a="1"/>
  <c r="D321" i="18" s="1"/>
  <c r="D322" i="18" a="1"/>
  <c r="D322" i="18" s="1"/>
  <c r="D323" i="18" a="1"/>
  <c r="D323" i="18" s="1"/>
  <c r="D324" i="18" a="1"/>
  <c r="D324" i="18" s="1"/>
  <c r="D325" i="18" a="1"/>
  <c r="D325" i="18" s="1"/>
  <c r="D326" i="18" a="1"/>
  <c r="D326" i="18" s="1"/>
  <c r="D327" i="18" a="1"/>
  <c r="D327" i="18" s="1"/>
  <c r="D328" i="18" a="1"/>
  <c r="D328" i="18" s="1"/>
  <c r="D329" i="18" a="1"/>
  <c r="D329" i="18" s="1"/>
  <c r="D330" i="18" a="1"/>
  <c r="D330" i="18" s="1"/>
  <c r="D331" i="18" a="1"/>
  <c r="D331" i="18" s="1"/>
  <c r="D332" i="18" a="1"/>
  <c r="D332" i="18" s="1"/>
  <c r="D333" i="18" a="1"/>
  <c r="D333" i="18" s="1"/>
  <c r="D334" i="18" a="1"/>
  <c r="D334" i="18" s="1"/>
  <c r="D276" i="18" a="1"/>
  <c r="D276" i="18" s="1"/>
  <c r="D195" i="18" a="1"/>
  <c r="D195" i="18" s="1"/>
  <c r="D196" i="18" a="1"/>
  <c r="D196" i="18" s="1"/>
  <c r="D197" i="18" a="1"/>
  <c r="D197" i="18" s="1"/>
  <c r="D198" i="18" a="1"/>
  <c r="D198" i="18" s="1"/>
  <c r="D199" i="18" a="1"/>
  <c r="D199" i="18" s="1"/>
  <c r="D200" i="18" a="1"/>
  <c r="D200" i="18" s="1"/>
  <c r="D201" i="18" a="1"/>
  <c r="D201" i="18" s="1"/>
  <c r="D202" i="18" a="1"/>
  <c r="D202" i="18" s="1"/>
  <c r="D203" i="18" a="1"/>
  <c r="D203" i="18" s="1"/>
  <c r="D204" i="18" a="1"/>
  <c r="D204" i="18" s="1"/>
  <c r="D205" i="18" a="1"/>
  <c r="D205" i="18" s="1"/>
  <c r="D206" i="18" a="1"/>
  <c r="D206" i="18" s="1"/>
  <c r="D207" i="18" a="1"/>
  <c r="D207" i="18" s="1"/>
  <c r="D208" i="18" a="1"/>
  <c r="D208" i="18" s="1"/>
  <c r="D209" i="18" a="1"/>
  <c r="D209" i="18" s="1"/>
  <c r="D210" i="18" a="1"/>
  <c r="D210" i="18" s="1"/>
  <c r="D211" i="18" a="1"/>
  <c r="D211" i="18" s="1"/>
  <c r="D212" i="18" a="1"/>
  <c r="D212" i="18" s="1"/>
  <c r="D213" i="18" a="1"/>
  <c r="D213" i="18" s="1"/>
  <c r="D214" i="18" a="1"/>
  <c r="D214" i="18" s="1"/>
  <c r="D215" i="18" a="1"/>
  <c r="D215" i="18" s="1"/>
  <c r="D216" i="18" a="1"/>
  <c r="D216" i="18" s="1"/>
  <c r="D217" i="18" a="1"/>
  <c r="D217" i="18" s="1"/>
  <c r="D218" i="18" a="1"/>
  <c r="D218" i="18" s="1"/>
  <c r="D219" i="18" a="1"/>
  <c r="D219" i="18" s="1"/>
  <c r="D220" i="18" a="1"/>
  <c r="D220" i="18" s="1"/>
  <c r="D221" i="18" a="1"/>
  <c r="D221" i="18" s="1"/>
  <c r="D222" i="18" a="1"/>
  <c r="D222" i="18" s="1"/>
  <c r="D223" i="18" a="1"/>
  <c r="D223" i="18" s="1"/>
  <c r="D224" i="18" a="1"/>
  <c r="D224" i="18" s="1"/>
  <c r="D225" i="18" a="1"/>
  <c r="D225" i="18" s="1"/>
  <c r="D226" i="18" a="1"/>
  <c r="D226" i="18" s="1"/>
  <c r="D227" i="18" a="1"/>
  <c r="D227" i="18" s="1"/>
  <c r="D228" i="18" a="1"/>
  <c r="D228" i="18" s="1"/>
  <c r="D229" i="18" a="1"/>
  <c r="D229" i="18" s="1"/>
  <c r="D230" i="18" a="1"/>
  <c r="D230" i="18" s="1"/>
  <c r="D231" i="18" a="1"/>
  <c r="D231" i="18" s="1"/>
  <c r="D232" i="18" a="1"/>
  <c r="D232" i="18" s="1"/>
  <c r="D233" i="18" a="1"/>
  <c r="D233" i="18" s="1"/>
  <c r="D234" i="18" a="1"/>
  <c r="D234" i="18" s="1"/>
  <c r="D235" i="18" a="1"/>
  <c r="D235" i="18" s="1"/>
  <c r="D236" i="18" a="1"/>
  <c r="D236" i="18" s="1"/>
  <c r="D237" i="18" a="1"/>
  <c r="D237" i="18" s="1"/>
  <c r="D238" i="18" a="1"/>
  <c r="D238" i="18" s="1"/>
  <c r="D239" i="18" a="1"/>
  <c r="D239" i="18" s="1"/>
  <c r="D240" i="18" a="1"/>
  <c r="D240" i="18" s="1"/>
  <c r="D241" i="18" a="1"/>
  <c r="D241" i="18" s="1"/>
  <c r="D242" i="18" a="1"/>
  <c r="D242" i="18" s="1"/>
  <c r="D243" i="18" a="1"/>
  <c r="D243" i="18" s="1"/>
  <c r="D244" i="18" a="1"/>
  <c r="D244" i="18" s="1"/>
  <c r="D245" i="18" a="1"/>
  <c r="D245" i="18" s="1"/>
  <c r="D246" i="18" a="1"/>
  <c r="D246" i="18" s="1"/>
  <c r="D247" i="18" a="1"/>
  <c r="D247" i="18" s="1"/>
  <c r="D248" i="18" a="1"/>
  <c r="D248" i="18" s="1"/>
  <c r="D249" i="18" a="1"/>
  <c r="D249" i="18" s="1"/>
  <c r="D250" i="18" a="1"/>
  <c r="D250" i="18" s="1"/>
  <c r="D251" i="18" a="1"/>
  <c r="D251" i="18" s="1"/>
  <c r="D252" i="18" a="1"/>
  <c r="D252" i="18" s="1"/>
  <c r="D253" i="18" a="1"/>
  <c r="D253" i="18" s="1"/>
  <c r="D254" i="18" a="1"/>
  <c r="D254" i="18" s="1"/>
  <c r="D255" i="18" a="1"/>
  <c r="D255" i="18" s="1"/>
  <c r="E255" i="18" a="1"/>
  <c r="E255" i="18" s="1"/>
  <c r="F255" i="18" a="1"/>
  <c r="F255" i="18" s="1"/>
  <c r="G255" i="18" a="1"/>
  <c r="G255" i="18" s="1"/>
  <c r="H255" i="18" a="1"/>
  <c r="H255" i="18" s="1"/>
  <c r="I255" i="18" a="1"/>
  <c r="I255" i="18" s="1"/>
  <c r="J255" i="18" a="1"/>
  <c r="J255" i="18" s="1"/>
  <c r="L255" i="18" a="1"/>
  <c r="L255" i="18" s="1"/>
  <c r="M255" i="18" a="1"/>
  <c r="M255" i="18" s="1"/>
  <c r="N255" i="18" a="1"/>
  <c r="N255" i="18" s="1"/>
  <c r="O255" i="18" a="1"/>
  <c r="O255" i="18" s="1"/>
  <c r="P255" i="18" a="1"/>
  <c r="P255" i="18" s="1"/>
  <c r="Q255" i="18" a="1"/>
  <c r="Q255" i="18" s="1"/>
  <c r="S255" i="18" a="1"/>
  <c r="S255" i="18" s="1"/>
  <c r="T255" i="18" a="1"/>
  <c r="T255" i="18" s="1"/>
  <c r="U255" i="18" a="1"/>
  <c r="U255" i="18" s="1"/>
  <c r="V255" i="18" a="1"/>
  <c r="V255" i="18" s="1"/>
  <c r="W255" i="18" a="1"/>
  <c r="W255" i="18" s="1"/>
  <c r="X255" i="18" a="1"/>
  <c r="X255" i="18" s="1"/>
  <c r="Y255" i="18" a="1"/>
  <c r="Y255" i="18" s="1"/>
  <c r="Z255" i="18" a="1"/>
  <c r="Z255" i="18" s="1"/>
  <c r="AA255" i="18" a="1"/>
  <c r="AA255" i="18" s="1"/>
  <c r="AB255" i="18" a="1"/>
  <c r="AB255" i="18" s="1"/>
  <c r="AC255" i="18" a="1"/>
  <c r="AC255" i="18" s="1"/>
  <c r="AE255" i="18" a="1"/>
  <c r="AE255" i="18" s="1"/>
  <c r="AF255" i="18" a="1"/>
  <c r="AF255" i="18" s="1"/>
  <c r="D194" i="18" a="1"/>
  <c r="D194" i="18" s="1"/>
  <c r="D110" i="18" a="1"/>
  <c r="D110" i="18" s="1"/>
  <c r="D111" i="18" a="1"/>
  <c r="D111" i="18" s="1"/>
  <c r="D112" i="18" a="1"/>
  <c r="D112" i="18" s="1"/>
  <c r="D113" i="18" a="1"/>
  <c r="D113" i="18" s="1"/>
  <c r="D114" i="18" a="1"/>
  <c r="D114" i="18" s="1"/>
  <c r="D115" i="18" a="1"/>
  <c r="D115" i="18" s="1"/>
  <c r="D116" i="18" a="1"/>
  <c r="D116" i="18" s="1"/>
  <c r="D117" i="18" a="1"/>
  <c r="D117" i="18" s="1"/>
  <c r="D118" i="18" a="1"/>
  <c r="D118" i="18" s="1"/>
  <c r="D119" i="18" a="1"/>
  <c r="D119" i="18" s="1"/>
  <c r="D120" i="18" a="1"/>
  <c r="D120" i="18" s="1"/>
  <c r="D121" i="18" a="1"/>
  <c r="D121" i="18" s="1"/>
  <c r="D122" i="18" a="1"/>
  <c r="D122" i="18" s="1"/>
  <c r="D123" i="18" a="1"/>
  <c r="D123" i="18" s="1"/>
  <c r="D124" i="18" a="1"/>
  <c r="D124" i="18" s="1"/>
  <c r="D125" i="18" a="1"/>
  <c r="D125" i="18" s="1"/>
  <c r="D126" i="18" a="1"/>
  <c r="D126" i="18" s="1"/>
  <c r="D127" i="18" a="1"/>
  <c r="D127" i="18" s="1"/>
  <c r="D128" i="18" a="1"/>
  <c r="D128" i="18" s="1"/>
  <c r="D129" i="18" a="1"/>
  <c r="D129" i="18" s="1"/>
  <c r="D130" i="18" a="1"/>
  <c r="D130" i="18" s="1"/>
  <c r="D131" i="18" a="1"/>
  <c r="D131" i="18" s="1"/>
  <c r="D132" i="18" a="1"/>
  <c r="D132" i="18" s="1"/>
  <c r="D133" i="18" a="1"/>
  <c r="D133" i="18" s="1"/>
  <c r="D134" i="18" a="1"/>
  <c r="D134" i="18" s="1"/>
  <c r="D135" i="18" a="1"/>
  <c r="D135" i="18" s="1"/>
  <c r="D136" i="18" a="1"/>
  <c r="D136" i="18" s="1"/>
  <c r="D137" i="18" a="1"/>
  <c r="D137" i="18" s="1"/>
  <c r="D138" i="18" a="1"/>
  <c r="D138" i="18" s="1"/>
  <c r="D139" i="18" a="1"/>
  <c r="D139" i="18" s="1"/>
  <c r="D140" i="18" a="1"/>
  <c r="D140" i="18" s="1"/>
  <c r="D141" i="18" a="1"/>
  <c r="D141" i="18" s="1"/>
  <c r="D142" i="18" a="1"/>
  <c r="D142" i="18" s="1"/>
  <c r="D143" i="18" a="1"/>
  <c r="D143" i="18" s="1"/>
  <c r="D144" i="18" a="1"/>
  <c r="D144" i="18" s="1"/>
  <c r="D145" i="18" a="1"/>
  <c r="D145" i="18" s="1"/>
  <c r="D146" i="18" a="1"/>
  <c r="D146" i="18" s="1"/>
  <c r="D147" i="18" a="1"/>
  <c r="D147" i="18" s="1"/>
  <c r="D148" i="18" a="1"/>
  <c r="D148" i="18" s="1"/>
  <c r="D149" i="18" a="1"/>
  <c r="D149" i="18" s="1"/>
  <c r="D150" i="18" a="1"/>
  <c r="D150" i="18" s="1"/>
  <c r="D151" i="18" a="1"/>
  <c r="D151" i="18" s="1"/>
  <c r="D152" i="18" a="1"/>
  <c r="D152" i="18" s="1"/>
  <c r="D153" i="18" a="1"/>
  <c r="D153" i="18" s="1"/>
  <c r="D154" i="18" a="1"/>
  <c r="D154" i="18" s="1"/>
  <c r="D155" i="18" a="1"/>
  <c r="D155" i="18" s="1"/>
  <c r="D156" i="18" a="1"/>
  <c r="D156" i="18" s="1"/>
  <c r="D157" i="18" a="1"/>
  <c r="D157" i="18" s="1"/>
  <c r="D158" i="18" a="1"/>
  <c r="D158" i="18" s="1"/>
  <c r="D159" i="18" a="1"/>
  <c r="D159" i="18" s="1"/>
  <c r="D160" i="18" a="1"/>
  <c r="D160" i="18" s="1"/>
  <c r="D161" i="18" a="1"/>
  <c r="D161" i="18" s="1"/>
  <c r="D162" i="18" a="1"/>
  <c r="D162" i="18" s="1"/>
  <c r="D163" i="18" a="1"/>
  <c r="D163" i="18" s="1"/>
  <c r="D164" i="18" a="1"/>
  <c r="D164" i="18" s="1"/>
  <c r="D165" i="18" a="1"/>
  <c r="D165" i="18" s="1"/>
  <c r="D166" i="18" a="1"/>
  <c r="D166" i="18" s="1"/>
  <c r="D167" i="18" a="1"/>
  <c r="D167" i="18" s="1"/>
  <c r="D168" i="18" a="1"/>
  <c r="D168" i="18" s="1"/>
  <c r="D169" i="18" a="1"/>
  <c r="D169" i="18" s="1"/>
  <c r="D170" i="18" a="1"/>
  <c r="D170" i="18" s="1"/>
  <c r="D171" i="18" a="1"/>
  <c r="D171" i="18" s="1"/>
  <c r="D172" i="18" a="1"/>
  <c r="D172" i="18" s="1"/>
  <c r="E172" i="18" a="1"/>
  <c r="E172" i="18" s="1"/>
  <c r="F172" i="18" a="1"/>
  <c r="F172" i="18" s="1"/>
  <c r="G172" i="18" a="1"/>
  <c r="G172" i="18" s="1"/>
  <c r="H172" i="18" a="1"/>
  <c r="H172" i="18" s="1"/>
  <c r="I172" i="18" a="1"/>
  <c r="I172" i="18" s="1"/>
  <c r="J172" i="18" a="1"/>
  <c r="J172" i="18" s="1"/>
  <c r="L172" i="18" a="1"/>
  <c r="L172" i="18" s="1"/>
  <c r="M172" i="18" a="1"/>
  <c r="M172" i="18" s="1"/>
  <c r="N172" i="18" a="1"/>
  <c r="N172" i="18" s="1"/>
  <c r="O172" i="18" a="1"/>
  <c r="O172" i="18" s="1"/>
  <c r="P172" i="18" a="1"/>
  <c r="P172" i="18" s="1"/>
  <c r="Q172" i="18" a="1"/>
  <c r="Q172" i="18" s="1"/>
  <c r="S172" i="18" a="1"/>
  <c r="S172" i="18" s="1"/>
  <c r="T172" i="18" a="1"/>
  <c r="T172" i="18" s="1"/>
  <c r="U172" i="18" a="1"/>
  <c r="U172" i="18" s="1"/>
  <c r="V172" i="18" a="1"/>
  <c r="V172" i="18" s="1"/>
  <c r="W172" i="18" a="1"/>
  <c r="W172" i="18" s="1"/>
  <c r="X172" i="18" a="1"/>
  <c r="X172" i="18" s="1"/>
  <c r="Y172" i="18" a="1"/>
  <c r="Y172" i="18" s="1"/>
  <c r="Z172" i="18" a="1"/>
  <c r="Z172" i="18" s="1"/>
  <c r="AA172" i="18" a="1"/>
  <c r="AA172" i="18" s="1"/>
  <c r="AB172" i="18" a="1"/>
  <c r="AB172" i="18" s="1"/>
  <c r="AC172" i="18" a="1"/>
  <c r="AC172" i="18" s="1"/>
  <c r="AE172" i="18" a="1"/>
  <c r="AE172" i="18" s="1"/>
  <c r="AF172" i="18" a="1"/>
  <c r="AF172" i="18" s="1"/>
  <c r="D173" i="18" a="1"/>
  <c r="D173" i="18" s="1"/>
  <c r="E173" i="18" a="1"/>
  <c r="E173" i="18" s="1"/>
  <c r="F173" i="18" a="1"/>
  <c r="F173" i="18" s="1"/>
  <c r="G173" i="18" a="1"/>
  <c r="G173" i="18" s="1"/>
  <c r="H173" i="18" a="1"/>
  <c r="H173" i="18" s="1"/>
  <c r="I173" i="18" a="1"/>
  <c r="I173" i="18" s="1"/>
  <c r="J173" i="18" a="1"/>
  <c r="J173" i="18" s="1"/>
  <c r="L173" i="18" a="1"/>
  <c r="L173" i="18" s="1"/>
  <c r="M173" i="18" a="1"/>
  <c r="M173" i="18" s="1"/>
  <c r="N173" i="18" a="1"/>
  <c r="N173" i="18" s="1"/>
  <c r="O173" i="18" a="1"/>
  <c r="O173" i="18" s="1"/>
  <c r="P173" i="18" a="1"/>
  <c r="P173" i="18" s="1"/>
  <c r="Q173" i="18" a="1"/>
  <c r="Q173" i="18" s="1"/>
  <c r="S173" i="18" a="1"/>
  <c r="S173" i="18" s="1"/>
  <c r="T173" i="18" a="1"/>
  <c r="T173" i="18" s="1"/>
  <c r="U173" i="18" a="1"/>
  <c r="U173" i="18" s="1"/>
  <c r="V173" i="18" a="1"/>
  <c r="V173" i="18" s="1"/>
  <c r="W173" i="18" a="1"/>
  <c r="W173" i="18" s="1"/>
  <c r="X173" i="18" a="1"/>
  <c r="X173" i="18" s="1"/>
  <c r="Y173" i="18" a="1"/>
  <c r="Y173" i="18" s="1"/>
  <c r="Z173" i="18" a="1"/>
  <c r="Z173" i="18" s="1"/>
  <c r="AA173" i="18" a="1"/>
  <c r="AA173" i="18" s="1"/>
  <c r="AB173" i="18" a="1"/>
  <c r="AB173" i="18" s="1"/>
  <c r="AC173" i="18" a="1"/>
  <c r="AC173" i="18" s="1"/>
  <c r="AE173" i="18" a="1"/>
  <c r="AE173" i="18" s="1"/>
  <c r="AF173" i="18" a="1"/>
  <c r="AF173" i="18" s="1"/>
  <c r="D109" i="18" a="1"/>
  <c r="D109" i="18" s="1"/>
  <c r="D25" i="18" a="1"/>
  <c r="D25" i="18" s="1"/>
  <c r="D26" i="18" a="1"/>
  <c r="D26" i="18" s="1"/>
  <c r="D27" i="18" a="1"/>
  <c r="D27" i="18" s="1"/>
  <c r="D28" i="18" a="1"/>
  <c r="D28" i="18" s="1"/>
  <c r="D29" i="18" a="1"/>
  <c r="D29" i="18" s="1"/>
  <c r="D30" i="18" a="1"/>
  <c r="D30" i="18" s="1"/>
  <c r="D31" i="18" a="1"/>
  <c r="D31" i="18" s="1"/>
  <c r="D32" i="18" a="1"/>
  <c r="D32" i="18" s="1"/>
  <c r="D33" i="18" a="1"/>
  <c r="D33" i="18" s="1"/>
  <c r="D34" i="18" a="1"/>
  <c r="D34" i="18" s="1"/>
  <c r="D35" i="18" a="1"/>
  <c r="D35" i="18" s="1"/>
  <c r="D36" i="18" a="1"/>
  <c r="D36" i="18" s="1"/>
  <c r="D37" i="18" a="1"/>
  <c r="D37" i="18" s="1"/>
  <c r="D38" i="18" a="1"/>
  <c r="D38" i="18" s="1"/>
  <c r="D39" i="18" a="1"/>
  <c r="D39" i="18" s="1"/>
  <c r="D40" i="18" a="1"/>
  <c r="D40" i="18" s="1"/>
  <c r="D41" i="18" a="1"/>
  <c r="D41" i="18" s="1"/>
  <c r="D42" i="18" a="1"/>
  <c r="D42" i="18" s="1"/>
  <c r="D43" i="18" a="1"/>
  <c r="D43" i="18" s="1"/>
  <c r="D44" i="18" a="1"/>
  <c r="D44" i="18" s="1"/>
  <c r="D45" i="18" a="1"/>
  <c r="D45" i="18" s="1"/>
  <c r="D46" i="18" a="1"/>
  <c r="D46" i="18" s="1"/>
  <c r="D47" i="18" a="1"/>
  <c r="D47" i="18" s="1"/>
  <c r="D48" i="18" a="1"/>
  <c r="D48" i="18" s="1"/>
  <c r="D49" i="18" a="1"/>
  <c r="D49" i="18" s="1"/>
  <c r="D50" i="18" a="1"/>
  <c r="D50" i="18" s="1"/>
  <c r="D51" i="18" a="1"/>
  <c r="D51" i="18" s="1"/>
  <c r="D52" i="18" a="1"/>
  <c r="D52" i="18" s="1"/>
  <c r="D53" i="18" a="1"/>
  <c r="D53" i="18" s="1"/>
  <c r="D54" i="18" a="1"/>
  <c r="D54" i="18" s="1"/>
  <c r="D55" i="18" a="1"/>
  <c r="D55" i="18" s="1"/>
  <c r="D56" i="18" a="1"/>
  <c r="D56" i="18" s="1"/>
  <c r="D57" i="18" a="1"/>
  <c r="D57" i="18" s="1"/>
  <c r="D58" i="18" a="1"/>
  <c r="D58" i="18" s="1"/>
  <c r="D59" i="18" a="1"/>
  <c r="D59" i="18" s="1"/>
  <c r="D60" i="18" a="1"/>
  <c r="D60" i="18" s="1"/>
  <c r="D61" i="18" a="1"/>
  <c r="D61" i="18" s="1"/>
  <c r="D62" i="18" a="1"/>
  <c r="D62" i="18" s="1"/>
  <c r="D63" i="18" a="1"/>
  <c r="D63" i="18" s="1"/>
  <c r="D64" i="18" a="1"/>
  <c r="D64" i="18" s="1"/>
  <c r="D65" i="18" a="1"/>
  <c r="D65" i="18" s="1"/>
  <c r="D66" i="18" a="1"/>
  <c r="D66" i="18" s="1"/>
  <c r="D67" i="18" a="1"/>
  <c r="D67" i="18" s="1"/>
  <c r="D68" i="18" a="1"/>
  <c r="D68" i="18" s="1"/>
  <c r="D69" i="18" a="1"/>
  <c r="D69" i="18" s="1"/>
  <c r="D70" i="18" a="1"/>
  <c r="D70" i="18" s="1"/>
  <c r="D71" i="18" a="1"/>
  <c r="D71" i="18" s="1"/>
  <c r="D72" i="18" a="1"/>
  <c r="D72" i="18" s="1"/>
  <c r="D73" i="18" a="1"/>
  <c r="D73" i="18" s="1"/>
  <c r="D74" i="18" a="1"/>
  <c r="D74" i="18" s="1"/>
  <c r="D75" i="18" a="1"/>
  <c r="D75" i="18" s="1"/>
  <c r="D76" i="18" a="1"/>
  <c r="D76" i="18" s="1"/>
  <c r="D77" i="18" a="1"/>
  <c r="D77" i="18" s="1"/>
  <c r="D78" i="18" a="1"/>
  <c r="D78" i="18" s="1"/>
  <c r="D79" i="18" a="1"/>
  <c r="D79" i="18" s="1"/>
  <c r="D80" i="18" a="1"/>
  <c r="D80" i="18" s="1"/>
  <c r="D81" i="18" a="1"/>
  <c r="D81" i="18" s="1"/>
  <c r="D82" i="18" a="1"/>
  <c r="D82" i="18" s="1"/>
  <c r="D83" i="18" a="1"/>
  <c r="D83" i="18" s="1"/>
  <c r="D84" i="18" a="1"/>
  <c r="D84" i="18" s="1"/>
  <c r="D85" i="18" a="1"/>
  <c r="D85" i="18" s="1"/>
  <c r="D86" i="18" a="1"/>
  <c r="D86" i="18" s="1"/>
  <c r="D87" i="18" a="1"/>
  <c r="D87" i="18" s="1"/>
  <c r="D88" i="18" a="1"/>
  <c r="D88" i="18" s="1"/>
  <c r="D89" i="18" a="1"/>
  <c r="D89" i="18" s="1"/>
  <c r="E89" i="18" a="1"/>
  <c r="E89" i="18" s="1"/>
  <c r="F89" i="18" a="1"/>
  <c r="F89" i="18" s="1"/>
  <c r="G89" i="18" a="1"/>
  <c r="G89" i="18" s="1"/>
  <c r="H89" i="18" a="1"/>
  <c r="H89" i="18" s="1"/>
  <c r="I89" i="18" a="1"/>
  <c r="I89" i="18" s="1"/>
  <c r="J89" i="18" a="1"/>
  <c r="J89" i="18" s="1"/>
  <c r="D24" i="18" a="1"/>
  <c r="D24" i="18" s="1"/>
  <c r="L89" i="18" a="1"/>
  <c r="L89" i="18" s="1"/>
  <c r="M89" i="18" a="1"/>
  <c r="M89" i="18" s="1"/>
  <c r="N89" i="18" a="1"/>
  <c r="N89" i="18" s="1"/>
  <c r="O89" i="18" a="1"/>
  <c r="O89" i="18" s="1"/>
  <c r="P89" i="18" a="1"/>
  <c r="P89" i="18" s="1"/>
  <c r="Q89" i="18" a="1"/>
  <c r="Q89" i="18" s="1"/>
  <c r="S89" i="18" a="1"/>
  <c r="S89" i="18" s="1"/>
  <c r="T89" i="18" a="1"/>
  <c r="T89" i="18" s="1"/>
  <c r="U89" i="18" a="1"/>
  <c r="U89" i="18" s="1"/>
  <c r="V89" i="18" a="1"/>
  <c r="V89" i="18" s="1"/>
  <c r="W89" i="18" a="1"/>
  <c r="W89" i="18" s="1"/>
  <c r="X89" i="18" a="1"/>
  <c r="X89" i="18" s="1"/>
  <c r="Y89" i="18" a="1"/>
  <c r="Y89" i="18" s="1"/>
  <c r="Z89" i="18" a="1"/>
  <c r="Z89" i="18" s="1"/>
  <c r="AA89" i="18" a="1"/>
  <c r="AA89" i="18" s="1"/>
  <c r="AB89" i="18" a="1"/>
  <c r="AB89" i="18" s="1"/>
  <c r="AC89" i="18" a="1"/>
  <c r="AC89" i="18" s="1"/>
  <c r="AE89" i="18" a="1"/>
  <c r="AE89" i="18" s="1"/>
  <c r="AF89" i="18" a="1"/>
  <c r="AF89" i="18" s="1"/>
  <c r="Y31" i="22" l="1"/>
  <c r="AB31" i="22"/>
  <c r="R31" i="22"/>
  <c r="Z31" i="22"/>
  <c r="W31" i="22"/>
  <c r="X31" i="22"/>
  <c r="O31" i="22"/>
  <c r="AA31" i="22"/>
  <c r="U31" i="22"/>
  <c r="V31" i="22"/>
  <c r="N31" i="22"/>
  <c r="AC31" i="22"/>
  <c r="M31" i="22"/>
  <c r="Q31" i="22"/>
  <c r="AD31" i="22"/>
  <c r="P31" i="22"/>
  <c r="S31" i="22"/>
  <c r="L31" i="22"/>
  <c r="Y23" i="16"/>
  <c r="Y327" i="16" s="1"/>
  <c r="Y11" i="16"/>
  <c r="Y10" i="16"/>
  <c r="L355" i="18" l="1"/>
  <c r="L263" i="18"/>
  <c r="K26" i="23"/>
  <c r="S23" i="16"/>
  <c r="S11" i="16"/>
  <c r="S10" i="16"/>
  <c r="T58" i="23"/>
  <c r="U58" i="23"/>
  <c r="Z58" i="23"/>
  <c r="AA58" i="23"/>
  <c r="S27" i="23"/>
  <c r="L342" i="18" l="1"/>
  <c r="L343" i="18"/>
  <c r="L275" i="18"/>
  <c r="L262" i="18"/>
  <c r="K27" i="23"/>
  <c r="L27" i="23"/>
  <c r="L26" i="23"/>
  <c r="M26" i="23"/>
  <c r="N26" i="23"/>
  <c r="O26" i="23"/>
  <c r="P26" i="23"/>
  <c r="P25" i="23"/>
  <c r="N25" i="23"/>
  <c r="M25" i="23"/>
  <c r="L25" i="23"/>
  <c r="P58" i="23" l="1"/>
  <c r="O58" i="23"/>
  <c r="P27" i="23"/>
  <c r="O27" i="23"/>
  <c r="N27" i="23"/>
  <c r="M27" i="23"/>
  <c r="AO165" i="26"/>
  <c r="AN165" i="26"/>
  <c r="AM165" i="26"/>
  <c r="AL165" i="26"/>
  <c r="AK165" i="26"/>
  <c r="AJ165" i="26"/>
  <c r="AI165" i="26"/>
  <c r="AH165" i="26"/>
  <c r="AG165" i="26"/>
  <c r="AF165" i="26"/>
  <c r="AE165" i="26"/>
  <c r="AD165" i="26"/>
  <c r="AC165" i="26"/>
  <c r="AB165" i="26"/>
  <c r="AA165" i="26"/>
  <c r="Z165" i="26"/>
  <c r="Y165" i="26"/>
  <c r="X165" i="26"/>
  <c r="W165" i="26"/>
  <c r="AO23" i="26"/>
  <c r="AN23" i="26"/>
  <c r="AM23" i="26"/>
  <c r="AL23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AO11" i="26"/>
  <c r="AN11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AO10" i="26"/>
  <c r="AN10" i="26"/>
  <c r="AM10" i="26"/>
  <c r="AL10" i="26"/>
  <c r="AK10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D7" i="26"/>
  <c r="AO165" i="25"/>
  <c r="AN165" i="25"/>
  <c r="AM165" i="25"/>
  <c r="AL165" i="25"/>
  <c r="AK165" i="25"/>
  <c r="AJ165" i="25"/>
  <c r="AI165" i="25"/>
  <c r="AH165" i="25"/>
  <c r="AG165" i="25"/>
  <c r="AF165" i="25"/>
  <c r="AE165" i="25"/>
  <c r="AD165" i="25"/>
  <c r="AC165" i="25"/>
  <c r="AB165" i="25"/>
  <c r="AA165" i="25"/>
  <c r="Z165" i="25"/>
  <c r="Y165" i="25"/>
  <c r="X165" i="25"/>
  <c r="W165" i="25"/>
  <c r="AO23" i="25"/>
  <c r="AN23" i="25"/>
  <c r="AM23" i="25"/>
  <c r="AL23" i="25"/>
  <c r="AK23" i="25"/>
  <c r="AJ23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AO11" i="25"/>
  <c r="AN11" i="25"/>
  <c r="AM11" i="25"/>
  <c r="AL11" i="25"/>
  <c r="AK11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AO10" i="25"/>
  <c r="AN10" i="25"/>
  <c r="AM10" i="25"/>
  <c r="AL10" i="25"/>
  <c r="AK10" i="25"/>
  <c r="AJ10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D7" i="25"/>
  <c r="AO58" i="23"/>
  <c r="AN58" i="23"/>
  <c r="AM58" i="23"/>
  <c r="AL58" i="23"/>
  <c r="AK58" i="23"/>
  <c r="AJ58" i="23"/>
  <c r="AI58" i="23"/>
  <c r="AH58" i="23"/>
  <c r="AG58" i="23"/>
  <c r="AF58" i="23"/>
  <c r="AO23" i="23"/>
  <c r="AN23" i="23"/>
  <c r="AM23" i="23"/>
  <c r="AL23" i="23"/>
  <c r="AK23" i="23"/>
  <c r="AJ23" i="23"/>
  <c r="AI23" i="23"/>
  <c r="AH23" i="23"/>
  <c r="AG23" i="23"/>
  <c r="AF23" i="23"/>
  <c r="AE23" i="23"/>
  <c r="AE58" i="23" s="1"/>
  <c r="AD23" i="23"/>
  <c r="AD58" i="23" s="1"/>
  <c r="AC23" i="23"/>
  <c r="AC58" i="23" s="1"/>
  <c r="AB23" i="23"/>
  <c r="AB58" i="23" s="1"/>
  <c r="AA23" i="23"/>
  <c r="Z23" i="23"/>
  <c r="Y23" i="23"/>
  <c r="Y58" i="23" s="1"/>
  <c r="X23" i="23"/>
  <c r="X58" i="23" s="1"/>
  <c r="W23" i="23"/>
  <c r="W58" i="23" s="1"/>
  <c r="V23" i="23"/>
  <c r="V58" i="23" s="1"/>
  <c r="U23" i="23"/>
  <c r="S23" i="23"/>
  <c r="S58" i="23" s="1"/>
  <c r="R23" i="23"/>
  <c r="R58" i="23" s="1"/>
  <c r="Q23" i="23"/>
  <c r="P23" i="23"/>
  <c r="O23" i="23"/>
  <c r="N23" i="23"/>
  <c r="N58" i="23" s="1"/>
  <c r="M23" i="23"/>
  <c r="M58" i="23" s="1"/>
  <c r="L23" i="23"/>
  <c r="L58" i="23" s="1"/>
  <c r="K23" i="23"/>
  <c r="K58" i="23" s="1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D7" i="23"/>
  <c r="AI11" i="16"/>
  <c r="AJ11" i="16"/>
  <c r="AK11" i="16"/>
  <c r="Z10" i="16"/>
  <c r="AF10" i="16"/>
  <c r="Z23" i="16"/>
  <c r="AF23" i="16"/>
  <c r="Z11" i="16"/>
  <c r="AF11" i="16"/>
  <c r="Q23" i="16"/>
  <c r="Q10" i="16"/>
  <c r="U10" i="16"/>
  <c r="U11" i="16"/>
  <c r="U23" i="16"/>
  <c r="S327" i="16" s="1"/>
  <c r="Q11" i="16"/>
  <c r="K60" i="23" l="1"/>
  <c r="K61" i="23" s="1"/>
  <c r="L60" i="23"/>
  <c r="L61" i="23" s="1"/>
  <c r="M60" i="23"/>
  <c r="M61" i="23" s="1"/>
  <c r="N60" i="23"/>
  <c r="N61" i="23" s="1"/>
  <c r="R60" i="23"/>
  <c r="R61" i="23" s="1"/>
  <c r="S60" i="23"/>
  <c r="S61" i="23" s="1"/>
  <c r="Q58" i="23"/>
  <c r="AC252" i="21" a="1"/>
  <c r="AC252" i="21" s="1"/>
  <c r="AB252" i="21" a="1"/>
  <c r="AB252" i="21" s="1"/>
  <c r="AA252" i="21" a="1"/>
  <c r="AA252" i="21" s="1"/>
  <c r="Z252" i="21" a="1"/>
  <c r="Z252" i="21" s="1"/>
  <c r="Y252" i="21" a="1"/>
  <c r="Y252" i="21" s="1"/>
  <c r="X252" i="21" a="1"/>
  <c r="X252" i="21" s="1"/>
  <c r="W252" i="21" a="1"/>
  <c r="W252" i="21" s="1"/>
  <c r="V252" i="21" a="1"/>
  <c r="V252" i="21" s="1"/>
  <c r="U252" i="21" a="1"/>
  <c r="U252" i="21" s="1"/>
  <c r="T252" i="21" a="1"/>
  <c r="T252" i="21" s="1"/>
  <c r="S252" i="21" a="1"/>
  <c r="S252" i="21" s="1"/>
  <c r="R252" i="21" a="1"/>
  <c r="R252" i="21" s="1"/>
  <c r="Q252" i="21" a="1"/>
  <c r="Q252" i="21" s="1"/>
  <c r="P252" i="21" a="1"/>
  <c r="P252" i="21" s="1"/>
  <c r="O252" i="21" a="1"/>
  <c r="O252" i="21" s="1"/>
  <c r="N252" i="21" a="1"/>
  <c r="N252" i="21" s="1"/>
  <c r="M252" i="21" a="1"/>
  <c r="M252" i="21" s="1"/>
  <c r="L252" i="21" a="1"/>
  <c r="L252" i="21" s="1"/>
  <c r="K252" i="21" a="1"/>
  <c r="K252" i="21" s="1"/>
  <c r="AC251" i="21" a="1"/>
  <c r="AC251" i="21" s="1"/>
  <c r="AB251" i="21" a="1"/>
  <c r="AB251" i="21" s="1"/>
  <c r="AA251" i="21" a="1"/>
  <c r="AA251" i="21" s="1"/>
  <c r="Z251" i="21" a="1"/>
  <c r="Z251" i="21" s="1"/>
  <c r="Y251" i="21" a="1"/>
  <c r="Y251" i="21" s="1"/>
  <c r="X251" i="21" a="1"/>
  <c r="X251" i="21" s="1"/>
  <c r="W251" i="21" a="1"/>
  <c r="W251" i="21" s="1"/>
  <c r="V251" i="21" a="1"/>
  <c r="V251" i="21" s="1"/>
  <c r="U251" i="21" a="1"/>
  <c r="U251" i="21" s="1"/>
  <c r="T251" i="21" a="1"/>
  <c r="T251" i="21" s="1"/>
  <c r="S251" i="21" a="1"/>
  <c r="S251" i="21" s="1"/>
  <c r="R251" i="21" a="1"/>
  <c r="R251" i="21" s="1"/>
  <c r="Q251" i="21" a="1"/>
  <c r="Q251" i="21" s="1"/>
  <c r="P251" i="21" a="1"/>
  <c r="P251" i="21" s="1"/>
  <c r="O251" i="21" a="1"/>
  <c r="O251" i="21" s="1"/>
  <c r="N251" i="21" a="1"/>
  <c r="N251" i="21" s="1"/>
  <c r="M251" i="21" a="1"/>
  <c r="M251" i="21" s="1"/>
  <c r="L251" i="21" a="1"/>
  <c r="L251" i="21" s="1"/>
  <c r="K251" i="21" a="1"/>
  <c r="K251" i="21" s="1"/>
  <c r="AC250" i="21" a="1"/>
  <c r="AC250" i="21" s="1"/>
  <c r="AB250" i="21" a="1"/>
  <c r="AB250" i="21" s="1"/>
  <c r="AA250" i="21" a="1"/>
  <c r="AA250" i="21" s="1"/>
  <c r="Z250" i="21" a="1"/>
  <c r="Z250" i="21" s="1"/>
  <c r="Y250" i="21" a="1"/>
  <c r="Y250" i="21" s="1"/>
  <c r="X250" i="21" a="1"/>
  <c r="X250" i="21" s="1"/>
  <c r="W250" i="21" a="1"/>
  <c r="W250" i="21" s="1"/>
  <c r="V250" i="21" a="1"/>
  <c r="V250" i="21" s="1"/>
  <c r="U250" i="21" a="1"/>
  <c r="U250" i="21" s="1"/>
  <c r="T250" i="21" a="1"/>
  <c r="T250" i="21" s="1"/>
  <c r="S250" i="21" a="1"/>
  <c r="S250" i="21" s="1"/>
  <c r="R250" i="21" a="1"/>
  <c r="R250" i="21" s="1"/>
  <c r="Q250" i="21" a="1"/>
  <c r="Q250" i="21" s="1"/>
  <c r="P250" i="21" a="1"/>
  <c r="P250" i="21" s="1"/>
  <c r="O250" i="21" a="1"/>
  <c r="O250" i="21" s="1"/>
  <c r="N250" i="21" a="1"/>
  <c r="N250" i="21" s="1"/>
  <c r="M250" i="21" a="1"/>
  <c r="M250" i="21" s="1"/>
  <c r="L250" i="21" a="1"/>
  <c r="L250" i="21" s="1"/>
  <c r="K250" i="21" a="1"/>
  <c r="K250" i="21" s="1"/>
  <c r="AC249" i="21" a="1"/>
  <c r="AC249" i="21" s="1"/>
  <c r="AB249" i="21" a="1"/>
  <c r="AB249" i="21" s="1"/>
  <c r="AA249" i="21" a="1"/>
  <c r="AA249" i="21" s="1"/>
  <c r="Z249" i="21" a="1"/>
  <c r="Z249" i="21" s="1"/>
  <c r="Y249" i="21" a="1"/>
  <c r="Y249" i="21" s="1"/>
  <c r="X249" i="21" a="1"/>
  <c r="X249" i="21" s="1"/>
  <c r="W249" i="21" a="1"/>
  <c r="W249" i="21" s="1"/>
  <c r="V249" i="21" a="1"/>
  <c r="V249" i="21" s="1"/>
  <c r="U249" i="21" a="1"/>
  <c r="U249" i="21" s="1"/>
  <c r="T249" i="21" a="1"/>
  <c r="T249" i="21" s="1"/>
  <c r="S249" i="21" a="1"/>
  <c r="S249" i="21" s="1"/>
  <c r="R249" i="21" a="1"/>
  <c r="R249" i="21" s="1"/>
  <c r="Q249" i="21" a="1"/>
  <c r="Q249" i="21" s="1"/>
  <c r="P249" i="21" a="1"/>
  <c r="P249" i="21" s="1"/>
  <c r="O249" i="21" a="1"/>
  <c r="O249" i="21" s="1"/>
  <c r="N249" i="21" a="1"/>
  <c r="N249" i="21" s="1"/>
  <c r="M249" i="21" a="1"/>
  <c r="M249" i="21" s="1"/>
  <c r="L249" i="21" a="1"/>
  <c r="L249" i="21" s="1"/>
  <c r="K249" i="21" a="1"/>
  <c r="K249" i="21" s="1"/>
  <c r="AC248" i="21" a="1"/>
  <c r="AC248" i="21" s="1"/>
  <c r="AB248" i="21" a="1"/>
  <c r="AB248" i="21" s="1"/>
  <c r="AA248" i="21" a="1"/>
  <c r="AA248" i="21" s="1"/>
  <c r="Z248" i="21" a="1"/>
  <c r="Z248" i="21" s="1"/>
  <c r="Y248" i="21" a="1"/>
  <c r="Y248" i="21" s="1"/>
  <c r="X248" i="21" a="1"/>
  <c r="X248" i="21" s="1"/>
  <c r="W248" i="21" a="1"/>
  <c r="W248" i="21" s="1"/>
  <c r="V248" i="21" a="1"/>
  <c r="V248" i="21" s="1"/>
  <c r="U248" i="21" a="1"/>
  <c r="U248" i="21" s="1"/>
  <c r="T248" i="21" a="1"/>
  <c r="T248" i="21" s="1"/>
  <c r="S248" i="21" a="1"/>
  <c r="S248" i="21" s="1"/>
  <c r="R248" i="21" a="1"/>
  <c r="R248" i="21" s="1"/>
  <c r="Q248" i="21" a="1"/>
  <c r="Q248" i="21" s="1"/>
  <c r="P248" i="21" a="1"/>
  <c r="P248" i="21" s="1"/>
  <c r="O248" i="21" a="1"/>
  <c r="O248" i="21" s="1"/>
  <c r="N248" i="21" a="1"/>
  <c r="N248" i="21" s="1"/>
  <c r="M248" i="21" a="1"/>
  <c r="M248" i="21" s="1"/>
  <c r="L248" i="21" a="1"/>
  <c r="L248" i="21" s="1"/>
  <c r="K248" i="21" a="1"/>
  <c r="K248" i="21" s="1"/>
  <c r="AC247" i="21" a="1"/>
  <c r="AC247" i="21" s="1"/>
  <c r="AB247" i="21" a="1"/>
  <c r="AB247" i="21" s="1"/>
  <c r="AA247" i="21" a="1"/>
  <c r="AA247" i="21" s="1"/>
  <c r="Z247" i="21" a="1"/>
  <c r="Z247" i="21" s="1"/>
  <c r="Y247" i="21" a="1"/>
  <c r="Y247" i="21" s="1"/>
  <c r="X247" i="21" a="1"/>
  <c r="X247" i="21" s="1"/>
  <c r="W247" i="21" a="1"/>
  <c r="W247" i="21" s="1"/>
  <c r="V247" i="21" a="1"/>
  <c r="V247" i="21" s="1"/>
  <c r="U247" i="21" a="1"/>
  <c r="U247" i="21" s="1"/>
  <c r="T247" i="21" a="1"/>
  <c r="T247" i="21" s="1"/>
  <c r="S247" i="21" a="1"/>
  <c r="S247" i="21" s="1"/>
  <c r="R247" i="21" a="1"/>
  <c r="R247" i="21" s="1"/>
  <c r="Q247" i="21" a="1"/>
  <c r="Q247" i="21" s="1"/>
  <c r="P247" i="21" a="1"/>
  <c r="P247" i="21" s="1"/>
  <c r="O247" i="21" a="1"/>
  <c r="O247" i="21" s="1"/>
  <c r="N247" i="21" a="1"/>
  <c r="N247" i="21" s="1"/>
  <c r="M247" i="21" a="1"/>
  <c r="M247" i="21" s="1"/>
  <c r="L247" i="21" a="1"/>
  <c r="L247" i="21" s="1"/>
  <c r="K247" i="21" a="1"/>
  <c r="K247" i="21" s="1"/>
  <c r="AC246" i="21" a="1"/>
  <c r="AC246" i="21" s="1"/>
  <c r="AB246" i="21" a="1"/>
  <c r="AB246" i="21" s="1"/>
  <c r="AA246" i="21" a="1"/>
  <c r="AA246" i="21" s="1"/>
  <c r="Z246" i="21" a="1"/>
  <c r="Z246" i="21" s="1"/>
  <c r="Y246" i="21" a="1"/>
  <c r="Y246" i="21" s="1"/>
  <c r="X246" i="21" a="1"/>
  <c r="X246" i="21" s="1"/>
  <c r="W246" i="21" a="1"/>
  <c r="W246" i="21" s="1"/>
  <c r="V246" i="21" a="1"/>
  <c r="V246" i="21" s="1"/>
  <c r="U246" i="21" a="1"/>
  <c r="U246" i="21" s="1"/>
  <c r="T246" i="21" a="1"/>
  <c r="T246" i="21" s="1"/>
  <c r="S246" i="21" a="1"/>
  <c r="S246" i="21" s="1"/>
  <c r="R246" i="21" a="1"/>
  <c r="R246" i="21" s="1"/>
  <c r="Q246" i="21" a="1"/>
  <c r="Q246" i="21" s="1"/>
  <c r="P246" i="21" a="1"/>
  <c r="P246" i="21" s="1"/>
  <c r="O246" i="21" a="1"/>
  <c r="O246" i="21" s="1"/>
  <c r="N246" i="21" a="1"/>
  <c r="N246" i="21" s="1"/>
  <c r="M246" i="21" a="1"/>
  <c r="M246" i="21" s="1"/>
  <c r="L246" i="21" a="1"/>
  <c r="L246" i="21" s="1"/>
  <c r="K246" i="21" a="1"/>
  <c r="K246" i="21" s="1"/>
  <c r="AC245" i="21" a="1"/>
  <c r="AC245" i="21" s="1"/>
  <c r="AB245" i="21" a="1"/>
  <c r="AB245" i="21" s="1"/>
  <c r="AA245" i="21" a="1"/>
  <c r="AA245" i="21" s="1"/>
  <c r="Z245" i="21" a="1"/>
  <c r="Z245" i="21" s="1"/>
  <c r="Y245" i="21" a="1"/>
  <c r="Y245" i="21" s="1"/>
  <c r="X245" i="21" a="1"/>
  <c r="X245" i="21" s="1"/>
  <c r="W245" i="21" a="1"/>
  <c r="W245" i="21" s="1"/>
  <c r="V245" i="21" a="1"/>
  <c r="V245" i="21" s="1"/>
  <c r="U245" i="21" a="1"/>
  <c r="U245" i="21" s="1"/>
  <c r="T245" i="21" a="1"/>
  <c r="T245" i="21" s="1"/>
  <c r="S245" i="21" a="1"/>
  <c r="S245" i="21" s="1"/>
  <c r="R245" i="21" a="1"/>
  <c r="R245" i="21" s="1"/>
  <c r="Q245" i="21" a="1"/>
  <c r="Q245" i="21" s="1"/>
  <c r="P245" i="21" a="1"/>
  <c r="P245" i="21" s="1"/>
  <c r="O245" i="21" a="1"/>
  <c r="O245" i="21" s="1"/>
  <c r="N245" i="21" a="1"/>
  <c r="N245" i="21" s="1"/>
  <c r="M245" i="21" a="1"/>
  <c r="M245" i="21" s="1"/>
  <c r="L245" i="21" a="1"/>
  <c r="L245" i="21" s="1"/>
  <c r="K245" i="21" a="1"/>
  <c r="K245" i="21" s="1"/>
  <c r="AC244" i="21" a="1"/>
  <c r="AC244" i="21" s="1"/>
  <c r="AB244" i="21" a="1"/>
  <c r="AB244" i="21" s="1"/>
  <c r="AA244" i="21" a="1"/>
  <c r="AA244" i="21" s="1"/>
  <c r="Z244" i="21" a="1"/>
  <c r="Z244" i="21" s="1"/>
  <c r="Y244" i="21" a="1"/>
  <c r="Y244" i="21" s="1"/>
  <c r="X244" i="21" a="1"/>
  <c r="X244" i="21" s="1"/>
  <c r="W244" i="21" a="1"/>
  <c r="W244" i="21" s="1"/>
  <c r="V244" i="21" a="1"/>
  <c r="V244" i="21" s="1"/>
  <c r="U244" i="21" a="1"/>
  <c r="U244" i="21" s="1"/>
  <c r="T244" i="21" a="1"/>
  <c r="T244" i="21" s="1"/>
  <c r="S244" i="21" a="1"/>
  <c r="S244" i="21" s="1"/>
  <c r="R244" i="21" a="1"/>
  <c r="R244" i="21" s="1"/>
  <c r="Q244" i="21" a="1"/>
  <c r="Q244" i="21" s="1"/>
  <c r="P244" i="21" a="1"/>
  <c r="P244" i="21" s="1"/>
  <c r="O244" i="21" a="1"/>
  <c r="O244" i="21" s="1"/>
  <c r="N244" i="21" a="1"/>
  <c r="N244" i="21" s="1"/>
  <c r="M244" i="21" a="1"/>
  <c r="M244" i="21" s="1"/>
  <c r="L244" i="21" a="1"/>
  <c r="L244" i="21" s="1"/>
  <c r="K244" i="21" a="1"/>
  <c r="K244" i="21" s="1"/>
  <c r="AC243" i="21" a="1"/>
  <c r="AC243" i="21" s="1"/>
  <c r="AB243" i="21" a="1"/>
  <c r="AB243" i="21" s="1"/>
  <c r="AA243" i="21" a="1"/>
  <c r="AA243" i="21" s="1"/>
  <c r="Z243" i="21" a="1"/>
  <c r="Z243" i="21" s="1"/>
  <c r="Y243" i="21" a="1"/>
  <c r="Y243" i="21" s="1"/>
  <c r="X243" i="21" a="1"/>
  <c r="X243" i="21" s="1"/>
  <c r="W243" i="21" a="1"/>
  <c r="W243" i="21" s="1"/>
  <c r="V243" i="21" a="1"/>
  <c r="V243" i="21" s="1"/>
  <c r="U243" i="21" a="1"/>
  <c r="U243" i="21" s="1"/>
  <c r="T243" i="21" a="1"/>
  <c r="T243" i="21" s="1"/>
  <c r="S243" i="21" a="1"/>
  <c r="S243" i="21" s="1"/>
  <c r="R243" i="21" a="1"/>
  <c r="R243" i="21" s="1"/>
  <c r="Q243" i="21" a="1"/>
  <c r="Q243" i="21" s="1"/>
  <c r="P243" i="21" a="1"/>
  <c r="P243" i="21" s="1"/>
  <c r="O243" i="21" a="1"/>
  <c r="O243" i="21" s="1"/>
  <c r="N243" i="21" a="1"/>
  <c r="N243" i="21" s="1"/>
  <c r="M243" i="21" a="1"/>
  <c r="M243" i="21" s="1"/>
  <c r="L243" i="21" a="1"/>
  <c r="L243" i="21" s="1"/>
  <c r="K243" i="21" a="1"/>
  <c r="K243" i="21" s="1"/>
  <c r="AC242" i="21" a="1"/>
  <c r="AC242" i="21" s="1"/>
  <c r="AB242" i="21" a="1"/>
  <c r="AB242" i="21" s="1"/>
  <c r="AA242" i="21" a="1"/>
  <c r="AA242" i="21" s="1"/>
  <c r="Z242" i="21" a="1"/>
  <c r="Z242" i="21" s="1"/>
  <c r="Y242" i="21" a="1"/>
  <c r="Y242" i="21" s="1"/>
  <c r="X242" i="21" a="1"/>
  <c r="X242" i="21" s="1"/>
  <c r="W242" i="21" a="1"/>
  <c r="W242" i="21" s="1"/>
  <c r="V242" i="21" a="1"/>
  <c r="V242" i="21" s="1"/>
  <c r="U242" i="21" a="1"/>
  <c r="U242" i="21" s="1"/>
  <c r="T242" i="21" a="1"/>
  <c r="T242" i="21" s="1"/>
  <c r="S242" i="21" a="1"/>
  <c r="S242" i="21" s="1"/>
  <c r="R242" i="21" a="1"/>
  <c r="R242" i="21" s="1"/>
  <c r="Q242" i="21" a="1"/>
  <c r="Q242" i="21" s="1"/>
  <c r="P242" i="21" a="1"/>
  <c r="P242" i="21" s="1"/>
  <c r="O242" i="21" a="1"/>
  <c r="O242" i="21" s="1"/>
  <c r="N242" i="21" a="1"/>
  <c r="N242" i="21" s="1"/>
  <c r="M242" i="21" a="1"/>
  <c r="M242" i="21" s="1"/>
  <c r="L242" i="21" a="1"/>
  <c r="L242" i="21" s="1"/>
  <c r="K242" i="21" a="1"/>
  <c r="K242" i="21" s="1"/>
  <c r="AC241" i="21" a="1"/>
  <c r="AC241" i="21" s="1"/>
  <c r="AB241" i="21" a="1"/>
  <c r="AB241" i="21" s="1"/>
  <c r="AA241" i="21" a="1"/>
  <c r="AA241" i="21" s="1"/>
  <c r="Z241" i="21" a="1"/>
  <c r="Z241" i="21" s="1"/>
  <c r="Y241" i="21" a="1"/>
  <c r="Y241" i="21" s="1"/>
  <c r="X241" i="21" a="1"/>
  <c r="X241" i="21" s="1"/>
  <c r="W241" i="21" a="1"/>
  <c r="W241" i="21" s="1"/>
  <c r="V241" i="21" a="1"/>
  <c r="V241" i="21" s="1"/>
  <c r="U241" i="21" a="1"/>
  <c r="U241" i="21" s="1"/>
  <c r="T241" i="21" a="1"/>
  <c r="T241" i="21" s="1"/>
  <c r="S241" i="21" a="1"/>
  <c r="S241" i="21" s="1"/>
  <c r="R241" i="21" a="1"/>
  <c r="R241" i="21" s="1"/>
  <c r="Q241" i="21" a="1"/>
  <c r="Q241" i="21" s="1"/>
  <c r="P241" i="21" a="1"/>
  <c r="P241" i="21" s="1"/>
  <c r="O241" i="21" a="1"/>
  <c r="O241" i="21" s="1"/>
  <c r="N241" i="21" a="1"/>
  <c r="N241" i="21" s="1"/>
  <c r="M241" i="21" a="1"/>
  <c r="M241" i="21" s="1"/>
  <c r="L241" i="21" a="1"/>
  <c r="L241" i="21" s="1"/>
  <c r="K241" i="21" a="1"/>
  <c r="K241" i="21" s="1"/>
  <c r="AC240" i="21" a="1"/>
  <c r="AC240" i="21" s="1"/>
  <c r="AB240" i="21" a="1"/>
  <c r="AB240" i="21" s="1"/>
  <c r="AA240" i="21" a="1"/>
  <c r="AA240" i="21" s="1"/>
  <c r="Z240" i="21" a="1"/>
  <c r="Z240" i="21" s="1"/>
  <c r="Y240" i="21" a="1"/>
  <c r="Y240" i="21" s="1"/>
  <c r="X240" i="21" a="1"/>
  <c r="X240" i="21" s="1"/>
  <c r="W240" i="21" a="1"/>
  <c r="W240" i="21" s="1"/>
  <c r="V240" i="21" a="1"/>
  <c r="V240" i="21" s="1"/>
  <c r="U240" i="21" a="1"/>
  <c r="U240" i="21" s="1"/>
  <c r="T240" i="21" a="1"/>
  <c r="T240" i="21" s="1"/>
  <c r="S240" i="21" a="1"/>
  <c r="S240" i="21" s="1"/>
  <c r="R240" i="21" a="1"/>
  <c r="R240" i="21" s="1"/>
  <c r="Q240" i="21" a="1"/>
  <c r="Q240" i="21" s="1"/>
  <c r="P240" i="21" a="1"/>
  <c r="P240" i="21" s="1"/>
  <c r="O240" i="21" a="1"/>
  <c r="O240" i="21" s="1"/>
  <c r="N240" i="21" a="1"/>
  <c r="N240" i="21" s="1"/>
  <c r="M240" i="21" a="1"/>
  <c r="M240" i="21" s="1"/>
  <c r="L240" i="21" a="1"/>
  <c r="L240" i="21" s="1"/>
  <c r="K240" i="21" a="1"/>
  <c r="K240" i="21" s="1"/>
  <c r="AC239" i="21" a="1"/>
  <c r="AC239" i="21" s="1"/>
  <c r="AB239" i="21" a="1"/>
  <c r="AB239" i="21" s="1"/>
  <c r="AA239" i="21" a="1"/>
  <c r="AA239" i="21" s="1"/>
  <c r="Z239" i="21" a="1"/>
  <c r="Z239" i="21" s="1"/>
  <c r="Y239" i="21" a="1"/>
  <c r="Y239" i="21" s="1"/>
  <c r="AC238" i="21" a="1"/>
  <c r="AC238" i="21" s="1"/>
  <c r="AB238" i="21" a="1"/>
  <c r="AB238" i="21" s="1"/>
  <c r="AA238" i="21" a="1"/>
  <c r="AA238" i="21" s="1"/>
  <c r="Z238" i="21" a="1"/>
  <c r="Z238" i="21" s="1"/>
  <c r="Y238" i="21" a="1"/>
  <c r="Y238" i="21" s="1"/>
  <c r="X238" i="21" a="1"/>
  <c r="X238" i="21" s="1"/>
  <c r="W238" i="21" a="1"/>
  <c r="W238" i="21" s="1"/>
  <c r="V238" i="21" a="1"/>
  <c r="V238" i="21" s="1"/>
  <c r="U238" i="21" a="1"/>
  <c r="U238" i="21" s="1"/>
  <c r="T238" i="21" a="1"/>
  <c r="T238" i="21" s="1"/>
  <c r="S238" i="21" a="1"/>
  <c r="S238" i="21" s="1"/>
  <c r="R238" i="21" a="1"/>
  <c r="R238" i="21" s="1"/>
  <c r="Q238" i="21" a="1"/>
  <c r="Q238" i="21" s="1"/>
  <c r="P238" i="21" a="1"/>
  <c r="P238" i="21" s="1"/>
  <c r="O238" i="21" a="1"/>
  <c r="O238" i="21" s="1"/>
  <c r="N238" i="21" a="1"/>
  <c r="N238" i="21" s="1"/>
  <c r="M238" i="21" a="1"/>
  <c r="M238" i="21" s="1"/>
  <c r="L238" i="21" a="1"/>
  <c r="L238" i="21" s="1"/>
  <c r="K238" i="21" a="1"/>
  <c r="K238" i="21" s="1"/>
  <c r="AC237" i="21" a="1"/>
  <c r="AC237" i="21" s="1"/>
  <c r="AB237" i="21" a="1"/>
  <c r="AB237" i="21" s="1"/>
  <c r="AA237" i="21" a="1"/>
  <c r="AA237" i="21" s="1"/>
  <c r="Z237" i="21" a="1"/>
  <c r="Z237" i="21" s="1"/>
  <c r="Y237" i="21" a="1"/>
  <c r="Y237" i="21" s="1"/>
  <c r="X237" i="21" a="1"/>
  <c r="X237" i="21" s="1"/>
  <c r="W237" i="21" a="1"/>
  <c r="W237" i="21" s="1"/>
  <c r="V237" i="21" a="1"/>
  <c r="V237" i="21" s="1"/>
  <c r="U237" i="21" a="1"/>
  <c r="U237" i="21" s="1"/>
  <c r="T237" i="21" a="1"/>
  <c r="T237" i="21" s="1"/>
  <c r="S237" i="21" a="1"/>
  <c r="S237" i="21" s="1"/>
  <c r="R237" i="21" a="1"/>
  <c r="R237" i="21" s="1"/>
  <c r="Q237" i="21" a="1"/>
  <c r="Q237" i="21" s="1"/>
  <c r="P237" i="21" a="1"/>
  <c r="P237" i="21" s="1"/>
  <c r="O237" i="21" a="1"/>
  <c r="O237" i="21" s="1"/>
  <c r="N237" i="21" a="1"/>
  <c r="N237" i="21" s="1"/>
  <c r="M237" i="21" a="1"/>
  <c r="M237" i="21" s="1"/>
  <c r="L237" i="21" a="1"/>
  <c r="L237" i="21" s="1"/>
  <c r="K237" i="21" a="1"/>
  <c r="K237" i="21" s="1"/>
  <c r="AC236" i="21" a="1"/>
  <c r="AC236" i="21" s="1"/>
  <c r="AB236" i="21" a="1"/>
  <c r="AB236" i="21" s="1"/>
  <c r="AA236" i="21" a="1"/>
  <c r="AA236" i="21" s="1"/>
  <c r="Z236" i="21" a="1"/>
  <c r="Z236" i="21" s="1"/>
  <c r="Y236" i="21" a="1"/>
  <c r="Y236" i="21" s="1"/>
  <c r="X236" i="21" a="1"/>
  <c r="X236" i="21" s="1"/>
  <c r="W236" i="21" a="1"/>
  <c r="W236" i="21" s="1"/>
  <c r="V236" i="21" a="1"/>
  <c r="V236" i="21" s="1"/>
  <c r="U236" i="21" a="1"/>
  <c r="U236" i="21" s="1"/>
  <c r="T236" i="21" a="1"/>
  <c r="T236" i="21" s="1"/>
  <c r="S236" i="21" a="1"/>
  <c r="S236" i="21" s="1"/>
  <c r="R236" i="21" a="1"/>
  <c r="R236" i="21" s="1"/>
  <c r="Q236" i="21" a="1"/>
  <c r="Q236" i="21" s="1"/>
  <c r="P236" i="21" a="1"/>
  <c r="P236" i="21" s="1"/>
  <c r="O236" i="21" a="1"/>
  <c r="O236" i="21" s="1"/>
  <c r="N236" i="21" a="1"/>
  <c r="N236" i="21" s="1"/>
  <c r="M236" i="21" a="1"/>
  <c r="M236" i="21" s="1"/>
  <c r="L236" i="21" a="1"/>
  <c r="L236" i="21" s="1"/>
  <c r="K236" i="21" a="1"/>
  <c r="K236" i="21" s="1"/>
  <c r="AC235" i="21" a="1"/>
  <c r="AC235" i="21" s="1"/>
  <c r="AB235" i="21" a="1"/>
  <c r="AB235" i="21" s="1"/>
  <c r="AA235" i="21" a="1"/>
  <c r="AA235" i="21" s="1"/>
  <c r="Z235" i="21" a="1"/>
  <c r="Z235" i="21" s="1"/>
  <c r="Y235" i="21" a="1"/>
  <c r="Y235" i="21" s="1"/>
  <c r="X235" i="21" a="1"/>
  <c r="X235" i="21" s="1"/>
  <c r="W235" i="21" a="1"/>
  <c r="W235" i="21" s="1"/>
  <c r="V235" i="21" a="1"/>
  <c r="V235" i="21" s="1"/>
  <c r="U235" i="21" a="1"/>
  <c r="U235" i="21" s="1"/>
  <c r="T235" i="21" a="1"/>
  <c r="T235" i="21" s="1"/>
  <c r="S235" i="21" a="1"/>
  <c r="S235" i="21" s="1"/>
  <c r="R235" i="21" a="1"/>
  <c r="R235" i="21" s="1"/>
  <c r="Q235" i="21" a="1"/>
  <c r="Q235" i="21" s="1"/>
  <c r="P235" i="21" a="1"/>
  <c r="P235" i="21" s="1"/>
  <c r="O235" i="21" a="1"/>
  <c r="O235" i="21" s="1"/>
  <c r="N235" i="21" a="1"/>
  <c r="N235" i="21" s="1"/>
  <c r="M235" i="21" a="1"/>
  <c r="M235" i="21" s="1"/>
  <c r="L235" i="21" a="1"/>
  <c r="L235" i="21" s="1"/>
  <c r="K235" i="21" a="1"/>
  <c r="K235" i="21" s="1"/>
  <c r="AC234" i="21" a="1"/>
  <c r="AC234" i="21" s="1"/>
  <c r="AB234" i="21" a="1"/>
  <c r="AB234" i="21" s="1"/>
  <c r="AA234" i="21" a="1"/>
  <c r="AA234" i="21" s="1"/>
  <c r="Z234" i="21" a="1"/>
  <c r="Z234" i="21" s="1"/>
  <c r="Y234" i="21" a="1"/>
  <c r="Y234" i="21" s="1"/>
  <c r="X234" i="21" a="1"/>
  <c r="X234" i="21" s="1"/>
  <c r="W234" i="21" a="1"/>
  <c r="W234" i="21" s="1"/>
  <c r="V234" i="21" a="1"/>
  <c r="V234" i="21" s="1"/>
  <c r="U234" i="21" a="1"/>
  <c r="U234" i="21" s="1"/>
  <c r="T234" i="21" a="1"/>
  <c r="T234" i="21" s="1"/>
  <c r="S234" i="21" a="1"/>
  <c r="S234" i="21" s="1"/>
  <c r="R234" i="21" a="1"/>
  <c r="R234" i="21" s="1"/>
  <c r="Q234" i="21" a="1"/>
  <c r="Q234" i="21" s="1"/>
  <c r="P234" i="21" a="1"/>
  <c r="P234" i="21" s="1"/>
  <c r="O234" i="21" a="1"/>
  <c r="O234" i="21" s="1"/>
  <c r="N234" i="21" a="1"/>
  <c r="N234" i="21" s="1"/>
  <c r="M234" i="21" a="1"/>
  <c r="M234" i="21" s="1"/>
  <c r="L234" i="21" a="1"/>
  <c r="L234" i="21" s="1"/>
  <c r="K234" i="21" a="1"/>
  <c r="K234" i="21" s="1"/>
  <c r="AC233" i="21" a="1"/>
  <c r="AC233" i="21" s="1"/>
  <c r="AB233" i="21" a="1"/>
  <c r="AB233" i="21" s="1"/>
  <c r="AA233" i="21" a="1"/>
  <c r="AA233" i="21" s="1"/>
  <c r="Z233" i="21" a="1"/>
  <c r="Z233" i="21" s="1"/>
  <c r="Y233" i="21" a="1"/>
  <c r="Y233" i="21" s="1"/>
  <c r="X233" i="21" a="1"/>
  <c r="X233" i="21" s="1"/>
  <c r="W233" i="21" a="1"/>
  <c r="W233" i="21" s="1"/>
  <c r="V233" i="21" a="1"/>
  <c r="V233" i="21" s="1"/>
  <c r="U233" i="21" a="1"/>
  <c r="U233" i="21" s="1"/>
  <c r="T233" i="21" a="1"/>
  <c r="T233" i="21" s="1"/>
  <c r="S233" i="21" a="1"/>
  <c r="S233" i="21" s="1"/>
  <c r="R233" i="21" a="1"/>
  <c r="R233" i="21" s="1"/>
  <c r="Q233" i="21" a="1"/>
  <c r="Q233" i="21" s="1"/>
  <c r="P233" i="21" a="1"/>
  <c r="P233" i="21" s="1"/>
  <c r="O233" i="21" a="1"/>
  <c r="O233" i="21" s="1"/>
  <c r="N233" i="21" a="1"/>
  <c r="N233" i="21" s="1"/>
  <c r="M233" i="21" a="1"/>
  <c r="M233" i="21" s="1"/>
  <c r="L233" i="21" a="1"/>
  <c r="L233" i="21" s="1"/>
  <c r="K233" i="21" a="1"/>
  <c r="K233" i="21" s="1"/>
  <c r="AC232" i="21" a="1"/>
  <c r="AC232" i="21" s="1"/>
  <c r="AB232" i="21" a="1"/>
  <c r="AB232" i="21" s="1"/>
  <c r="AA232" i="21" a="1"/>
  <c r="AA232" i="21" s="1"/>
  <c r="Z232" i="21" a="1"/>
  <c r="Z232" i="21" s="1"/>
  <c r="Y232" i="21" a="1"/>
  <c r="Y232" i="21" s="1"/>
  <c r="X232" i="21" a="1"/>
  <c r="X232" i="21" s="1"/>
  <c r="W232" i="21" a="1"/>
  <c r="W232" i="21" s="1"/>
  <c r="V232" i="21" a="1"/>
  <c r="V232" i="21" s="1"/>
  <c r="U232" i="21" a="1"/>
  <c r="U232" i="21" s="1"/>
  <c r="T232" i="21" a="1"/>
  <c r="T232" i="21" s="1"/>
  <c r="S232" i="21" a="1"/>
  <c r="S232" i="21" s="1"/>
  <c r="R232" i="21" a="1"/>
  <c r="R232" i="21" s="1"/>
  <c r="Q232" i="21" a="1"/>
  <c r="Q232" i="21" s="1"/>
  <c r="P232" i="21" a="1"/>
  <c r="P232" i="21" s="1"/>
  <c r="O232" i="21" a="1"/>
  <c r="O232" i="21" s="1"/>
  <c r="N232" i="21" a="1"/>
  <c r="N232" i="21" s="1"/>
  <c r="M232" i="21" a="1"/>
  <c r="M232" i="21" s="1"/>
  <c r="L232" i="21" a="1"/>
  <c r="L232" i="21" s="1"/>
  <c r="K232" i="21" a="1"/>
  <c r="K232" i="21" s="1"/>
  <c r="AC231" i="21" a="1"/>
  <c r="AC231" i="21" s="1"/>
  <c r="AB231" i="21" a="1"/>
  <c r="AB231" i="21" s="1"/>
  <c r="AA231" i="21" a="1"/>
  <c r="AA231" i="21" s="1"/>
  <c r="Z231" i="21" a="1"/>
  <c r="Z231" i="21" s="1"/>
  <c r="Y231" i="21" a="1"/>
  <c r="Y231" i="21" s="1"/>
  <c r="X231" i="21" a="1"/>
  <c r="X231" i="21" s="1"/>
  <c r="W231" i="21" a="1"/>
  <c r="W231" i="21" s="1"/>
  <c r="V231" i="21" a="1"/>
  <c r="V231" i="21" s="1"/>
  <c r="U231" i="21" a="1"/>
  <c r="U231" i="21" s="1"/>
  <c r="T231" i="21" a="1"/>
  <c r="T231" i="21" s="1"/>
  <c r="S231" i="21" a="1"/>
  <c r="S231" i="21" s="1"/>
  <c r="R231" i="21" a="1"/>
  <c r="R231" i="21" s="1"/>
  <c r="Q231" i="21" a="1"/>
  <c r="Q231" i="21" s="1"/>
  <c r="P231" i="21" a="1"/>
  <c r="P231" i="21" s="1"/>
  <c r="O231" i="21" a="1"/>
  <c r="O231" i="21" s="1"/>
  <c r="N231" i="21" a="1"/>
  <c r="N231" i="21" s="1"/>
  <c r="M231" i="21" a="1"/>
  <c r="M231" i="21" s="1"/>
  <c r="L231" i="21" a="1"/>
  <c r="L231" i="21" s="1"/>
  <c r="K231" i="21" a="1"/>
  <c r="K231" i="21" s="1"/>
  <c r="AC230" i="21" a="1"/>
  <c r="AC230" i="21" s="1"/>
  <c r="AB230" i="21" a="1"/>
  <c r="AB230" i="21" s="1"/>
  <c r="AA230" i="21" a="1"/>
  <c r="AA230" i="21" s="1"/>
  <c r="Z230" i="21" a="1"/>
  <c r="Z230" i="21" s="1"/>
  <c r="Y230" i="21" a="1"/>
  <c r="Y230" i="21" s="1"/>
  <c r="X230" i="21" a="1"/>
  <c r="X230" i="21" s="1"/>
  <c r="W230" i="21" a="1"/>
  <c r="W230" i="21" s="1"/>
  <c r="V230" i="21" a="1"/>
  <c r="V230" i="21" s="1"/>
  <c r="U230" i="21" a="1"/>
  <c r="U230" i="21" s="1"/>
  <c r="T230" i="21" a="1"/>
  <c r="T230" i="21" s="1"/>
  <c r="S230" i="21" a="1"/>
  <c r="S230" i="21" s="1"/>
  <c r="R230" i="21" a="1"/>
  <c r="R230" i="21" s="1"/>
  <c r="Q230" i="21" a="1"/>
  <c r="Q230" i="21" s="1"/>
  <c r="P230" i="21" a="1"/>
  <c r="P230" i="21" s="1"/>
  <c r="O230" i="21" a="1"/>
  <c r="O230" i="21" s="1"/>
  <c r="N230" i="21" a="1"/>
  <c r="N230" i="21" s="1"/>
  <c r="M230" i="21" a="1"/>
  <c r="M230" i="21" s="1"/>
  <c r="L230" i="21" a="1"/>
  <c r="L230" i="21" s="1"/>
  <c r="K230" i="21" a="1"/>
  <c r="K230" i="21" s="1"/>
  <c r="AC229" i="21" a="1"/>
  <c r="AC229" i="21" s="1"/>
  <c r="AB229" i="21" a="1"/>
  <c r="AB229" i="21" s="1"/>
  <c r="AA229" i="21" a="1"/>
  <c r="AA229" i="21" s="1"/>
  <c r="Z229" i="21" a="1"/>
  <c r="Z229" i="21" s="1"/>
  <c r="Y229" i="21" a="1"/>
  <c r="Y229" i="21" s="1"/>
  <c r="X229" i="21" a="1"/>
  <c r="X229" i="21" s="1"/>
  <c r="W229" i="21" a="1"/>
  <c r="W229" i="21" s="1"/>
  <c r="V229" i="21" a="1"/>
  <c r="V229" i="21" s="1"/>
  <c r="U229" i="21" a="1"/>
  <c r="U229" i="21" s="1"/>
  <c r="T229" i="21" a="1"/>
  <c r="T229" i="21" s="1"/>
  <c r="S229" i="21" a="1"/>
  <c r="S229" i="21" s="1"/>
  <c r="R229" i="21" a="1"/>
  <c r="R229" i="21" s="1"/>
  <c r="Q229" i="21" a="1"/>
  <c r="Q229" i="21" s="1"/>
  <c r="P229" i="21" a="1"/>
  <c r="P229" i="21" s="1"/>
  <c r="O229" i="21" a="1"/>
  <c r="O229" i="21" s="1"/>
  <c r="N229" i="21" a="1"/>
  <c r="N229" i="21" s="1"/>
  <c r="M229" i="21" a="1"/>
  <c r="M229" i="21" s="1"/>
  <c r="L229" i="21" a="1"/>
  <c r="L229" i="21" s="1"/>
  <c r="K229" i="21" a="1"/>
  <c r="K229" i="21" s="1"/>
  <c r="AC228" i="21" a="1"/>
  <c r="AC228" i="21" s="1"/>
  <c r="AB228" i="21" a="1"/>
  <c r="AB228" i="21" s="1"/>
  <c r="AA228" i="21" a="1"/>
  <c r="AA228" i="21" s="1"/>
  <c r="Z228" i="21" a="1"/>
  <c r="Z228" i="21" s="1"/>
  <c r="Y228" i="21" a="1"/>
  <c r="Y228" i="21" s="1"/>
  <c r="X228" i="21" a="1"/>
  <c r="X228" i="21" s="1"/>
  <c r="W228" i="21" a="1"/>
  <c r="W228" i="21" s="1"/>
  <c r="V228" i="21" a="1"/>
  <c r="V228" i="21" s="1"/>
  <c r="U228" i="21" a="1"/>
  <c r="U228" i="21" s="1"/>
  <c r="T228" i="21" a="1"/>
  <c r="T228" i="21" s="1"/>
  <c r="S228" i="21" a="1"/>
  <c r="S228" i="21" s="1"/>
  <c r="R228" i="21" a="1"/>
  <c r="R228" i="21" s="1"/>
  <c r="Q228" i="21" a="1"/>
  <c r="Q228" i="21" s="1"/>
  <c r="P228" i="21" a="1"/>
  <c r="P228" i="21" s="1"/>
  <c r="O228" i="21" a="1"/>
  <c r="O228" i="21" s="1"/>
  <c r="N228" i="21" a="1"/>
  <c r="N228" i="21" s="1"/>
  <c r="M228" i="21" a="1"/>
  <c r="M228" i="21" s="1"/>
  <c r="L228" i="21" a="1"/>
  <c r="L228" i="21" s="1"/>
  <c r="K228" i="21" a="1"/>
  <c r="K228" i="21" s="1"/>
  <c r="AC227" i="21" a="1"/>
  <c r="AC227" i="21" s="1"/>
  <c r="AB227" i="21" a="1"/>
  <c r="AB227" i="21" s="1"/>
  <c r="AA227" i="21" a="1"/>
  <c r="AA227" i="21" s="1"/>
  <c r="Z227" i="21" a="1"/>
  <c r="Z227" i="21" s="1"/>
  <c r="Y227" i="21" a="1"/>
  <c r="Y227" i="21" s="1"/>
  <c r="X227" i="21" a="1"/>
  <c r="X227" i="21" s="1"/>
  <c r="W227" i="21" a="1"/>
  <c r="W227" i="21" s="1"/>
  <c r="V227" i="21" a="1"/>
  <c r="V227" i="21" s="1"/>
  <c r="U227" i="21" a="1"/>
  <c r="U227" i="21" s="1"/>
  <c r="T227" i="21" a="1"/>
  <c r="T227" i="21" s="1"/>
  <c r="S227" i="21" a="1"/>
  <c r="S227" i="21" s="1"/>
  <c r="R227" i="21" a="1"/>
  <c r="R227" i="21" s="1"/>
  <c r="Q227" i="21" a="1"/>
  <c r="Q227" i="21" s="1"/>
  <c r="P227" i="21" a="1"/>
  <c r="P227" i="21" s="1"/>
  <c r="O227" i="21" a="1"/>
  <c r="O227" i="21" s="1"/>
  <c r="N227" i="21" a="1"/>
  <c r="N227" i="21" s="1"/>
  <c r="M227" i="21" a="1"/>
  <c r="M227" i="21" s="1"/>
  <c r="L227" i="21" a="1"/>
  <c r="L227" i="21" s="1"/>
  <c r="K227" i="21" a="1"/>
  <c r="K227" i="21" s="1"/>
  <c r="AC226" i="21" a="1"/>
  <c r="AC226" i="21" s="1"/>
  <c r="AB226" i="21" a="1"/>
  <c r="AB226" i="21" s="1"/>
  <c r="AA226" i="21" a="1"/>
  <c r="AA226" i="21" s="1"/>
  <c r="Z226" i="21" a="1"/>
  <c r="Z226" i="21" s="1"/>
  <c r="Y226" i="21" a="1"/>
  <c r="Y226" i="21" s="1"/>
  <c r="X226" i="21" a="1"/>
  <c r="X226" i="21" s="1"/>
  <c r="W226" i="21" a="1"/>
  <c r="W226" i="21" s="1"/>
  <c r="V226" i="21" a="1"/>
  <c r="V226" i="21" s="1"/>
  <c r="U226" i="21" a="1"/>
  <c r="U226" i="21" s="1"/>
  <c r="T226" i="21" a="1"/>
  <c r="T226" i="21" s="1"/>
  <c r="S226" i="21" a="1"/>
  <c r="S226" i="21" s="1"/>
  <c r="R226" i="21" a="1"/>
  <c r="R226" i="21" s="1"/>
  <c r="Q226" i="21" a="1"/>
  <c r="Q226" i="21" s="1"/>
  <c r="P226" i="21" a="1"/>
  <c r="P226" i="21" s="1"/>
  <c r="O226" i="21" a="1"/>
  <c r="O226" i="21" s="1"/>
  <c r="N226" i="21" a="1"/>
  <c r="N226" i="21" s="1"/>
  <c r="M226" i="21" a="1"/>
  <c r="M226" i="21" s="1"/>
  <c r="L226" i="21" a="1"/>
  <c r="L226" i="21" s="1"/>
  <c r="K226" i="21" a="1"/>
  <c r="K226" i="21" s="1"/>
  <c r="AC225" i="21" a="1"/>
  <c r="AC225" i="21" s="1"/>
  <c r="AB225" i="21" a="1"/>
  <c r="AB225" i="21" s="1"/>
  <c r="AA225" i="21" a="1"/>
  <c r="AA225" i="21" s="1"/>
  <c r="Z225" i="21" a="1"/>
  <c r="Z225" i="21" s="1"/>
  <c r="Y225" i="21" a="1"/>
  <c r="Y225" i="21" s="1"/>
  <c r="X225" i="21" a="1"/>
  <c r="X225" i="21" s="1"/>
  <c r="W225" i="21" a="1"/>
  <c r="W225" i="21" s="1"/>
  <c r="V225" i="21" a="1"/>
  <c r="V225" i="21" s="1"/>
  <c r="U225" i="21" a="1"/>
  <c r="U225" i="21" s="1"/>
  <c r="T225" i="21" a="1"/>
  <c r="T225" i="21" s="1"/>
  <c r="S225" i="21" a="1"/>
  <c r="S225" i="21" s="1"/>
  <c r="R225" i="21" a="1"/>
  <c r="R225" i="21" s="1"/>
  <c r="Q225" i="21" a="1"/>
  <c r="Q225" i="21" s="1"/>
  <c r="P225" i="21" a="1"/>
  <c r="P225" i="21" s="1"/>
  <c r="O225" i="21" a="1"/>
  <c r="O225" i="21" s="1"/>
  <c r="N225" i="21" a="1"/>
  <c r="N225" i="21" s="1"/>
  <c r="M225" i="21" a="1"/>
  <c r="M225" i="21" s="1"/>
  <c r="L225" i="21" a="1"/>
  <c r="L225" i="21" s="1"/>
  <c r="K225" i="21" a="1"/>
  <c r="K225" i="21" s="1"/>
  <c r="AC224" i="21" a="1"/>
  <c r="AC224" i="21" s="1"/>
  <c r="AB224" i="21" a="1"/>
  <c r="AB224" i="21" s="1"/>
  <c r="AA224" i="21" a="1"/>
  <c r="AA224" i="21" s="1"/>
  <c r="Z224" i="21" a="1"/>
  <c r="Z224" i="21" s="1"/>
  <c r="Y224" i="21" a="1"/>
  <c r="Y224" i="21" s="1"/>
  <c r="X224" i="21" a="1"/>
  <c r="X224" i="21" s="1"/>
  <c r="W224" i="21" a="1"/>
  <c r="W224" i="21" s="1"/>
  <c r="V224" i="21" a="1"/>
  <c r="V224" i="21" s="1"/>
  <c r="U224" i="21" a="1"/>
  <c r="U224" i="21" s="1"/>
  <c r="T224" i="21" a="1"/>
  <c r="T224" i="21" s="1"/>
  <c r="S224" i="21" a="1"/>
  <c r="S224" i="21" s="1"/>
  <c r="R224" i="21" a="1"/>
  <c r="R224" i="21" s="1"/>
  <c r="Q224" i="21" a="1"/>
  <c r="Q224" i="21" s="1"/>
  <c r="P224" i="21" a="1"/>
  <c r="P224" i="21" s="1"/>
  <c r="O224" i="21" a="1"/>
  <c r="O224" i="21" s="1"/>
  <c r="N224" i="21" a="1"/>
  <c r="N224" i="21" s="1"/>
  <c r="M224" i="21" a="1"/>
  <c r="M224" i="21" s="1"/>
  <c r="L224" i="21" a="1"/>
  <c r="L224" i="21" s="1"/>
  <c r="K224" i="21" a="1"/>
  <c r="K224" i="21" s="1"/>
  <c r="AC223" i="21" a="1"/>
  <c r="AC223" i="21" s="1"/>
  <c r="AB223" i="21" a="1"/>
  <c r="AB223" i="21" s="1"/>
  <c r="AA223" i="21" a="1"/>
  <c r="AA223" i="21" s="1"/>
  <c r="Z223" i="21" a="1"/>
  <c r="Z223" i="21" s="1"/>
  <c r="Y223" i="21" a="1"/>
  <c r="Y223" i="21" s="1"/>
  <c r="X223" i="21" a="1"/>
  <c r="X223" i="21" s="1"/>
  <c r="W223" i="21" a="1"/>
  <c r="W223" i="21" s="1"/>
  <c r="V223" i="21" a="1"/>
  <c r="V223" i="21" s="1"/>
  <c r="U223" i="21" a="1"/>
  <c r="U223" i="21" s="1"/>
  <c r="T223" i="21" a="1"/>
  <c r="T223" i="21" s="1"/>
  <c r="S223" i="21" a="1"/>
  <c r="S223" i="21" s="1"/>
  <c r="R223" i="21" a="1"/>
  <c r="R223" i="21" s="1"/>
  <c r="Q223" i="21" a="1"/>
  <c r="Q223" i="21" s="1"/>
  <c r="P223" i="21" a="1"/>
  <c r="P223" i="21" s="1"/>
  <c r="O223" i="21" a="1"/>
  <c r="O223" i="21" s="1"/>
  <c r="N223" i="21" a="1"/>
  <c r="N223" i="21" s="1"/>
  <c r="M223" i="21" a="1"/>
  <c r="M223" i="21" s="1"/>
  <c r="L223" i="21" a="1"/>
  <c r="L223" i="21" s="1"/>
  <c r="K223" i="21" a="1"/>
  <c r="K223" i="21" s="1"/>
  <c r="AC222" i="21" a="1"/>
  <c r="AC222" i="21" s="1"/>
  <c r="AB222" i="21" a="1"/>
  <c r="AB222" i="21" s="1"/>
  <c r="AA222" i="21" a="1"/>
  <c r="AA222" i="21" s="1"/>
  <c r="Z222" i="21" a="1"/>
  <c r="Z222" i="21" s="1"/>
  <c r="Y222" i="21" a="1"/>
  <c r="Y222" i="21" s="1"/>
  <c r="AC221" i="21" a="1"/>
  <c r="AC221" i="21" s="1"/>
  <c r="AB221" i="21" a="1"/>
  <c r="AB221" i="21" s="1"/>
  <c r="AA221" i="21" a="1"/>
  <c r="AA221" i="21" s="1"/>
  <c r="Z221" i="21" a="1"/>
  <c r="Z221" i="21" s="1"/>
  <c r="Y221" i="21" a="1"/>
  <c r="Y221" i="21" s="1"/>
  <c r="AC220" i="21" a="1"/>
  <c r="AC220" i="21" s="1"/>
  <c r="AB220" i="21" a="1"/>
  <c r="AB220" i="21" s="1"/>
  <c r="AA220" i="21" a="1"/>
  <c r="AA220" i="21" s="1"/>
  <c r="Z220" i="21" a="1"/>
  <c r="Z220" i="21" s="1"/>
  <c r="Y220" i="21" a="1"/>
  <c r="Y220" i="21" s="1"/>
  <c r="X220" i="21" a="1"/>
  <c r="X220" i="21" s="1"/>
  <c r="W220" i="21" a="1"/>
  <c r="W220" i="21" s="1"/>
  <c r="V220" i="21" a="1"/>
  <c r="V220" i="21" s="1"/>
  <c r="U220" i="21" a="1"/>
  <c r="U220" i="21" s="1"/>
  <c r="T220" i="21" a="1"/>
  <c r="T220" i="21" s="1"/>
  <c r="S220" i="21" a="1"/>
  <c r="S220" i="21" s="1"/>
  <c r="R220" i="21" a="1"/>
  <c r="R220" i="21" s="1"/>
  <c r="Q220" i="21" a="1"/>
  <c r="Q220" i="21" s="1"/>
  <c r="P220" i="21" a="1"/>
  <c r="P220" i="21" s="1"/>
  <c r="O220" i="21" a="1"/>
  <c r="O220" i="21" s="1"/>
  <c r="N220" i="21" a="1"/>
  <c r="N220" i="21" s="1"/>
  <c r="M220" i="21" a="1"/>
  <c r="M220" i="21" s="1"/>
  <c r="L220" i="21" a="1"/>
  <c r="L220" i="21" s="1"/>
  <c r="K220" i="21" a="1"/>
  <c r="K220" i="21" s="1"/>
  <c r="AC219" i="21" a="1"/>
  <c r="AC219" i="21" s="1"/>
  <c r="AB219" i="21" a="1"/>
  <c r="AB219" i="21" s="1"/>
  <c r="AA219" i="21" a="1"/>
  <c r="AA219" i="21" s="1"/>
  <c r="Z219" i="21" a="1"/>
  <c r="Z219" i="21" s="1"/>
  <c r="Y219" i="21" a="1"/>
  <c r="Y219" i="21" s="1"/>
  <c r="X219" i="21" a="1"/>
  <c r="X219" i="21" s="1"/>
  <c r="W219" i="21" a="1"/>
  <c r="W219" i="21" s="1"/>
  <c r="V219" i="21" a="1"/>
  <c r="V219" i="21" s="1"/>
  <c r="U219" i="21" a="1"/>
  <c r="U219" i="21" s="1"/>
  <c r="T219" i="21" a="1"/>
  <c r="T219" i="21" s="1"/>
  <c r="S219" i="21" a="1"/>
  <c r="S219" i="21" s="1"/>
  <c r="R219" i="21" a="1"/>
  <c r="R219" i="21" s="1"/>
  <c r="Q219" i="21" a="1"/>
  <c r="Q219" i="21" s="1"/>
  <c r="P219" i="21" a="1"/>
  <c r="P219" i="21" s="1"/>
  <c r="O219" i="21" a="1"/>
  <c r="O219" i="21" s="1"/>
  <c r="N219" i="21" a="1"/>
  <c r="N219" i="21" s="1"/>
  <c r="M219" i="21" a="1"/>
  <c r="M219" i="21" s="1"/>
  <c r="L219" i="21" a="1"/>
  <c r="L219" i="21" s="1"/>
  <c r="K219" i="21" a="1"/>
  <c r="K219" i="21" s="1"/>
  <c r="AC218" i="21" a="1"/>
  <c r="AC218" i="21" s="1"/>
  <c r="AB218" i="21" a="1"/>
  <c r="AB218" i="21" s="1"/>
  <c r="AA218" i="21" a="1"/>
  <c r="AA218" i="21" s="1"/>
  <c r="Z218" i="21" a="1"/>
  <c r="Z218" i="21" s="1"/>
  <c r="Y218" i="21" a="1"/>
  <c r="Y218" i="21" s="1"/>
  <c r="X218" i="21" a="1"/>
  <c r="X218" i="21" s="1"/>
  <c r="W218" i="21" a="1"/>
  <c r="W218" i="21" s="1"/>
  <c r="V218" i="21" a="1"/>
  <c r="V218" i="21" s="1"/>
  <c r="U218" i="21" a="1"/>
  <c r="U218" i="21" s="1"/>
  <c r="T218" i="21" a="1"/>
  <c r="T218" i="21" s="1"/>
  <c r="S218" i="21" a="1"/>
  <c r="S218" i="21" s="1"/>
  <c r="R218" i="21" a="1"/>
  <c r="R218" i="21" s="1"/>
  <c r="Q218" i="21" a="1"/>
  <c r="Q218" i="21" s="1"/>
  <c r="P218" i="21" a="1"/>
  <c r="P218" i="21" s="1"/>
  <c r="O218" i="21" a="1"/>
  <c r="O218" i="21" s="1"/>
  <c r="N218" i="21" a="1"/>
  <c r="N218" i="21" s="1"/>
  <c r="M218" i="21" a="1"/>
  <c r="M218" i="21" s="1"/>
  <c r="L218" i="21" a="1"/>
  <c r="L218" i="21" s="1"/>
  <c r="K218" i="21" a="1"/>
  <c r="K218" i="21" s="1"/>
  <c r="AC217" i="21" a="1"/>
  <c r="AC217" i="21" s="1"/>
  <c r="AB217" i="21" a="1"/>
  <c r="AB217" i="21" s="1"/>
  <c r="AA217" i="21" a="1"/>
  <c r="AA217" i="21" s="1"/>
  <c r="Z217" i="21" a="1"/>
  <c r="Z217" i="21" s="1"/>
  <c r="Y217" i="21" a="1"/>
  <c r="Y217" i="21" s="1"/>
  <c r="X217" i="21" a="1"/>
  <c r="X217" i="21" s="1"/>
  <c r="W217" i="21" a="1"/>
  <c r="W217" i="21" s="1"/>
  <c r="V217" i="21" a="1"/>
  <c r="V217" i="21" s="1"/>
  <c r="U217" i="21" a="1"/>
  <c r="U217" i="21" s="1"/>
  <c r="T217" i="21" a="1"/>
  <c r="T217" i="21" s="1"/>
  <c r="S217" i="21" a="1"/>
  <c r="S217" i="21" s="1"/>
  <c r="R217" i="21" a="1"/>
  <c r="R217" i="21" s="1"/>
  <c r="Q217" i="21" a="1"/>
  <c r="Q217" i="21" s="1"/>
  <c r="P217" i="21" a="1"/>
  <c r="P217" i="21" s="1"/>
  <c r="O217" i="21" a="1"/>
  <c r="O217" i="21" s="1"/>
  <c r="N217" i="21" a="1"/>
  <c r="N217" i="21" s="1"/>
  <c r="M217" i="21" a="1"/>
  <c r="M217" i="21" s="1"/>
  <c r="L217" i="21" a="1"/>
  <c r="L217" i="21" s="1"/>
  <c r="K217" i="21" a="1"/>
  <c r="K217" i="21" s="1"/>
  <c r="AC216" i="21" a="1"/>
  <c r="AC216" i="21" s="1"/>
  <c r="AB216" i="21" a="1"/>
  <c r="AB216" i="21" s="1"/>
  <c r="AA216" i="21" a="1"/>
  <c r="AA216" i="21" s="1"/>
  <c r="Z216" i="21" a="1"/>
  <c r="Z216" i="21" s="1"/>
  <c r="Y216" i="21" a="1"/>
  <c r="Y216" i="21" s="1"/>
  <c r="AC215" i="21" a="1"/>
  <c r="AC215" i="21" s="1"/>
  <c r="AB215" i="21" a="1"/>
  <c r="AB215" i="21" s="1"/>
  <c r="AA215" i="21" a="1"/>
  <c r="AA215" i="21" s="1"/>
  <c r="Z215" i="21" a="1"/>
  <c r="Z215" i="21" s="1"/>
  <c r="Y215" i="21" a="1"/>
  <c r="Y215" i="21" s="1"/>
  <c r="X215" i="21" a="1"/>
  <c r="X215" i="21" s="1"/>
  <c r="W215" i="21" a="1"/>
  <c r="W215" i="21" s="1"/>
  <c r="V215" i="21" a="1"/>
  <c r="V215" i="21" s="1"/>
  <c r="U215" i="21" a="1"/>
  <c r="U215" i="21" s="1"/>
  <c r="T215" i="21" a="1"/>
  <c r="T215" i="21" s="1"/>
  <c r="S215" i="21" a="1"/>
  <c r="S215" i="21" s="1"/>
  <c r="R215" i="21" a="1"/>
  <c r="R215" i="21" s="1"/>
  <c r="Q215" i="21" a="1"/>
  <c r="Q215" i="21" s="1"/>
  <c r="P215" i="21" a="1"/>
  <c r="P215" i="21" s="1"/>
  <c r="O215" i="21" a="1"/>
  <c r="O215" i="21" s="1"/>
  <c r="N215" i="21" a="1"/>
  <c r="N215" i="21" s="1"/>
  <c r="M215" i="21" a="1"/>
  <c r="M215" i="21" s="1"/>
  <c r="L215" i="21" a="1"/>
  <c r="L215" i="21" s="1"/>
  <c r="K215" i="21" a="1"/>
  <c r="K215" i="21" s="1"/>
  <c r="AC214" i="21" a="1"/>
  <c r="AC214" i="21" s="1"/>
  <c r="AB214" i="21" a="1"/>
  <c r="AB214" i="21" s="1"/>
  <c r="AA214" i="21" a="1"/>
  <c r="AA214" i="21" s="1"/>
  <c r="Z214" i="21" a="1"/>
  <c r="Z214" i="21" s="1"/>
  <c r="Y214" i="21" a="1"/>
  <c r="Y214" i="21" s="1"/>
  <c r="AC213" i="21" a="1"/>
  <c r="AC213" i="21" s="1"/>
  <c r="AB213" i="21" a="1"/>
  <c r="AB213" i="21" s="1"/>
  <c r="AA213" i="21" a="1"/>
  <c r="AA213" i="21" s="1"/>
  <c r="Z213" i="21" a="1"/>
  <c r="Z213" i="21" s="1"/>
  <c r="Y213" i="21" a="1"/>
  <c r="Y213" i="21" s="1"/>
  <c r="X213" i="21" a="1"/>
  <c r="X213" i="21" s="1"/>
  <c r="W213" i="21" a="1"/>
  <c r="W213" i="21" s="1"/>
  <c r="V213" i="21" a="1"/>
  <c r="V213" i="21" s="1"/>
  <c r="U213" i="21" a="1"/>
  <c r="U213" i="21" s="1"/>
  <c r="T213" i="21" a="1"/>
  <c r="T213" i="21" s="1"/>
  <c r="S213" i="21" a="1"/>
  <c r="S213" i="21" s="1"/>
  <c r="R213" i="21" a="1"/>
  <c r="R213" i="21" s="1"/>
  <c r="Q213" i="21" a="1"/>
  <c r="Q213" i="21" s="1"/>
  <c r="P213" i="21" a="1"/>
  <c r="P213" i="21" s="1"/>
  <c r="O213" i="21" a="1"/>
  <c r="O213" i="21" s="1"/>
  <c r="N213" i="21" a="1"/>
  <c r="N213" i="21" s="1"/>
  <c r="M213" i="21" a="1"/>
  <c r="M213" i="21" s="1"/>
  <c r="L213" i="21" a="1"/>
  <c r="L213" i="21" s="1"/>
  <c r="K213" i="21" a="1"/>
  <c r="K213" i="21" s="1"/>
  <c r="AC212" i="21" a="1"/>
  <c r="AC212" i="21" s="1"/>
  <c r="AB212" i="21" a="1"/>
  <c r="AB212" i="21" s="1"/>
  <c r="AA212" i="21" a="1"/>
  <c r="AA212" i="21" s="1"/>
  <c r="Z212" i="21" a="1"/>
  <c r="Z212" i="21" s="1"/>
  <c r="Y212" i="21" a="1"/>
  <c r="Y212" i="21" s="1"/>
  <c r="X212" i="21" a="1"/>
  <c r="X212" i="21" s="1"/>
  <c r="W212" i="21" a="1"/>
  <c r="W212" i="21" s="1"/>
  <c r="V212" i="21" a="1"/>
  <c r="V212" i="21" s="1"/>
  <c r="U212" i="21" a="1"/>
  <c r="U212" i="21" s="1"/>
  <c r="T212" i="21" a="1"/>
  <c r="T212" i="21" s="1"/>
  <c r="S212" i="21" a="1"/>
  <c r="S212" i="21" s="1"/>
  <c r="R212" i="21" a="1"/>
  <c r="R212" i="21" s="1"/>
  <c r="Q212" i="21" a="1"/>
  <c r="Q212" i="21" s="1"/>
  <c r="P212" i="21" a="1"/>
  <c r="P212" i="21" s="1"/>
  <c r="O212" i="21" a="1"/>
  <c r="O212" i="21" s="1"/>
  <c r="N212" i="21" a="1"/>
  <c r="N212" i="21" s="1"/>
  <c r="M212" i="21" a="1"/>
  <c r="M212" i="21" s="1"/>
  <c r="L212" i="21" a="1"/>
  <c r="L212" i="21" s="1"/>
  <c r="K212" i="21" a="1"/>
  <c r="K212" i="21" s="1"/>
  <c r="AC211" i="21" a="1"/>
  <c r="AC211" i="21" s="1"/>
  <c r="AB211" i="21" a="1"/>
  <c r="AB211" i="21" s="1"/>
  <c r="AA211" i="21" a="1"/>
  <c r="AA211" i="21" s="1"/>
  <c r="Z211" i="21" a="1"/>
  <c r="Z211" i="21" s="1"/>
  <c r="Y211" i="21" a="1"/>
  <c r="Y211" i="21" s="1"/>
  <c r="X211" i="21" a="1"/>
  <c r="X211" i="21" s="1"/>
  <c r="W211" i="21" a="1"/>
  <c r="W211" i="21" s="1"/>
  <c r="V211" i="21" a="1"/>
  <c r="V211" i="21" s="1"/>
  <c r="U211" i="21" a="1"/>
  <c r="U211" i="21" s="1"/>
  <c r="T211" i="21" a="1"/>
  <c r="T211" i="21" s="1"/>
  <c r="S211" i="21" a="1"/>
  <c r="S211" i="21" s="1"/>
  <c r="R211" i="21" a="1"/>
  <c r="R211" i="21" s="1"/>
  <c r="Q211" i="21" a="1"/>
  <c r="Q211" i="21" s="1"/>
  <c r="P211" i="21" a="1"/>
  <c r="P211" i="21" s="1"/>
  <c r="O211" i="21" a="1"/>
  <c r="O211" i="21" s="1"/>
  <c r="N211" i="21" a="1"/>
  <c r="N211" i="21" s="1"/>
  <c r="M211" i="21" a="1"/>
  <c r="M211" i="21" s="1"/>
  <c r="L211" i="21" a="1"/>
  <c r="L211" i="21" s="1"/>
  <c r="K211" i="21" a="1"/>
  <c r="K211" i="21" s="1"/>
  <c r="AC210" i="21" a="1"/>
  <c r="AC210" i="21" s="1"/>
  <c r="AB210" i="21" a="1"/>
  <c r="AB210" i="21" s="1"/>
  <c r="AA210" i="21" a="1"/>
  <c r="AA210" i="21" s="1"/>
  <c r="Z210" i="21" a="1"/>
  <c r="Z210" i="21" s="1"/>
  <c r="Y210" i="21" a="1"/>
  <c r="Y210" i="21" s="1"/>
  <c r="AC209" i="21" a="1"/>
  <c r="AC209" i="21" s="1"/>
  <c r="AB209" i="21" a="1"/>
  <c r="AB209" i="21" s="1"/>
  <c r="AA209" i="21" a="1"/>
  <c r="AA209" i="21" s="1"/>
  <c r="Z209" i="21" a="1"/>
  <c r="Z209" i="21" s="1"/>
  <c r="Y209" i="21" a="1"/>
  <c r="Y209" i="21" s="1"/>
  <c r="AC208" i="21" a="1"/>
  <c r="AC208" i="21" s="1"/>
  <c r="AB208" i="21" a="1"/>
  <c r="AB208" i="21" s="1"/>
  <c r="AA208" i="21" a="1"/>
  <c r="AA208" i="21" s="1"/>
  <c r="Z208" i="21" a="1"/>
  <c r="Z208" i="21" s="1"/>
  <c r="Y208" i="21" a="1"/>
  <c r="Y208" i="21" s="1"/>
  <c r="AC207" i="21" a="1"/>
  <c r="AC207" i="21" s="1"/>
  <c r="AB207" i="21" a="1"/>
  <c r="AB207" i="21" s="1"/>
  <c r="AA207" i="21" a="1"/>
  <c r="AA207" i="21" s="1"/>
  <c r="Z207" i="21" a="1"/>
  <c r="Z207" i="21" s="1"/>
  <c r="Y207" i="21" a="1"/>
  <c r="Y207" i="21" s="1"/>
  <c r="AC206" i="21" a="1"/>
  <c r="AC206" i="21" s="1"/>
  <c r="AB206" i="21" a="1"/>
  <c r="AB206" i="21" s="1"/>
  <c r="AA206" i="21" a="1"/>
  <c r="AA206" i="21" s="1"/>
  <c r="Z206" i="21" a="1"/>
  <c r="Z206" i="21" s="1"/>
  <c r="Y206" i="21" a="1"/>
  <c r="Y206" i="21" s="1"/>
  <c r="AC205" i="21" a="1"/>
  <c r="AC205" i="21" s="1"/>
  <c r="AB205" i="21" a="1"/>
  <c r="AB205" i="21" s="1"/>
  <c r="AA205" i="21" a="1"/>
  <c r="AA205" i="21" s="1"/>
  <c r="Z205" i="21" a="1"/>
  <c r="Z205" i="21" s="1"/>
  <c r="Y205" i="21" a="1"/>
  <c r="Y205" i="21" s="1"/>
  <c r="AC204" i="21" a="1"/>
  <c r="AC204" i="21" s="1"/>
  <c r="AB204" i="21" a="1"/>
  <c r="AB204" i="21" s="1"/>
  <c r="AA204" i="21" a="1"/>
  <c r="AA204" i="21" s="1"/>
  <c r="Z204" i="21" a="1"/>
  <c r="Z204" i="21" s="1"/>
  <c r="Y204" i="21" a="1"/>
  <c r="Y204" i="21" s="1"/>
  <c r="AC203" i="21" a="1"/>
  <c r="AC203" i="21" s="1"/>
  <c r="AB203" i="21" a="1"/>
  <c r="AB203" i="21" s="1"/>
  <c r="AA203" i="21" a="1"/>
  <c r="AA203" i="21" s="1"/>
  <c r="Z203" i="21" a="1"/>
  <c r="Z203" i="21" s="1"/>
  <c r="Y203" i="21" a="1"/>
  <c r="Y203" i="21" s="1"/>
  <c r="AC202" i="21" a="1"/>
  <c r="AC202" i="21" s="1"/>
  <c r="AB202" i="21" a="1"/>
  <c r="AB202" i="21" s="1"/>
  <c r="AA202" i="21" a="1"/>
  <c r="AA202" i="21" s="1"/>
  <c r="Z202" i="21" a="1"/>
  <c r="Z202" i="21" s="1"/>
  <c r="Y202" i="21" a="1"/>
  <c r="Y202" i="21" s="1"/>
  <c r="AC201" i="21" a="1"/>
  <c r="AC201" i="21" s="1"/>
  <c r="AB201" i="21" a="1"/>
  <c r="AB201" i="21" s="1"/>
  <c r="AA201" i="21" a="1"/>
  <c r="AA201" i="21" s="1"/>
  <c r="Z201" i="21" a="1"/>
  <c r="Z201" i="21" s="1"/>
  <c r="Y201" i="21" a="1"/>
  <c r="Y201" i="21" s="1"/>
  <c r="AC200" i="21" a="1"/>
  <c r="AC200" i="21" s="1"/>
  <c r="AB200" i="21" a="1"/>
  <c r="AB200" i="21" s="1"/>
  <c r="AA200" i="21" a="1"/>
  <c r="AA200" i="21" s="1"/>
  <c r="Z200" i="21" a="1"/>
  <c r="Z200" i="21" s="1"/>
  <c r="Y200" i="21" a="1"/>
  <c r="Y200" i="21" s="1"/>
  <c r="AC199" i="21" a="1"/>
  <c r="AC199" i="21" s="1"/>
  <c r="AB199" i="21" a="1"/>
  <c r="AB199" i="21" s="1"/>
  <c r="AA199" i="21" a="1"/>
  <c r="AA199" i="21" s="1"/>
  <c r="Z199" i="21" a="1"/>
  <c r="Z199" i="21" s="1"/>
  <c r="Y199" i="21" a="1"/>
  <c r="Y199" i="21" s="1"/>
  <c r="X199" i="21" a="1"/>
  <c r="X199" i="21" s="1"/>
  <c r="W199" i="21" a="1"/>
  <c r="W199" i="21" s="1"/>
  <c r="V199" i="21" a="1"/>
  <c r="V199" i="21" s="1"/>
  <c r="U199" i="21" a="1"/>
  <c r="U199" i="21" s="1"/>
  <c r="T199" i="21" a="1"/>
  <c r="T199" i="21" s="1"/>
  <c r="S199" i="21" a="1"/>
  <c r="S199" i="21" s="1"/>
  <c r="R199" i="21" a="1"/>
  <c r="R199" i="21" s="1"/>
  <c r="Q199" i="21" a="1"/>
  <c r="Q199" i="21" s="1"/>
  <c r="P199" i="21" a="1"/>
  <c r="P199" i="21" s="1"/>
  <c r="O199" i="21" a="1"/>
  <c r="O199" i="21" s="1"/>
  <c r="N199" i="21" a="1"/>
  <c r="N199" i="21" s="1"/>
  <c r="M199" i="21" a="1"/>
  <c r="M199" i="21" s="1"/>
  <c r="L199" i="21" a="1"/>
  <c r="L199" i="21" s="1"/>
  <c r="K199" i="21" a="1"/>
  <c r="K199" i="21" s="1"/>
  <c r="AC198" i="21" a="1"/>
  <c r="AC198" i="21" s="1"/>
  <c r="AB198" i="21" a="1"/>
  <c r="AB198" i="21" s="1"/>
  <c r="AA198" i="21" a="1"/>
  <c r="AA198" i="21" s="1"/>
  <c r="Z198" i="21" a="1"/>
  <c r="Z198" i="21" s="1"/>
  <c r="Y198" i="21" a="1"/>
  <c r="Y198" i="21" s="1"/>
  <c r="X198" i="21" a="1"/>
  <c r="X198" i="21" s="1"/>
  <c r="W198" i="21" a="1"/>
  <c r="W198" i="21" s="1"/>
  <c r="V198" i="21" a="1"/>
  <c r="V198" i="21" s="1"/>
  <c r="U198" i="21" a="1"/>
  <c r="U198" i="21" s="1"/>
  <c r="T198" i="21" a="1"/>
  <c r="T198" i="21" s="1"/>
  <c r="S198" i="21" a="1"/>
  <c r="S198" i="21" s="1"/>
  <c r="R198" i="21" a="1"/>
  <c r="R198" i="21" s="1"/>
  <c r="Q198" i="21" a="1"/>
  <c r="Q198" i="21" s="1"/>
  <c r="P198" i="21" a="1"/>
  <c r="P198" i="21" s="1"/>
  <c r="O198" i="21" a="1"/>
  <c r="O198" i="21" s="1"/>
  <c r="N198" i="21" a="1"/>
  <c r="N198" i="21" s="1"/>
  <c r="M198" i="21" a="1"/>
  <c r="M198" i="21" s="1"/>
  <c r="L198" i="21" a="1"/>
  <c r="L198" i="21" s="1"/>
  <c r="K198" i="21" a="1"/>
  <c r="K198" i="21" s="1"/>
  <c r="AC197" i="21" a="1"/>
  <c r="AC197" i="21" s="1"/>
  <c r="AB197" i="21" a="1"/>
  <c r="AB197" i="21" s="1"/>
  <c r="AA197" i="21" a="1"/>
  <c r="AA197" i="21" s="1"/>
  <c r="Z197" i="21" a="1"/>
  <c r="Z197" i="21" s="1"/>
  <c r="Y197" i="21" a="1"/>
  <c r="Y197" i="21" s="1"/>
  <c r="X197" i="21" a="1"/>
  <c r="X197" i="21" s="1"/>
  <c r="W197" i="21" a="1"/>
  <c r="W197" i="21" s="1"/>
  <c r="V197" i="21" a="1"/>
  <c r="V197" i="21" s="1"/>
  <c r="U197" i="21" a="1"/>
  <c r="U197" i="21" s="1"/>
  <c r="T197" i="21" a="1"/>
  <c r="T197" i="21" s="1"/>
  <c r="S197" i="21" a="1"/>
  <c r="S197" i="21" s="1"/>
  <c r="R197" i="21" a="1"/>
  <c r="R197" i="21" s="1"/>
  <c r="Q197" i="21" a="1"/>
  <c r="Q197" i="21" s="1"/>
  <c r="P197" i="21" a="1"/>
  <c r="P197" i="21" s="1"/>
  <c r="O197" i="21" a="1"/>
  <c r="O197" i="21" s="1"/>
  <c r="N197" i="21" a="1"/>
  <c r="N197" i="21" s="1"/>
  <c r="M197" i="21" a="1"/>
  <c r="M197" i="21" s="1"/>
  <c r="L197" i="21" a="1"/>
  <c r="L197" i="21" s="1"/>
  <c r="K197" i="21" a="1"/>
  <c r="K197" i="21" s="1"/>
  <c r="AC196" i="21" a="1"/>
  <c r="AC196" i="21" s="1"/>
  <c r="AB196" i="21" a="1"/>
  <c r="AB196" i="21" s="1"/>
  <c r="AA196" i="21" a="1"/>
  <c r="AA196" i="21" s="1"/>
  <c r="Z196" i="21" a="1"/>
  <c r="Z196" i="21" s="1"/>
  <c r="Y196" i="21" a="1"/>
  <c r="Y196" i="21" s="1"/>
  <c r="X196" i="21" a="1"/>
  <c r="X196" i="21" s="1"/>
  <c r="W196" i="21" a="1"/>
  <c r="W196" i="21" s="1"/>
  <c r="V196" i="21" a="1"/>
  <c r="V196" i="21" s="1"/>
  <c r="U196" i="21" a="1"/>
  <c r="U196" i="21" s="1"/>
  <c r="T196" i="21" a="1"/>
  <c r="T196" i="21" s="1"/>
  <c r="S196" i="21" a="1"/>
  <c r="S196" i="21" s="1"/>
  <c r="R196" i="21" a="1"/>
  <c r="R196" i="21" s="1"/>
  <c r="Q196" i="21" a="1"/>
  <c r="Q196" i="21" s="1"/>
  <c r="P196" i="21" a="1"/>
  <c r="P196" i="21" s="1"/>
  <c r="O196" i="21" a="1"/>
  <c r="O196" i="21" s="1"/>
  <c r="N196" i="21" a="1"/>
  <c r="N196" i="21" s="1"/>
  <c r="M196" i="21" a="1"/>
  <c r="M196" i="21" s="1"/>
  <c r="L196" i="21" a="1"/>
  <c r="L196" i="21" s="1"/>
  <c r="K196" i="21" a="1"/>
  <c r="K196" i="21" s="1"/>
  <c r="AC195" i="21" a="1"/>
  <c r="AC195" i="21" s="1"/>
  <c r="AB195" i="21" a="1"/>
  <c r="AB195" i="21" s="1"/>
  <c r="AA195" i="21" a="1"/>
  <c r="AA195" i="21" s="1"/>
  <c r="Z195" i="21" a="1"/>
  <c r="Z195" i="21" s="1"/>
  <c r="Y195" i="21" a="1"/>
  <c r="Y195" i="21" s="1"/>
  <c r="X195" i="21" a="1"/>
  <c r="X195" i="21" s="1"/>
  <c r="W195" i="21" a="1"/>
  <c r="W195" i="21" s="1"/>
  <c r="V195" i="21" a="1"/>
  <c r="V195" i="21" s="1"/>
  <c r="U195" i="21" a="1"/>
  <c r="U195" i="21" s="1"/>
  <c r="T195" i="21" a="1"/>
  <c r="T195" i="21" s="1"/>
  <c r="S195" i="21" a="1"/>
  <c r="S195" i="21" s="1"/>
  <c r="R195" i="21" a="1"/>
  <c r="R195" i="21" s="1"/>
  <c r="Q195" i="21" a="1"/>
  <c r="Q195" i="21" s="1"/>
  <c r="P195" i="21" a="1"/>
  <c r="P195" i="21" s="1"/>
  <c r="O195" i="21" a="1"/>
  <c r="O195" i="21" s="1"/>
  <c r="N195" i="21" a="1"/>
  <c r="N195" i="21" s="1"/>
  <c r="M195" i="21" a="1"/>
  <c r="M195" i="21" s="1"/>
  <c r="L195" i="21" a="1"/>
  <c r="L195" i="21" s="1"/>
  <c r="K195" i="21" a="1"/>
  <c r="K195" i="21" s="1"/>
  <c r="AC194" i="21" a="1"/>
  <c r="AC194" i="21" s="1"/>
  <c r="AB194" i="21" a="1"/>
  <c r="AB194" i="21" s="1"/>
  <c r="AA194" i="21" a="1"/>
  <c r="AA194" i="21" s="1"/>
  <c r="Z194" i="21" a="1"/>
  <c r="Z194" i="21" s="1"/>
  <c r="Y194" i="21" a="1"/>
  <c r="Y194" i="21" s="1"/>
  <c r="X194" i="21" a="1"/>
  <c r="X194" i="21" s="1"/>
  <c r="W194" i="21" a="1"/>
  <c r="W194" i="21" s="1"/>
  <c r="V194" i="21" a="1"/>
  <c r="V194" i="21" s="1"/>
  <c r="U194" i="21" a="1"/>
  <c r="U194" i="21" s="1"/>
  <c r="T194" i="21" a="1"/>
  <c r="T194" i="21" s="1"/>
  <c r="S194" i="21" a="1"/>
  <c r="S194" i="21" s="1"/>
  <c r="R194" i="21" a="1"/>
  <c r="R194" i="21" s="1"/>
  <c r="Q194" i="21" a="1"/>
  <c r="Q194" i="21" s="1"/>
  <c r="P194" i="21" a="1"/>
  <c r="P194" i="21" s="1"/>
  <c r="O194" i="21" a="1"/>
  <c r="O194" i="21" s="1"/>
  <c r="N194" i="21" a="1"/>
  <c r="N194" i="21" s="1"/>
  <c r="M194" i="21" a="1"/>
  <c r="M194" i="21" s="1"/>
  <c r="L194" i="21" a="1"/>
  <c r="L194" i="21" s="1"/>
  <c r="K194" i="21" a="1"/>
  <c r="K194" i="21" s="1"/>
  <c r="L179" i="21" a="1"/>
  <c r="L179" i="21" s="1"/>
  <c r="M179" i="21" a="1"/>
  <c r="M179" i="21" s="1"/>
  <c r="N179" i="21" a="1"/>
  <c r="N179" i="21" s="1"/>
  <c r="O179" i="21" a="1"/>
  <c r="O179" i="21" s="1"/>
  <c r="P179" i="21" a="1"/>
  <c r="P179" i="21" s="1"/>
  <c r="Q179" i="21" a="1"/>
  <c r="Q179" i="21" s="1"/>
  <c r="R179" i="21" a="1"/>
  <c r="R179" i="21" s="1"/>
  <c r="S179" i="21" a="1"/>
  <c r="S179" i="21" s="1"/>
  <c r="T179" i="21" a="1"/>
  <c r="T179" i="21" s="1"/>
  <c r="U179" i="21" a="1"/>
  <c r="U179" i="21" s="1"/>
  <c r="V179" i="21" a="1"/>
  <c r="V179" i="21" s="1"/>
  <c r="W179" i="21" a="1"/>
  <c r="W179" i="21" s="1"/>
  <c r="X179" i="21" a="1"/>
  <c r="X179" i="21" s="1"/>
  <c r="Y179" i="21" a="1"/>
  <c r="Y179" i="21" s="1"/>
  <c r="Z179" i="21" a="1"/>
  <c r="Z179" i="21" s="1"/>
  <c r="AA179" i="21" a="1"/>
  <c r="AA179" i="21" s="1"/>
  <c r="AB179" i="21" a="1"/>
  <c r="AB179" i="21" s="1"/>
  <c r="AC179" i="21" a="1"/>
  <c r="AC179" i="21" s="1"/>
  <c r="L178" i="21" a="1"/>
  <c r="L178" i="21" s="1"/>
  <c r="M178" i="21" a="1"/>
  <c r="M178" i="21" s="1"/>
  <c r="N178" i="21" a="1"/>
  <c r="N178" i="21" s="1"/>
  <c r="O178" i="21" a="1"/>
  <c r="O178" i="21" s="1"/>
  <c r="P178" i="21" a="1"/>
  <c r="P178" i="21" s="1"/>
  <c r="Q178" i="21" a="1"/>
  <c r="Q178" i="21" s="1"/>
  <c r="R178" i="21" a="1"/>
  <c r="R178" i="21" s="1"/>
  <c r="S178" i="21" a="1"/>
  <c r="S178" i="21" s="1"/>
  <c r="T178" i="21" a="1"/>
  <c r="T178" i="21" s="1"/>
  <c r="U178" i="21" a="1"/>
  <c r="U178" i="21" s="1"/>
  <c r="V178" i="21" a="1"/>
  <c r="V178" i="21" s="1"/>
  <c r="W178" i="21" a="1"/>
  <c r="W178" i="21" s="1"/>
  <c r="X178" i="21" a="1"/>
  <c r="X178" i="21" s="1"/>
  <c r="Y178" i="21" a="1"/>
  <c r="Y178" i="21" s="1"/>
  <c r="Z178" i="21" a="1"/>
  <c r="Z178" i="21" s="1"/>
  <c r="AA178" i="21" a="1"/>
  <c r="AA178" i="21" s="1"/>
  <c r="AB178" i="21" a="1"/>
  <c r="AB178" i="21" s="1"/>
  <c r="AC178" i="21" a="1"/>
  <c r="AC178" i="21" s="1"/>
  <c r="AC172" i="21" a="1"/>
  <c r="AC172" i="21" s="1"/>
  <c r="AB172" i="21" a="1"/>
  <c r="AB172" i="21" s="1"/>
  <c r="AA172" i="21" a="1"/>
  <c r="AA172" i="21" s="1"/>
  <c r="Z172" i="21" a="1"/>
  <c r="Z172" i="21" s="1"/>
  <c r="Y172" i="21" a="1"/>
  <c r="Y172" i="21" s="1"/>
  <c r="X172" i="21" a="1"/>
  <c r="X172" i="21" s="1"/>
  <c r="W172" i="21" a="1"/>
  <c r="W172" i="21" s="1"/>
  <c r="V172" i="21" a="1"/>
  <c r="V172" i="21" s="1"/>
  <c r="U172" i="21" a="1"/>
  <c r="U172" i="21" s="1"/>
  <c r="T172" i="21" a="1"/>
  <c r="T172" i="21" s="1"/>
  <c r="S172" i="21" a="1"/>
  <c r="S172" i="21" s="1"/>
  <c r="R172" i="21" a="1"/>
  <c r="R172" i="21" s="1"/>
  <c r="Q172" i="21" a="1"/>
  <c r="Q172" i="21" s="1"/>
  <c r="P172" i="21" a="1"/>
  <c r="P172" i="21" s="1"/>
  <c r="O172" i="21" a="1"/>
  <c r="O172" i="21" s="1"/>
  <c r="N172" i="21" a="1"/>
  <c r="N172" i="21" s="1"/>
  <c r="M172" i="21" a="1"/>
  <c r="M172" i="21" s="1"/>
  <c r="L172" i="21" a="1"/>
  <c r="L172" i="21" s="1"/>
  <c r="K172" i="21" a="1"/>
  <c r="K172" i="21" s="1"/>
  <c r="AC171" i="21" a="1"/>
  <c r="AC171" i="21" s="1"/>
  <c r="AB171" i="21" a="1"/>
  <c r="AB171" i="21" s="1"/>
  <c r="AA171" i="21" a="1"/>
  <c r="AA171" i="21" s="1"/>
  <c r="Z171" i="21" a="1"/>
  <c r="Z171" i="21" s="1"/>
  <c r="Y171" i="21" a="1"/>
  <c r="Y171" i="21" s="1"/>
  <c r="X171" i="21" a="1"/>
  <c r="X171" i="21" s="1"/>
  <c r="W171" i="21" a="1"/>
  <c r="W171" i="21" s="1"/>
  <c r="V171" i="21" a="1"/>
  <c r="V171" i="21" s="1"/>
  <c r="U171" i="21" a="1"/>
  <c r="U171" i="21" s="1"/>
  <c r="T171" i="21" a="1"/>
  <c r="T171" i="21" s="1"/>
  <c r="S171" i="21" a="1"/>
  <c r="S171" i="21" s="1"/>
  <c r="R171" i="21" a="1"/>
  <c r="R171" i="21" s="1"/>
  <c r="Q171" i="21" a="1"/>
  <c r="Q171" i="21" s="1"/>
  <c r="P171" i="21" a="1"/>
  <c r="P171" i="21" s="1"/>
  <c r="O171" i="21" a="1"/>
  <c r="O171" i="21" s="1"/>
  <c r="N171" i="21" a="1"/>
  <c r="N171" i="21" s="1"/>
  <c r="M171" i="21" a="1"/>
  <c r="M171" i="21" s="1"/>
  <c r="L171" i="21" a="1"/>
  <c r="L171" i="21" s="1"/>
  <c r="K171" i="21" a="1"/>
  <c r="K171" i="21" s="1"/>
  <c r="AC170" i="21" a="1"/>
  <c r="AC170" i="21" s="1"/>
  <c r="AB170" i="21" a="1"/>
  <c r="AB170" i="21" s="1"/>
  <c r="AA170" i="21" a="1"/>
  <c r="AA170" i="21" s="1"/>
  <c r="Z170" i="21" a="1"/>
  <c r="Z170" i="21" s="1"/>
  <c r="Y170" i="21" a="1"/>
  <c r="Y170" i="21" s="1"/>
  <c r="X170" i="21" a="1"/>
  <c r="X170" i="21" s="1"/>
  <c r="W170" i="21" a="1"/>
  <c r="W170" i="21" s="1"/>
  <c r="V170" i="21" a="1"/>
  <c r="V170" i="21" s="1"/>
  <c r="U170" i="21" a="1"/>
  <c r="U170" i="21" s="1"/>
  <c r="T170" i="21" a="1"/>
  <c r="T170" i="21" s="1"/>
  <c r="S170" i="21" a="1"/>
  <c r="S170" i="21" s="1"/>
  <c r="R170" i="21" a="1"/>
  <c r="R170" i="21" s="1"/>
  <c r="Q170" i="21" a="1"/>
  <c r="Q170" i="21" s="1"/>
  <c r="P170" i="21" a="1"/>
  <c r="P170" i="21" s="1"/>
  <c r="O170" i="21" a="1"/>
  <c r="O170" i="21" s="1"/>
  <c r="N170" i="21" a="1"/>
  <c r="N170" i="21" s="1"/>
  <c r="M170" i="21" a="1"/>
  <c r="M170" i="21" s="1"/>
  <c r="L170" i="21" a="1"/>
  <c r="L170" i="21" s="1"/>
  <c r="K170" i="21" a="1"/>
  <c r="K170" i="21" s="1"/>
  <c r="AC169" i="21" a="1"/>
  <c r="AC169" i="21" s="1"/>
  <c r="AB169" i="21" a="1"/>
  <c r="AB169" i="21" s="1"/>
  <c r="AA169" i="21" a="1"/>
  <c r="AA169" i="21" s="1"/>
  <c r="Z169" i="21" a="1"/>
  <c r="Z169" i="21" s="1"/>
  <c r="Y169" i="21" a="1"/>
  <c r="Y169" i="21" s="1"/>
  <c r="X169" i="21" a="1"/>
  <c r="X169" i="21" s="1"/>
  <c r="W169" i="21" a="1"/>
  <c r="W169" i="21" s="1"/>
  <c r="V169" i="21" a="1"/>
  <c r="V169" i="21" s="1"/>
  <c r="U169" i="21" a="1"/>
  <c r="U169" i="21" s="1"/>
  <c r="T169" i="21" a="1"/>
  <c r="T169" i="21" s="1"/>
  <c r="S169" i="21" a="1"/>
  <c r="S169" i="21" s="1"/>
  <c r="R169" i="21" a="1"/>
  <c r="R169" i="21" s="1"/>
  <c r="Q169" i="21" a="1"/>
  <c r="Q169" i="21" s="1"/>
  <c r="P169" i="21" a="1"/>
  <c r="P169" i="21" s="1"/>
  <c r="O169" i="21" a="1"/>
  <c r="O169" i="21" s="1"/>
  <c r="N169" i="21" a="1"/>
  <c r="N169" i="21" s="1"/>
  <c r="M169" i="21" a="1"/>
  <c r="M169" i="21" s="1"/>
  <c r="L169" i="21" a="1"/>
  <c r="L169" i="21" s="1"/>
  <c r="K169" i="21" a="1"/>
  <c r="K169" i="21" s="1"/>
  <c r="AC168" i="21" a="1"/>
  <c r="AC168" i="21" s="1"/>
  <c r="AB168" i="21" a="1"/>
  <c r="AB168" i="21" s="1"/>
  <c r="AA168" i="21" a="1"/>
  <c r="AA168" i="21" s="1"/>
  <c r="Z168" i="21" a="1"/>
  <c r="Z168" i="21" s="1"/>
  <c r="Y168" i="21" a="1"/>
  <c r="Y168" i="21" s="1"/>
  <c r="X168" i="21" a="1"/>
  <c r="X168" i="21" s="1"/>
  <c r="W168" i="21" a="1"/>
  <c r="W168" i="21" s="1"/>
  <c r="V168" i="21" a="1"/>
  <c r="V168" i="21" s="1"/>
  <c r="U168" i="21" a="1"/>
  <c r="U168" i="21" s="1"/>
  <c r="T168" i="21" a="1"/>
  <c r="T168" i="21" s="1"/>
  <c r="S168" i="21" a="1"/>
  <c r="S168" i="21" s="1"/>
  <c r="R168" i="21" a="1"/>
  <c r="R168" i="21" s="1"/>
  <c r="Q168" i="21" a="1"/>
  <c r="Q168" i="21" s="1"/>
  <c r="P168" i="21" a="1"/>
  <c r="P168" i="21" s="1"/>
  <c r="O168" i="21" a="1"/>
  <c r="O168" i="21" s="1"/>
  <c r="N168" i="21" a="1"/>
  <c r="N168" i="21" s="1"/>
  <c r="M168" i="21" a="1"/>
  <c r="M168" i="21" s="1"/>
  <c r="L168" i="21" a="1"/>
  <c r="L168" i="21" s="1"/>
  <c r="K168" i="21" a="1"/>
  <c r="K168" i="21" s="1"/>
  <c r="AC167" i="21" a="1"/>
  <c r="AC167" i="21" s="1"/>
  <c r="AB167" i="21" a="1"/>
  <c r="AB167" i="21" s="1"/>
  <c r="AA167" i="21" a="1"/>
  <c r="AA167" i="21" s="1"/>
  <c r="Z167" i="21" a="1"/>
  <c r="Z167" i="21" s="1"/>
  <c r="Y167" i="21" a="1"/>
  <c r="Y167" i="21" s="1"/>
  <c r="X167" i="21" a="1"/>
  <c r="X167" i="21" s="1"/>
  <c r="W167" i="21" a="1"/>
  <c r="W167" i="21" s="1"/>
  <c r="V167" i="21" a="1"/>
  <c r="V167" i="21" s="1"/>
  <c r="U167" i="21" a="1"/>
  <c r="U167" i="21" s="1"/>
  <c r="T167" i="21" a="1"/>
  <c r="T167" i="21" s="1"/>
  <c r="S167" i="21" a="1"/>
  <c r="S167" i="21" s="1"/>
  <c r="R167" i="21" a="1"/>
  <c r="R167" i="21" s="1"/>
  <c r="Q167" i="21" a="1"/>
  <c r="Q167" i="21" s="1"/>
  <c r="P167" i="21" a="1"/>
  <c r="P167" i="21" s="1"/>
  <c r="O167" i="21" a="1"/>
  <c r="O167" i="21" s="1"/>
  <c r="N167" i="21" a="1"/>
  <c r="N167" i="21" s="1"/>
  <c r="M167" i="21" a="1"/>
  <c r="M167" i="21" s="1"/>
  <c r="L167" i="21" a="1"/>
  <c r="L167" i="21" s="1"/>
  <c r="K167" i="21" a="1"/>
  <c r="K167" i="21" s="1"/>
  <c r="AC166" i="21" a="1"/>
  <c r="AC166" i="21" s="1"/>
  <c r="AB166" i="21" a="1"/>
  <c r="AB166" i="21" s="1"/>
  <c r="AA166" i="21" a="1"/>
  <c r="AA166" i="21" s="1"/>
  <c r="Z166" i="21" a="1"/>
  <c r="Z166" i="21" s="1"/>
  <c r="Y166" i="21" a="1"/>
  <c r="Y166" i="21" s="1"/>
  <c r="X166" i="21" a="1"/>
  <c r="X166" i="21" s="1"/>
  <c r="W166" i="21" a="1"/>
  <c r="W166" i="21" s="1"/>
  <c r="V166" i="21" a="1"/>
  <c r="V166" i="21" s="1"/>
  <c r="U166" i="21" a="1"/>
  <c r="U166" i="21" s="1"/>
  <c r="T166" i="21" a="1"/>
  <c r="T166" i="21" s="1"/>
  <c r="S166" i="21" a="1"/>
  <c r="S166" i="21" s="1"/>
  <c r="R166" i="21" a="1"/>
  <c r="R166" i="21" s="1"/>
  <c r="Q166" i="21" a="1"/>
  <c r="Q166" i="21" s="1"/>
  <c r="P166" i="21" a="1"/>
  <c r="P166" i="21" s="1"/>
  <c r="O166" i="21" a="1"/>
  <c r="O166" i="21" s="1"/>
  <c r="N166" i="21" a="1"/>
  <c r="N166" i="21" s="1"/>
  <c r="M166" i="21" a="1"/>
  <c r="M166" i="21" s="1"/>
  <c r="L166" i="21" a="1"/>
  <c r="L166" i="21" s="1"/>
  <c r="K166" i="21" a="1"/>
  <c r="K166" i="21" s="1"/>
  <c r="AC165" i="21" a="1"/>
  <c r="AC165" i="21" s="1"/>
  <c r="AB165" i="21" a="1"/>
  <c r="AB165" i="21" s="1"/>
  <c r="AA165" i="21" a="1"/>
  <c r="AA165" i="21" s="1"/>
  <c r="Z165" i="21" a="1"/>
  <c r="Z165" i="21" s="1"/>
  <c r="Y165" i="21" a="1"/>
  <c r="Y165" i="21" s="1"/>
  <c r="X165" i="21" a="1"/>
  <c r="X165" i="21" s="1"/>
  <c r="W165" i="21" a="1"/>
  <c r="W165" i="21" s="1"/>
  <c r="V165" i="21" a="1"/>
  <c r="V165" i="21" s="1"/>
  <c r="U165" i="21" a="1"/>
  <c r="U165" i="21" s="1"/>
  <c r="T165" i="21" a="1"/>
  <c r="T165" i="21" s="1"/>
  <c r="S165" i="21" a="1"/>
  <c r="S165" i="21" s="1"/>
  <c r="R165" i="21" a="1"/>
  <c r="R165" i="21" s="1"/>
  <c r="Q165" i="21" a="1"/>
  <c r="Q165" i="21" s="1"/>
  <c r="P165" i="21" a="1"/>
  <c r="P165" i="21" s="1"/>
  <c r="O165" i="21" a="1"/>
  <c r="O165" i="21" s="1"/>
  <c r="N165" i="21" a="1"/>
  <c r="N165" i="21" s="1"/>
  <c r="M165" i="21" a="1"/>
  <c r="M165" i="21" s="1"/>
  <c r="L165" i="21" a="1"/>
  <c r="L165" i="21" s="1"/>
  <c r="K165" i="21" a="1"/>
  <c r="K165" i="21" s="1"/>
  <c r="AC164" i="21" a="1"/>
  <c r="AC164" i="21" s="1"/>
  <c r="AB164" i="21" a="1"/>
  <c r="AB164" i="21" s="1"/>
  <c r="AA164" i="21" a="1"/>
  <c r="AA164" i="21" s="1"/>
  <c r="Z164" i="21" a="1"/>
  <c r="Z164" i="21" s="1"/>
  <c r="Y164" i="21" a="1"/>
  <c r="Y164" i="21" s="1"/>
  <c r="X164" i="21" a="1"/>
  <c r="X164" i="21" s="1"/>
  <c r="W164" i="21" a="1"/>
  <c r="W164" i="21" s="1"/>
  <c r="V164" i="21" a="1"/>
  <c r="V164" i="21" s="1"/>
  <c r="U164" i="21" a="1"/>
  <c r="U164" i="21" s="1"/>
  <c r="T164" i="21" a="1"/>
  <c r="T164" i="21" s="1"/>
  <c r="S164" i="21" a="1"/>
  <c r="S164" i="21" s="1"/>
  <c r="R164" i="21" a="1"/>
  <c r="R164" i="21" s="1"/>
  <c r="Q164" i="21" a="1"/>
  <c r="Q164" i="21" s="1"/>
  <c r="P164" i="21" a="1"/>
  <c r="P164" i="21" s="1"/>
  <c r="O164" i="21" a="1"/>
  <c r="O164" i="21" s="1"/>
  <c r="N164" i="21" a="1"/>
  <c r="N164" i="21" s="1"/>
  <c r="M164" i="21" a="1"/>
  <c r="M164" i="21" s="1"/>
  <c r="L164" i="21" a="1"/>
  <c r="L164" i="21" s="1"/>
  <c r="K164" i="21" a="1"/>
  <c r="K164" i="21" s="1"/>
  <c r="AC163" i="21" a="1"/>
  <c r="AC163" i="21" s="1"/>
  <c r="AB163" i="21" a="1"/>
  <c r="AB163" i="21" s="1"/>
  <c r="AA163" i="21" a="1"/>
  <c r="AA163" i="21" s="1"/>
  <c r="Z163" i="21" a="1"/>
  <c r="Z163" i="21" s="1"/>
  <c r="Y163" i="21" a="1"/>
  <c r="Y163" i="21" s="1"/>
  <c r="X163" i="21" a="1"/>
  <c r="X163" i="21" s="1"/>
  <c r="W163" i="21" a="1"/>
  <c r="W163" i="21" s="1"/>
  <c r="V163" i="21" a="1"/>
  <c r="V163" i="21" s="1"/>
  <c r="U163" i="21" a="1"/>
  <c r="U163" i="21" s="1"/>
  <c r="T163" i="21" a="1"/>
  <c r="T163" i="21" s="1"/>
  <c r="S163" i="21" a="1"/>
  <c r="S163" i="21" s="1"/>
  <c r="R163" i="21" a="1"/>
  <c r="R163" i="21" s="1"/>
  <c r="Q163" i="21" a="1"/>
  <c r="Q163" i="21" s="1"/>
  <c r="P163" i="21" a="1"/>
  <c r="P163" i="21" s="1"/>
  <c r="O163" i="21" a="1"/>
  <c r="O163" i="21" s="1"/>
  <c r="N163" i="21" a="1"/>
  <c r="N163" i="21" s="1"/>
  <c r="M163" i="21" a="1"/>
  <c r="M163" i="21" s="1"/>
  <c r="L163" i="21" a="1"/>
  <c r="L163" i="21" s="1"/>
  <c r="K163" i="21" a="1"/>
  <c r="K163" i="21" s="1"/>
  <c r="AC162" i="21" a="1"/>
  <c r="AC162" i="21" s="1"/>
  <c r="AB162" i="21" a="1"/>
  <c r="AB162" i="21" s="1"/>
  <c r="AA162" i="21" a="1"/>
  <c r="AA162" i="21" s="1"/>
  <c r="Z162" i="21" a="1"/>
  <c r="Z162" i="21" s="1"/>
  <c r="Y162" i="21" a="1"/>
  <c r="Y162" i="21" s="1"/>
  <c r="X162" i="21" a="1"/>
  <c r="X162" i="21" s="1"/>
  <c r="W162" i="21" a="1"/>
  <c r="W162" i="21" s="1"/>
  <c r="V162" i="21" a="1"/>
  <c r="V162" i="21" s="1"/>
  <c r="U162" i="21" a="1"/>
  <c r="U162" i="21" s="1"/>
  <c r="T162" i="21" a="1"/>
  <c r="T162" i="21" s="1"/>
  <c r="S162" i="21" a="1"/>
  <c r="S162" i="21" s="1"/>
  <c r="R162" i="21" a="1"/>
  <c r="R162" i="21" s="1"/>
  <c r="Q162" i="21" a="1"/>
  <c r="Q162" i="21" s="1"/>
  <c r="P162" i="21" a="1"/>
  <c r="P162" i="21" s="1"/>
  <c r="O162" i="21" a="1"/>
  <c r="O162" i="21" s="1"/>
  <c r="N162" i="21" a="1"/>
  <c r="N162" i="21" s="1"/>
  <c r="M162" i="21" a="1"/>
  <c r="M162" i="21" s="1"/>
  <c r="L162" i="21" a="1"/>
  <c r="L162" i="21" s="1"/>
  <c r="K162" i="21" a="1"/>
  <c r="K162" i="21" s="1"/>
  <c r="AC161" i="21" a="1"/>
  <c r="AC161" i="21" s="1"/>
  <c r="AB161" i="21" a="1"/>
  <c r="AB161" i="21" s="1"/>
  <c r="AA161" i="21" a="1"/>
  <c r="AA161" i="21" s="1"/>
  <c r="Z161" i="21" a="1"/>
  <c r="Z161" i="21" s="1"/>
  <c r="Y161" i="21" a="1"/>
  <c r="Y161" i="21" s="1"/>
  <c r="X161" i="21" a="1"/>
  <c r="X161" i="21" s="1"/>
  <c r="W161" i="21" a="1"/>
  <c r="W161" i="21" s="1"/>
  <c r="V161" i="21" a="1"/>
  <c r="V161" i="21" s="1"/>
  <c r="U161" i="21" a="1"/>
  <c r="U161" i="21" s="1"/>
  <c r="T161" i="21" a="1"/>
  <c r="T161" i="21" s="1"/>
  <c r="S161" i="21" a="1"/>
  <c r="S161" i="21" s="1"/>
  <c r="R161" i="21" a="1"/>
  <c r="R161" i="21" s="1"/>
  <c r="Q161" i="21" a="1"/>
  <c r="Q161" i="21" s="1"/>
  <c r="P161" i="21" a="1"/>
  <c r="P161" i="21" s="1"/>
  <c r="O161" i="21" a="1"/>
  <c r="O161" i="21" s="1"/>
  <c r="N161" i="21" a="1"/>
  <c r="N161" i="21" s="1"/>
  <c r="M161" i="21" a="1"/>
  <c r="M161" i="21" s="1"/>
  <c r="L161" i="21" a="1"/>
  <c r="L161" i="21" s="1"/>
  <c r="K161" i="21" a="1"/>
  <c r="K161" i="21" s="1"/>
  <c r="AC160" i="21" a="1"/>
  <c r="AC160" i="21" s="1"/>
  <c r="AB160" i="21" a="1"/>
  <c r="AB160" i="21" s="1"/>
  <c r="AA160" i="21" a="1"/>
  <c r="AA160" i="21" s="1"/>
  <c r="Z160" i="21" a="1"/>
  <c r="Z160" i="21" s="1"/>
  <c r="Y160" i="21" a="1"/>
  <c r="Y160" i="21" s="1"/>
  <c r="X160" i="21" a="1"/>
  <c r="X160" i="21" s="1"/>
  <c r="W160" i="21" a="1"/>
  <c r="W160" i="21" s="1"/>
  <c r="V160" i="21" a="1"/>
  <c r="V160" i="21" s="1"/>
  <c r="U160" i="21" a="1"/>
  <c r="U160" i="21" s="1"/>
  <c r="T160" i="21" a="1"/>
  <c r="T160" i="21" s="1"/>
  <c r="S160" i="21" a="1"/>
  <c r="S160" i="21" s="1"/>
  <c r="R160" i="21" a="1"/>
  <c r="R160" i="21" s="1"/>
  <c r="Q160" i="21" a="1"/>
  <c r="Q160" i="21" s="1"/>
  <c r="P160" i="21" a="1"/>
  <c r="P160" i="21" s="1"/>
  <c r="O160" i="21" a="1"/>
  <c r="O160" i="21" s="1"/>
  <c r="N160" i="21" a="1"/>
  <c r="N160" i="21" s="1"/>
  <c r="M160" i="21" a="1"/>
  <c r="M160" i="21" s="1"/>
  <c r="L160" i="21" a="1"/>
  <c r="L160" i="21" s="1"/>
  <c r="K160" i="21" a="1"/>
  <c r="K160" i="21" s="1"/>
  <c r="AC159" i="21" a="1"/>
  <c r="AC159" i="21" s="1"/>
  <c r="AB159" i="21" a="1"/>
  <c r="AB159" i="21" s="1"/>
  <c r="AA159" i="21" a="1"/>
  <c r="AA159" i="21" s="1"/>
  <c r="Z159" i="21" a="1"/>
  <c r="Z159" i="21" s="1"/>
  <c r="Y159" i="21" a="1"/>
  <c r="Y159" i="21" s="1"/>
  <c r="X159" i="21" a="1"/>
  <c r="X159" i="21" s="1"/>
  <c r="W159" i="21" a="1"/>
  <c r="W159" i="21" s="1"/>
  <c r="V159" i="21" a="1"/>
  <c r="V159" i="21" s="1"/>
  <c r="U159" i="21" a="1"/>
  <c r="U159" i="21" s="1"/>
  <c r="T159" i="21" a="1"/>
  <c r="T159" i="21" s="1"/>
  <c r="S159" i="21" a="1"/>
  <c r="S159" i="21" s="1"/>
  <c r="R159" i="21" a="1"/>
  <c r="R159" i="21" s="1"/>
  <c r="Q159" i="21" a="1"/>
  <c r="Q159" i="21" s="1"/>
  <c r="P159" i="21" a="1"/>
  <c r="P159" i="21" s="1"/>
  <c r="O159" i="21" a="1"/>
  <c r="O159" i="21" s="1"/>
  <c r="N159" i="21" a="1"/>
  <c r="N159" i="21" s="1"/>
  <c r="M159" i="21" a="1"/>
  <c r="M159" i="21" s="1"/>
  <c r="L159" i="21" a="1"/>
  <c r="L159" i="21" s="1"/>
  <c r="K159" i="21" a="1"/>
  <c r="K159" i="21" s="1"/>
  <c r="AC158" i="21" a="1"/>
  <c r="AC158" i="21" s="1"/>
  <c r="AB158" i="21" a="1"/>
  <c r="AB158" i="21" s="1"/>
  <c r="AA158" i="21" a="1"/>
  <c r="AA158" i="21" s="1"/>
  <c r="Z158" i="21" a="1"/>
  <c r="Z158" i="21" s="1"/>
  <c r="Y158" i="21" a="1"/>
  <c r="Y158" i="21" s="1"/>
  <c r="X158" i="21" a="1"/>
  <c r="X158" i="21" s="1"/>
  <c r="W158" i="21" a="1"/>
  <c r="W158" i="21" s="1"/>
  <c r="V158" i="21" a="1"/>
  <c r="V158" i="21" s="1"/>
  <c r="U158" i="21" a="1"/>
  <c r="U158" i="21" s="1"/>
  <c r="T158" i="21" a="1"/>
  <c r="T158" i="21" s="1"/>
  <c r="S158" i="21" a="1"/>
  <c r="S158" i="21" s="1"/>
  <c r="R158" i="21" a="1"/>
  <c r="R158" i="21" s="1"/>
  <c r="Q158" i="21" a="1"/>
  <c r="Q158" i="21" s="1"/>
  <c r="P158" i="21" a="1"/>
  <c r="P158" i="21" s="1"/>
  <c r="O158" i="21" a="1"/>
  <c r="O158" i="21" s="1"/>
  <c r="N158" i="21" a="1"/>
  <c r="N158" i="21" s="1"/>
  <c r="M158" i="21" a="1"/>
  <c r="M158" i="21" s="1"/>
  <c r="L158" i="21" a="1"/>
  <c r="L158" i="21" s="1"/>
  <c r="K158" i="21" a="1"/>
  <c r="K158" i="21" s="1"/>
  <c r="AC157" i="21" a="1"/>
  <c r="AC157" i="21" s="1"/>
  <c r="AB157" i="21" a="1"/>
  <c r="AB157" i="21" s="1"/>
  <c r="AA157" i="21" a="1"/>
  <c r="AA157" i="21" s="1"/>
  <c r="Z157" i="21" a="1"/>
  <c r="Z157" i="21" s="1"/>
  <c r="Y157" i="21" a="1"/>
  <c r="Y157" i="21" s="1"/>
  <c r="X157" i="21" a="1"/>
  <c r="X157" i="21" s="1"/>
  <c r="W157" i="21" a="1"/>
  <c r="W157" i="21" s="1"/>
  <c r="V157" i="21" a="1"/>
  <c r="V157" i="21" s="1"/>
  <c r="U157" i="21" a="1"/>
  <c r="U157" i="21" s="1"/>
  <c r="T157" i="21" a="1"/>
  <c r="T157" i="21" s="1"/>
  <c r="S157" i="21" a="1"/>
  <c r="S157" i="21" s="1"/>
  <c r="R157" i="21" a="1"/>
  <c r="R157" i="21" s="1"/>
  <c r="Q157" i="21" a="1"/>
  <c r="Q157" i="21" s="1"/>
  <c r="P157" i="21" a="1"/>
  <c r="P157" i="21" s="1"/>
  <c r="O157" i="21" a="1"/>
  <c r="O157" i="21" s="1"/>
  <c r="N157" i="21" a="1"/>
  <c r="N157" i="21" s="1"/>
  <c r="M157" i="21" a="1"/>
  <c r="M157" i="21" s="1"/>
  <c r="L157" i="21" a="1"/>
  <c r="L157" i="21" s="1"/>
  <c r="K157" i="21" a="1"/>
  <c r="K157" i="21" s="1"/>
  <c r="AC156" i="21" a="1"/>
  <c r="AC156" i="21" s="1"/>
  <c r="AB156" i="21" a="1"/>
  <c r="AB156" i="21" s="1"/>
  <c r="AA156" i="21" a="1"/>
  <c r="AA156" i="21" s="1"/>
  <c r="Z156" i="21" a="1"/>
  <c r="Z156" i="21" s="1"/>
  <c r="Y156" i="21" a="1"/>
  <c r="Y156" i="21" s="1"/>
  <c r="X156" i="21" a="1"/>
  <c r="X156" i="21" s="1"/>
  <c r="W156" i="21" a="1"/>
  <c r="W156" i="21" s="1"/>
  <c r="V156" i="21" a="1"/>
  <c r="V156" i="21" s="1"/>
  <c r="U156" i="21" a="1"/>
  <c r="U156" i="21" s="1"/>
  <c r="T156" i="21" a="1"/>
  <c r="T156" i="21" s="1"/>
  <c r="S156" i="21" a="1"/>
  <c r="S156" i="21" s="1"/>
  <c r="R156" i="21" a="1"/>
  <c r="R156" i="21" s="1"/>
  <c r="Q156" i="21" a="1"/>
  <c r="Q156" i="21" s="1"/>
  <c r="P156" i="21" a="1"/>
  <c r="P156" i="21" s="1"/>
  <c r="O156" i="21" a="1"/>
  <c r="O156" i="21" s="1"/>
  <c r="N156" i="21" a="1"/>
  <c r="N156" i="21" s="1"/>
  <c r="M156" i="21" a="1"/>
  <c r="M156" i="21" s="1"/>
  <c r="L156" i="21" a="1"/>
  <c r="L156" i="21" s="1"/>
  <c r="K156" i="21" a="1"/>
  <c r="K156" i="21" s="1"/>
  <c r="AC155" i="21" a="1"/>
  <c r="AC155" i="21" s="1"/>
  <c r="AB155" i="21" a="1"/>
  <c r="AB155" i="21" s="1"/>
  <c r="AA155" i="21" a="1"/>
  <c r="AA155" i="21" s="1"/>
  <c r="Z155" i="21" a="1"/>
  <c r="Z155" i="21" s="1"/>
  <c r="Y155" i="21" a="1"/>
  <c r="Y155" i="21" s="1"/>
  <c r="X155" i="21" a="1"/>
  <c r="X155" i="21" s="1"/>
  <c r="W155" i="21" a="1"/>
  <c r="W155" i="21" s="1"/>
  <c r="V155" i="21" a="1"/>
  <c r="V155" i="21" s="1"/>
  <c r="U155" i="21" a="1"/>
  <c r="U155" i="21" s="1"/>
  <c r="T155" i="21" a="1"/>
  <c r="T155" i="21" s="1"/>
  <c r="S155" i="21" a="1"/>
  <c r="S155" i="21" s="1"/>
  <c r="R155" i="21" a="1"/>
  <c r="R155" i="21" s="1"/>
  <c r="Q155" i="21" a="1"/>
  <c r="Q155" i="21" s="1"/>
  <c r="P155" i="21" a="1"/>
  <c r="P155" i="21" s="1"/>
  <c r="O155" i="21" a="1"/>
  <c r="O155" i="21" s="1"/>
  <c r="N155" i="21" a="1"/>
  <c r="N155" i="21" s="1"/>
  <c r="M155" i="21" a="1"/>
  <c r="M155" i="21" s="1"/>
  <c r="L155" i="21" a="1"/>
  <c r="L155" i="21" s="1"/>
  <c r="K155" i="21" a="1"/>
  <c r="K155" i="21" s="1"/>
  <c r="AC154" i="21" a="1"/>
  <c r="AC154" i="21" s="1"/>
  <c r="AB154" i="21" a="1"/>
  <c r="AB154" i="21" s="1"/>
  <c r="AA154" i="21" a="1"/>
  <c r="AA154" i="21" s="1"/>
  <c r="Z154" i="21" a="1"/>
  <c r="Z154" i="21" s="1"/>
  <c r="Y154" i="21" a="1"/>
  <c r="Y154" i="21" s="1"/>
  <c r="X154" i="21" a="1"/>
  <c r="X154" i="21" s="1"/>
  <c r="W154" i="21" a="1"/>
  <c r="W154" i="21" s="1"/>
  <c r="V154" i="21" a="1"/>
  <c r="V154" i="21" s="1"/>
  <c r="U154" i="21" a="1"/>
  <c r="U154" i="21" s="1"/>
  <c r="T154" i="21" a="1"/>
  <c r="T154" i="21" s="1"/>
  <c r="S154" i="21" a="1"/>
  <c r="S154" i="21" s="1"/>
  <c r="R154" i="21" a="1"/>
  <c r="R154" i="21" s="1"/>
  <c r="Q154" i="21" a="1"/>
  <c r="Q154" i="21" s="1"/>
  <c r="P154" i="21" a="1"/>
  <c r="P154" i="21" s="1"/>
  <c r="O154" i="21" a="1"/>
  <c r="O154" i="21" s="1"/>
  <c r="N154" i="21" a="1"/>
  <c r="N154" i="21" s="1"/>
  <c r="M154" i="21" a="1"/>
  <c r="M154" i="21" s="1"/>
  <c r="L154" i="21" a="1"/>
  <c r="L154" i="21" s="1"/>
  <c r="K154" i="21" a="1"/>
  <c r="K154" i="21" s="1"/>
  <c r="AC153" i="21" a="1"/>
  <c r="AC153" i="21" s="1"/>
  <c r="AB153" i="21" a="1"/>
  <c r="AB153" i="21" s="1"/>
  <c r="AA153" i="21" a="1"/>
  <c r="AA153" i="21" s="1"/>
  <c r="Z153" i="21" a="1"/>
  <c r="Z153" i="21" s="1"/>
  <c r="Y153" i="21" a="1"/>
  <c r="Y153" i="21" s="1"/>
  <c r="X153" i="21" a="1"/>
  <c r="X153" i="21" s="1"/>
  <c r="W153" i="21" a="1"/>
  <c r="W153" i="21" s="1"/>
  <c r="V153" i="21" a="1"/>
  <c r="V153" i="21" s="1"/>
  <c r="U153" i="21" a="1"/>
  <c r="U153" i="21" s="1"/>
  <c r="T153" i="21" a="1"/>
  <c r="T153" i="21" s="1"/>
  <c r="S153" i="21" a="1"/>
  <c r="S153" i="21" s="1"/>
  <c r="R153" i="21" a="1"/>
  <c r="R153" i="21" s="1"/>
  <c r="Q153" i="21" a="1"/>
  <c r="Q153" i="21" s="1"/>
  <c r="P153" i="21" a="1"/>
  <c r="P153" i="21" s="1"/>
  <c r="O153" i="21" a="1"/>
  <c r="O153" i="21" s="1"/>
  <c r="N153" i="21" a="1"/>
  <c r="N153" i="21" s="1"/>
  <c r="M153" i="21" a="1"/>
  <c r="M153" i="21" s="1"/>
  <c r="L153" i="21" a="1"/>
  <c r="L153" i="21" s="1"/>
  <c r="K153" i="21" a="1"/>
  <c r="K153" i="21" s="1"/>
  <c r="AC152" i="21" a="1"/>
  <c r="AC152" i="21" s="1"/>
  <c r="AB152" i="21" a="1"/>
  <c r="AB152" i="21" s="1"/>
  <c r="AA152" i="21" a="1"/>
  <c r="AA152" i="21" s="1"/>
  <c r="Z152" i="21" a="1"/>
  <c r="Z152" i="21" s="1"/>
  <c r="Y152" i="21" a="1"/>
  <c r="Y152" i="21" s="1"/>
  <c r="X152" i="21" a="1"/>
  <c r="X152" i="21" s="1"/>
  <c r="W152" i="21" a="1"/>
  <c r="W152" i="21" s="1"/>
  <c r="V152" i="21" a="1"/>
  <c r="V152" i="21" s="1"/>
  <c r="U152" i="21" a="1"/>
  <c r="U152" i="21" s="1"/>
  <c r="T152" i="21" a="1"/>
  <c r="T152" i="21" s="1"/>
  <c r="S152" i="21" a="1"/>
  <c r="S152" i="21" s="1"/>
  <c r="R152" i="21" a="1"/>
  <c r="R152" i="21" s="1"/>
  <c r="Q152" i="21" a="1"/>
  <c r="Q152" i="21" s="1"/>
  <c r="P152" i="21" a="1"/>
  <c r="P152" i="21" s="1"/>
  <c r="O152" i="21" a="1"/>
  <c r="O152" i="21" s="1"/>
  <c r="N152" i="21" a="1"/>
  <c r="N152" i="21" s="1"/>
  <c r="M152" i="21" a="1"/>
  <c r="M152" i="21" s="1"/>
  <c r="L152" i="21" a="1"/>
  <c r="L152" i="21" s="1"/>
  <c r="K152" i="21" a="1"/>
  <c r="K152" i="21" s="1"/>
  <c r="AC151" i="21" a="1"/>
  <c r="AC151" i="21" s="1"/>
  <c r="AB151" i="21" a="1"/>
  <c r="AB151" i="21" s="1"/>
  <c r="AA151" i="21" a="1"/>
  <c r="AA151" i="21" s="1"/>
  <c r="Z151" i="21" a="1"/>
  <c r="Z151" i="21" s="1"/>
  <c r="Y151" i="21" a="1"/>
  <c r="Y151" i="21" s="1"/>
  <c r="X151" i="21" a="1"/>
  <c r="X151" i="21" s="1"/>
  <c r="W151" i="21" a="1"/>
  <c r="W151" i="21" s="1"/>
  <c r="V151" i="21" a="1"/>
  <c r="V151" i="21" s="1"/>
  <c r="U151" i="21" a="1"/>
  <c r="U151" i="21" s="1"/>
  <c r="T151" i="21" a="1"/>
  <c r="T151" i="21" s="1"/>
  <c r="S151" i="21" a="1"/>
  <c r="S151" i="21" s="1"/>
  <c r="R151" i="21" a="1"/>
  <c r="R151" i="21" s="1"/>
  <c r="Q151" i="21" a="1"/>
  <c r="Q151" i="21" s="1"/>
  <c r="P151" i="21" a="1"/>
  <c r="P151" i="21" s="1"/>
  <c r="O151" i="21" a="1"/>
  <c r="O151" i="21" s="1"/>
  <c r="N151" i="21" a="1"/>
  <c r="N151" i="21" s="1"/>
  <c r="M151" i="21" a="1"/>
  <c r="M151" i="21" s="1"/>
  <c r="L151" i="21" a="1"/>
  <c r="L151" i="21" s="1"/>
  <c r="K151" i="21" a="1"/>
  <c r="K151" i="21" s="1"/>
  <c r="AC150" i="21" a="1"/>
  <c r="AC150" i="21" s="1"/>
  <c r="AB150" i="21" a="1"/>
  <c r="AB150" i="21" s="1"/>
  <c r="AA150" i="21" a="1"/>
  <c r="AA150" i="21" s="1"/>
  <c r="Z150" i="21" a="1"/>
  <c r="Z150" i="21" s="1"/>
  <c r="Y150" i="21" a="1"/>
  <c r="Y150" i="21" s="1"/>
  <c r="X150" i="21" a="1"/>
  <c r="X150" i="21" s="1"/>
  <c r="W150" i="21" a="1"/>
  <c r="W150" i="21" s="1"/>
  <c r="V150" i="21" a="1"/>
  <c r="V150" i="21" s="1"/>
  <c r="U150" i="21" a="1"/>
  <c r="U150" i="21" s="1"/>
  <c r="T150" i="21" a="1"/>
  <c r="T150" i="21" s="1"/>
  <c r="S150" i="21" a="1"/>
  <c r="S150" i="21" s="1"/>
  <c r="R150" i="21" a="1"/>
  <c r="R150" i="21" s="1"/>
  <c r="Q150" i="21" a="1"/>
  <c r="Q150" i="21" s="1"/>
  <c r="P150" i="21" a="1"/>
  <c r="P150" i="21" s="1"/>
  <c r="O150" i="21" a="1"/>
  <c r="O150" i="21" s="1"/>
  <c r="N150" i="21" a="1"/>
  <c r="N150" i="21" s="1"/>
  <c r="M150" i="21" a="1"/>
  <c r="M150" i="21" s="1"/>
  <c r="L150" i="21" a="1"/>
  <c r="L150" i="21" s="1"/>
  <c r="K150" i="21" a="1"/>
  <c r="K150" i="21" s="1"/>
  <c r="AC149" i="21" a="1"/>
  <c r="AC149" i="21" s="1"/>
  <c r="AB149" i="21" a="1"/>
  <c r="AB149" i="21" s="1"/>
  <c r="AA149" i="21" a="1"/>
  <c r="AA149" i="21" s="1"/>
  <c r="Z149" i="21" a="1"/>
  <c r="Z149" i="21" s="1"/>
  <c r="Y149" i="21" a="1"/>
  <c r="Y149" i="21" s="1"/>
  <c r="X149" i="21" a="1"/>
  <c r="X149" i="21" s="1"/>
  <c r="W149" i="21" a="1"/>
  <c r="W149" i="21" s="1"/>
  <c r="V149" i="21" a="1"/>
  <c r="V149" i="21" s="1"/>
  <c r="U149" i="21" a="1"/>
  <c r="U149" i="21" s="1"/>
  <c r="T149" i="21" a="1"/>
  <c r="T149" i="21" s="1"/>
  <c r="S149" i="21" a="1"/>
  <c r="S149" i="21" s="1"/>
  <c r="R149" i="21" a="1"/>
  <c r="R149" i="21" s="1"/>
  <c r="Q149" i="21" a="1"/>
  <c r="Q149" i="21" s="1"/>
  <c r="P149" i="21" a="1"/>
  <c r="P149" i="21" s="1"/>
  <c r="O149" i="21" a="1"/>
  <c r="O149" i="21" s="1"/>
  <c r="N149" i="21" a="1"/>
  <c r="N149" i="21" s="1"/>
  <c r="M149" i="21" a="1"/>
  <c r="M149" i="21" s="1"/>
  <c r="L149" i="21" a="1"/>
  <c r="L149" i="21" s="1"/>
  <c r="K149" i="21" a="1"/>
  <c r="K149" i="21" s="1"/>
  <c r="AC148" i="21" a="1"/>
  <c r="AC148" i="21" s="1"/>
  <c r="AB148" i="21" a="1"/>
  <c r="AB148" i="21" s="1"/>
  <c r="AA148" i="21" a="1"/>
  <c r="AA148" i="21" s="1"/>
  <c r="Z148" i="21" a="1"/>
  <c r="Z148" i="21" s="1"/>
  <c r="Y148" i="21" a="1"/>
  <c r="Y148" i="21" s="1"/>
  <c r="X148" i="21" a="1"/>
  <c r="X148" i="21" s="1"/>
  <c r="W148" i="21" a="1"/>
  <c r="W148" i="21" s="1"/>
  <c r="V148" i="21" a="1"/>
  <c r="V148" i="21" s="1"/>
  <c r="U148" i="21" a="1"/>
  <c r="U148" i="21" s="1"/>
  <c r="T148" i="21" a="1"/>
  <c r="T148" i="21" s="1"/>
  <c r="S148" i="21" a="1"/>
  <c r="S148" i="21" s="1"/>
  <c r="R148" i="21" a="1"/>
  <c r="R148" i="21" s="1"/>
  <c r="Q148" i="21" a="1"/>
  <c r="Q148" i="21" s="1"/>
  <c r="P148" i="21" a="1"/>
  <c r="P148" i="21" s="1"/>
  <c r="O148" i="21" a="1"/>
  <c r="O148" i="21" s="1"/>
  <c r="N148" i="21" a="1"/>
  <c r="N148" i="21" s="1"/>
  <c r="M148" i="21" a="1"/>
  <c r="M148" i="21" s="1"/>
  <c r="L148" i="21" a="1"/>
  <c r="L148" i="21" s="1"/>
  <c r="K148" i="21" a="1"/>
  <c r="K148" i="21" s="1"/>
  <c r="AC147" i="21" a="1"/>
  <c r="AC147" i="21" s="1"/>
  <c r="AB147" i="21" a="1"/>
  <c r="AB147" i="21" s="1"/>
  <c r="AA147" i="21" a="1"/>
  <c r="AA147" i="21" s="1"/>
  <c r="Z147" i="21" a="1"/>
  <c r="Z147" i="21" s="1"/>
  <c r="Y147" i="21" a="1"/>
  <c r="Y147" i="21" s="1"/>
  <c r="X147" i="21" a="1"/>
  <c r="X147" i="21" s="1"/>
  <c r="W147" i="21" a="1"/>
  <c r="W147" i="21" s="1"/>
  <c r="V147" i="21" a="1"/>
  <c r="V147" i="21" s="1"/>
  <c r="U147" i="21" a="1"/>
  <c r="U147" i="21" s="1"/>
  <c r="T147" i="21" a="1"/>
  <c r="T147" i="21" s="1"/>
  <c r="S147" i="21" a="1"/>
  <c r="S147" i="21" s="1"/>
  <c r="R147" i="21" a="1"/>
  <c r="R147" i="21" s="1"/>
  <c r="Q147" i="21" a="1"/>
  <c r="Q147" i="21" s="1"/>
  <c r="P147" i="21" a="1"/>
  <c r="P147" i="21" s="1"/>
  <c r="O147" i="21" a="1"/>
  <c r="O147" i="21" s="1"/>
  <c r="N147" i="21" a="1"/>
  <c r="N147" i="21" s="1"/>
  <c r="M147" i="21" a="1"/>
  <c r="M147" i="21" s="1"/>
  <c r="L147" i="21" a="1"/>
  <c r="L147" i="21" s="1"/>
  <c r="K147" i="21" a="1"/>
  <c r="K147" i="21" s="1"/>
  <c r="AC146" i="21" a="1"/>
  <c r="AC146" i="21" s="1"/>
  <c r="AB146" i="21" a="1"/>
  <c r="AB146" i="21" s="1"/>
  <c r="AA146" i="21" a="1"/>
  <c r="AA146" i="21" s="1"/>
  <c r="Z146" i="21" a="1"/>
  <c r="Z146" i="21" s="1"/>
  <c r="Y146" i="21" a="1"/>
  <c r="Y146" i="21" s="1"/>
  <c r="X146" i="21" a="1"/>
  <c r="X146" i="21" s="1"/>
  <c r="W146" i="21" a="1"/>
  <c r="W146" i="21" s="1"/>
  <c r="V146" i="21" a="1"/>
  <c r="V146" i="21" s="1"/>
  <c r="U146" i="21" a="1"/>
  <c r="U146" i="21" s="1"/>
  <c r="T146" i="21" a="1"/>
  <c r="T146" i="21" s="1"/>
  <c r="S146" i="21" a="1"/>
  <c r="S146" i="21" s="1"/>
  <c r="R146" i="21" a="1"/>
  <c r="R146" i="21" s="1"/>
  <c r="Q146" i="21" a="1"/>
  <c r="Q146" i="21" s="1"/>
  <c r="P146" i="21" a="1"/>
  <c r="P146" i="21" s="1"/>
  <c r="O146" i="21" a="1"/>
  <c r="O146" i="21" s="1"/>
  <c r="N146" i="21" a="1"/>
  <c r="N146" i="21" s="1"/>
  <c r="M146" i="21" a="1"/>
  <c r="M146" i="21" s="1"/>
  <c r="L146" i="21" a="1"/>
  <c r="L146" i="21" s="1"/>
  <c r="K146" i="21" a="1"/>
  <c r="K146" i="21" s="1"/>
  <c r="AC145" i="21" a="1"/>
  <c r="AC145" i="21" s="1"/>
  <c r="AB145" i="21" a="1"/>
  <c r="AB145" i="21" s="1"/>
  <c r="AA145" i="21" a="1"/>
  <c r="AA145" i="21" s="1"/>
  <c r="Z145" i="21" a="1"/>
  <c r="Z145" i="21" s="1"/>
  <c r="Y145" i="21" a="1"/>
  <c r="Y145" i="21" s="1"/>
  <c r="X145" i="21" a="1"/>
  <c r="X145" i="21" s="1"/>
  <c r="W145" i="21" a="1"/>
  <c r="W145" i="21" s="1"/>
  <c r="V145" i="21" a="1"/>
  <c r="V145" i="21" s="1"/>
  <c r="U145" i="21" a="1"/>
  <c r="U145" i="21" s="1"/>
  <c r="T145" i="21" a="1"/>
  <c r="T145" i="21" s="1"/>
  <c r="S145" i="21" a="1"/>
  <c r="S145" i="21" s="1"/>
  <c r="R145" i="21" a="1"/>
  <c r="R145" i="21" s="1"/>
  <c r="Q145" i="21" a="1"/>
  <c r="Q145" i="21" s="1"/>
  <c r="P145" i="21" a="1"/>
  <c r="P145" i="21" s="1"/>
  <c r="O145" i="21" a="1"/>
  <c r="O145" i="21" s="1"/>
  <c r="N145" i="21" a="1"/>
  <c r="N145" i="21" s="1"/>
  <c r="M145" i="21" a="1"/>
  <c r="M145" i="21" s="1"/>
  <c r="L145" i="21" a="1"/>
  <c r="L145" i="21" s="1"/>
  <c r="K145" i="21" a="1"/>
  <c r="K145" i="21" s="1"/>
  <c r="AC144" i="21" a="1"/>
  <c r="AC144" i="21" s="1"/>
  <c r="AB144" i="21" a="1"/>
  <c r="AB144" i="21" s="1"/>
  <c r="AA144" i="21" a="1"/>
  <c r="AA144" i="21" s="1"/>
  <c r="Z144" i="21" a="1"/>
  <c r="Z144" i="21" s="1"/>
  <c r="Y144" i="21" a="1"/>
  <c r="Y144" i="21" s="1"/>
  <c r="X144" i="21" a="1"/>
  <c r="X144" i="21" s="1"/>
  <c r="W144" i="21" a="1"/>
  <c r="W144" i="21" s="1"/>
  <c r="V144" i="21" a="1"/>
  <c r="V144" i="21" s="1"/>
  <c r="U144" i="21" a="1"/>
  <c r="U144" i="21" s="1"/>
  <c r="T144" i="21" a="1"/>
  <c r="T144" i="21" s="1"/>
  <c r="S144" i="21" a="1"/>
  <c r="S144" i="21" s="1"/>
  <c r="R144" i="21" a="1"/>
  <c r="R144" i="21" s="1"/>
  <c r="Q144" i="21" a="1"/>
  <c r="Q144" i="21" s="1"/>
  <c r="P144" i="21" a="1"/>
  <c r="P144" i="21" s="1"/>
  <c r="O144" i="21" a="1"/>
  <c r="O144" i="21" s="1"/>
  <c r="N144" i="21" a="1"/>
  <c r="N144" i="21" s="1"/>
  <c r="M144" i="21" a="1"/>
  <c r="M144" i="21" s="1"/>
  <c r="L144" i="21" a="1"/>
  <c r="L144" i="21" s="1"/>
  <c r="K144" i="21" a="1"/>
  <c r="K144" i="21" s="1"/>
  <c r="AC143" i="21" a="1"/>
  <c r="AC143" i="21" s="1"/>
  <c r="AB143" i="21" a="1"/>
  <c r="AB143" i="21" s="1"/>
  <c r="AA143" i="21" a="1"/>
  <c r="AA143" i="21" s="1"/>
  <c r="Z143" i="21" a="1"/>
  <c r="Z143" i="21" s="1"/>
  <c r="Y143" i="21" a="1"/>
  <c r="Y143" i="21" s="1"/>
  <c r="X143" i="21" a="1"/>
  <c r="X143" i="21" s="1"/>
  <c r="W143" i="21" a="1"/>
  <c r="W143" i="21" s="1"/>
  <c r="V143" i="21" a="1"/>
  <c r="V143" i="21" s="1"/>
  <c r="U143" i="21" a="1"/>
  <c r="U143" i="21" s="1"/>
  <c r="T143" i="21" a="1"/>
  <c r="T143" i="21" s="1"/>
  <c r="S143" i="21" a="1"/>
  <c r="S143" i="21" s="1"/>
  <c r="R143" i="21" a="1"/>
  <c r="R143" i="21" s="1"/>
  <c r="Q143" i="21" a="1"/>
  <c r="Q143" i="21" s="1"/>
  <c r="P143" i="21" a="1"/>
  <c r="P143" i="21" s="1"/>
  <c r="O143" i="21" a="1"/>
  <c r="O143" i="21" s="1"/>
  <c r="N143" i="21" a="1"/>
  <c r="N143" i="21" s="1"/>
  <c r="M143" i="21" a="1"/>
  <c r="M143" i="21" s="1"/>
  <c r="L143" i="21" a="1"/>
  <c r="L143" i="21" s="1"/>
  <c r="K143" i="21" a="1"/>
  <c r="K143" i="21" s="1"/>
  <c r="AC142" i="21" a="1"/>
  <c r="AC142" i="21" s="1"/>
  <c r="AB142" i="21" a="1"/>
  <c r="AB142" i="21" s="1"/>
  <c r="AA142" i="21" a="1"/>
  <c r="AA142" i="21" s="1"/>
  <c r="Z142" i="21" a="1"/>
  <c r="Z142" i="21" s="1"/>
  <c r="Y142" i="21" a="1"/>
  <c r="Y142" i="21" s="1"/>
  <c r="X142" i="21" a="1"/>
  <c r="X142" i="21" s="1"/>
  <c r="W142" i="21" a="1"/>
  <c r="W142" i="21" s="1"/>
  <c r="V142" i="21" a="1"/>
  <c r="V142" i="21" s="1"/>
  <c r="U142" i="21" a="1"/>
  <c r="U142" i="21" s="1"/>
  <c r="T142" i="21" a="1"/>
  <c r="T142" i="21" s="1"/>
  <c r="S142" i="21" a="1"/>
  <c r="S142" i="21" s="1"/>
  <c r="R142" i="21" a="1"/>
  <c r="R142" i="21" s="1"/>
  <c r="Q142" i="21" a="1"/>
  <c r="Q142" i="21" s="1"/>
  <c r="P142" i="21" a="1"/>
  <c r="P142" i="21" s="1"/>
  <c r="O142" i="21" a="1"/>
  <c r="O142" i="21" s="1"/>
  <c r="N142" i="21" a="1"/>
  <c r="N142" i="21" s="1"/>
  <c r="M142" i="21" a="1"/>
  <c r="M142" i="21" s="1"/>
  <c r="L142" i="21" a="1"/>
  <c r="L142" i="21" s="1"/>
  <c r="K142" i="21" a="1"/>
  <c r="K142" i="21" s="1"/>
  <c r="AC141" i="21" a="1"/>
  <c r="AC141" i="21" s="1"/>
  <c r="AB141" i="21" a="1"/>
  <c r="AB141" i="21" s="1"/>
  <c r="AA141" i="21" a="1"/>
  <c r="AA141" i="21" s="1"/>
  <c r="Z141" i="21" a="1"/>
  <c r="Z141" i="21" s="1"/>
  <c r="Y141" i="21" a="1"/>
  <c r="Y141" i="21" s="1"/>
  <c r="X141" i="21" a="1"/>
  <c r="X141" i="21" s="1"/>
  <c r="W141" i="21" a="1"/>
  <c r="W141" i="21" s="1"/>
  <c r="V141" i="21" a="1"/>
  <c r="V141" i="21" s="1"/>
  <c r="U141" i="21" a="1"/>
  <c r="U141" i="21" s="1"/>
  <c r="T141" i="21" a="1"/>
  <c r="T141" i="21" s="1"/>
  <c r="S141" i="21" a="1"/>
  <c r="S141" i="21" s="1"/>
  <c r="R141" i="21" a="1"/>
  <c r="R141" i="21" s="1"/>
  <c r="Q141" i="21" a="1"/>
  <c r="Q141" i="21" s="1"/>
  <c r="P141" i="21" a="1"/>
  <c r="P141" i="21" s="1"/>
  <c r="O141" i="21" a="1"/>
  <c r="O141" i="21" s="1"/>
  <c r="N141" i="21" a="1"/>
  <c r="N141" i="21" s="1"/>
  <c r="M141" i="21" a="1"/>
  <c r="M141" i="21" s="1"/>
  <c r="L141" i="21" a="1"/>
  <c r="L141" i="21" s="1"/>
  <c r="K141" i="21" a="1"/>
  <c r="K141" i="21" s="1"/>
  <c r="AC140" i="21" a="1"/>
  <c r="AC140" i="21" s="1"/>
  <c r="AB140" i="21" a="1"/>
  <c r="AB140" i="21" s="1"/>
  <c r="AA140" i="21" a="1"/>
  <c r="AA140" i="21" s="1"/>
  <c r="Z140" i="21" a="1"/>
  <c r="Z140" i="21" s="1"/>
  <c r="Y140" i="21" a="1"/>
  <c r="Y140" i="21" s="1"/>
  <c r="X140" i="21" a="1"/>
  <c r="X140" i="21" s="1"/>
  <c r="W140" i="21" a="1"/>
  <c r="W140" i="21" s="1"/>
  <c r="V140" i="21" a="1"/>
  <c r="V140" i="21" s="1"/>
  <c r="U140" i="21" a="1"/>
  <c r="U140" i="21" s="1"/>
  <c r="T140" i="21" a="1"/>
  <c r="T140" i="21" s="1"/>
  <c r="S140" i="21" a="1"/>
  <c r="S140" i="21" s="1"/>
  <c r="R140" i="21" a="1"/>
  <c r="R140" i="21" s="1"/>
  <c r="Q140" i="21" a="1"/>
  <c r="Q140" i="21" s="1"/>
  <c r="P140" i="21" a="1"/>
  <c r="P140" i="21" s="1"/>
  <c r="O140" i="21" a="1"/>
  <c r="O140" i="21" s="1"/>
  <c r="N140" i="21" a="1"/>
  <c r="N140" i="21" s="1"/>
  <c r="M140" i="21" a="1"/>
  <c r="M140" i="21" s="1"/>
  <c r="L140" i="21" a="1"/>
  <c r="L140" i="21" s="1"/>
  <c r="K140" i="21" a="1"/>
  <c r="K140" i="21" s="1"/>
  <c r="AC139" i="21" a="1"/>
  <c r="AC139" i="21" s="1"/>
  <c r="AB139" i="21" a="1"/>
  <c r="AB139" i="21" s="1"/>
  <c r="AA139" i="21" a="1"/>
  <c r="AA139" i="21" s="1"/>
  <c r="Z139" i="21" a="1"/>
  <c r="Z139" i="21" s="1"/>
  <c r="Y139" i="21" a="1"/>
  <c r="Y139" i="21" s="1"/>
  <c r="X139" i="21" a="1"/>
  <c r="X139" i="21" s="1"/>
  <c r="W139" i="21" a="1"/>
  <c r="W139" i="21" s="1"/>
  <c r="V139" i="21" a="1"/>
  <c r="V139" i="21" s="1"/>
  <c r="U139" i="21" a="1"/>
  <c r="U139" i="21" s="1"/>
  <c r="T139" i="21" a="1"/>
  <c r="T139" i="21" s="1"/>
  <c r="S139" i="21" a="1"/>
  <c r="S139" i="21" s="1"/>
  <c r="R139" i="21" a="1"/>
  <c r="R139" i="21" s="1"/>
  <c r="Q139" i="21" a="1"/>
  <c r="Q139" i="21" s="1"/>
  <c r="P139" i="21" a="1"/>
  <c r="P139" i="21" s="1"/>
  <c r="O139" i="21" a="1"/>
  <c r="O139" i="21" s="1"/>
  <c r="N139" i="21" a="1"/>
  <c r="N139" i="21" s="1"/>
  <c r="M139" i="21" a="1"/>
  <c r="M139" i="21" s="1"/>
  <c r="L139" i="21" a="1"/>
  <c r="L139" i="21" s="1"/>
  <c r="K139" i="21" a="1"/>
  <c r="K139" i="21" s="1"/>
  <c r="AC138" i="21" a="1"/>
  <c r="AC138" i="21" s="1"/>
  <c r="AB138" i="21" a="1"/>
  <c r="AB138" i="21" s="1"/>
  <c r="AA138" i="21" a="1"/>
  <c r="AA138" i="21" s="1"/>
  <c r="Z138" i="21" a="1"/>
  <c r="Z138" i="21" s="1"/>
  <c r="Y138" i="21" a="1"/>
  <c r="Y138" i="21" s="1"/>
  <c r="X138" i="21" a="1"/>
  <c r="X138" i="21" s="1"/>
  <c r="W138" i="21" a="1"/>
  <c r="W138" i="21" s="1"/>
  <c r="V138" i="21" a="1"/>
  <c r="V138" i="21" s="1"/>
  <c r="U138" i="21" a="1"/>
  <c r="U138" i="21" s="1"/>
  <c r="T138" i="21" a="1"/>
  <c r="T138" i="21" s="1"/>
  <c r="S138" i="21" a="1"/>
  <c r="S138" i="21" s="1"/>
  <c r="R138" i="21" a="1"/>
  <c r="R138" i="21" s="1"/>
  <c r="Q138" i="21" a="1"/>
  <c r="Q138" i="21" s="1"/>
  <c r="P138" i="21" a="1"/>
  <c r="P138" i="21" s="1"/>
  <c r="O138" i="21" a="1"/>
  <c r="O138" i="21" s="1"/>
  <c r="N138" i="21" a="1"/>
  <c r="N138" i="21" s="1"/>
  <c r="M138" i="21" a="1"/>
  <c r="M138" i="21" s="1"/>
  <c r="L138" i="21" a="1"/>
  <c r="L138" i="21" s="1"/>
  <c r="K138" i="21" a="1"/>
  <c r="K138" i="21" s="1"/>
  <c r="AC137" i="21" a="1"/>
  <c r="AC137" i="21" s="1"/>
  <c r="AB137" i="21" a="1"/>
  <c r="AB137" i="21" s="1"/>
  <c r="AA137" i="21" a="1"/>
  <c r="AA137" i="21" s="1"/>
  <c r="Z137" i="21" a="1"/>
  <c r="Z137" i="21" s="1"/>
  <c r="Y137" i="21" a="1"/>
  <c r="Y137" i="21" s="1"/>
  <c r="X137" i="21" a="1"/>
  <c r="X137" i="21" s="1"/>
  <c r="W137" i="21" a="1"/>
  <c r="W137" i="21" s="1"/>
  <c r="V137" i="21" a="1"/>
  <c r="V137" i="21" s="1"/>
  <c r="U137" i="21" a="1"/>
  <c r="U137" i="21" s="1"/>
  <c r="T137" i="21" a="1"/>
  <c r="T137" i="21" s="1"/>
  <c r="S137" i="21" a="1"/>
  <c r="S137" i="21" s="1"/>
  <c r="R137" i="21" a="1"/>
  <c r="R137" i="21" s="1"/>
  <c r="Q137" i="21" a="1"/>
  <c r="Q137" i="21" s="1"/>
  <c r="P137" i="21" a="1"/>
  <c r="P137" i="21" s="1"/>
  <c r="O137" i="21" a="1"/>
  <c r="O137" i="21" s="1"/>
  <c r="N137" i="21" a="1"/>
  <c r="N137" i="21" s="1"/>
  <c r="M137" i="21" a="1"/>
  <c r="M137" i="21" s="1"/>
  <c r="L137" i="21" a="1"/>
  <c r="L137" i="21" s="1"/>
  <c r="K137" i="21" a="1"/>
  <c r="K137" i="21" s="1"/>
  <c r="AC136" i="21" a="1"/>
  <c r="AC136" i="21" s="1"/>
  <c r="AB136" i="21" a="1"/>
  <c r="AB136" i="21" s="1"/>
  <c r="AA136" i="21" a="1"/>
  <c r="AA136" i="21" s="1"/>
  <c r="Z136" i="21" a="1"/>
  <c r="Z136" i="21" s="1"/>
  <c r="Y136" i="21" a="1"/>
  <c r="Y136" i="21" s="1"/>
  <c r="X136" i="21" a="1"/>
  <c r="X136" i="21" s="1"/>
  <c r="W136" i="21" a="1"/>
  <c r="W136" i="21" s="1"/>
  <c r="V136" i="21" a="1"/>
  <c r="V136" i="21" s="1"/>
  <c r="U136" i="21" a="1"/>
  <c r="U136" i="21" s="1"/>
  <c r="T136" i="21" a="1"/>
  <c r="T136" i="21" s="1"/>
  <c r="S136" i="21" a="1"/>
  <c r="S136" i="21" s="1"/>
  <c r="R136" i="21" a="1"/>
  <c r="R136" i="21" s="1"/>
  <c r="Q136" i="21" a="1"/>
  <c r="Q136" i="21" s="1"/>
  <c r="P136" i="21" a="1"/>
  <c r="P136" i="21" s="1"/>
  <c r="O136" i="21" a="1"/>
  <c r="O136" i="21" s="1"/>
  <c r="N136" i="21" a="1"/>
  <c r="N136" i="21" s="1"/>
  <c r="M136" i="21" a="1"/>
  <c r="M136" i="21" s="1"/>
  <c r="L136" i="21" a="1"/>
  <c r="L136" i="21" s="1"/>
  <c r="K136" i="21" a="1"/>
  <c r="K136" i="21" s="1"/>
  <c r="AC135" i="21" a="1"/>
  <c r="AC135" i="21" s="1"/>
  <c r="AB135" i="21" a="1"/>
  <c r="AB135" i="21" s="1"/>
  <c r="AA135" i="21" a="1"/>
  <c r="AA135" i="21" s="1"/>
  <c r="Z135" i="21" a="1"/>
  <c r="Z135" i="21" s="1"/>
  <c r="Y135" i="21" a="1"/>
  <c r="Y135" i="21" s="1"/>
  <c r="X135" i="21" a="1"/>
  <c r="X135" i="21" s="1"/>
  <c r="W135" i="21" a="1"/>
  <c r="W135" i="21" s="1"/>
  <c r="V135" i="21" a="1"/>
  <c r="V135" i="21" s="1"/>
  <c r="U135" i="21" a="1"/>
  <c r="U135" i="21" s="1"/>
  <c r="T135" i="21" a="1"/>
  <c r="T135" i="21" s="1"/>
  <c r="S135" i="21" a="1"/>
  <c r="S135" i="21" s="1"/>
  <c r="R135" i="21" a="1"/>
  <c r="R135" i="21" s="1"/>
  <c r="Q135" i="21" a="1"/>
  <c r="Q135" i="21" s="1"/>
  <c r="P135" i="21" a="1"/>
  <c r="P135" i="21" s="1"/>
  <c r="O135" i="21" a="1"/>
  <c r="O135" i="21" s="1"/>
  <c r="N135" i="21" a="1"/>
  <c r="N135" i="21" s="1"/>
  <c r="M135" i="21" a="1"/>
  <c r="M135" i="21" s="1"/>
  <c r="L135" i="21" a="1"/>
  <c r="L135" i="21" s="1"/>
  <c r="K135" i="21" a="1"/>
  <c r="K135" i="21" s="1"/>
  <c r="AC134" i="21" a="1"/>
  <c r="AC134" i="21" s="1"/>
  <c r="AB134" i="21" a="1"/>
  <c r="AB134" i="21" s="1"/>
  <c r="AA134" i="21" a="1"/>
  <c r="AA134" i="21" s="1"/>
  <c r="Z134" i="21" a="1"/>
  <c r="Z134" i="21" s="1"/>
  <c r="Y134" i="21" a="1"/>
  <c r="Y134" i="21" s="1"/>
  <c r="X134" i="21" a="1"/>
  <c r="X134" i="21" s="1"/>
  <c r="W134" i="21" a="1"/>
  <c r="W134" i="21" s="1"/>
  <c r="V134" i="21" a="1"/>
  <c r="V134" i="21" s="1"/>
  <c r="U134" i="21" a="1"/>
  <c r="U134" i="21" s="1"/>
  <c r="T134" i="21" a="1"/>
  <c r="T134" i="21" s="1"/>
  <c r="S134" i="21" a="1"/>
  <c r="S134" i="21" s="1"/>
  <c r="R134" i="21" a="1"/>
  <c r="R134" i="21" s="1"/>
  <c r="Q134" i="21" a="1"/>
  <c r="Q134" i="21" s="1"/>
  <c r="P134" i="21" a="1"/>
  <c r="P134" i="21" s="1"/>
  <c r="O134" i="21" a="1"/>
  <c r="O134" i="21" s="1"/>
  <c r="N134" i="21" a="1"/>
  <c r="N134" i="21" s="1"/>
  <c r="M134" i="21" a="1"/>
  <c r="M134" i="21" s="1"/>
  <c r="L134" i="21" a="1"/>
  <c r="L134" i="21" s="1"/>
  <c r="K134" i="21" a="1"/>
  <c r="K134" i="21" s="1"/>
  <c r="AC133" i="21" a="1"/>
  <c r="AC133" i="21" s="1"/>
  <c r="AB133" i="21" a="1"/>
  <c r="AB133" i="21" s="1"/>
  <c r="AA133" i="21" a="1"/>
  <c r="AA133" i="21" s="1"/>
  <c r="Z133" i="21" a="1"/>
  <c r="Z133" i="21" s="1"/>
  <c r="Y133" i="21" a="1"/>
  <c r="Y133" i="21" s="1"/>
  <c r="X133" i="21" a="1"/>
  <c r="X133" i="21" s="1"/>
  <c r="W133" i="21" a="1"/>
  <c r="W133" i="21" s="1"/>
  <c r="V133" i="21" a="1"/>
  <c r="V133" i="21" s="1"/>
  <c r="U133" i="21" a="1"/>
  <c r="U133" i="21" s="1"/>
  <c r="T133" i="21" a="1"/>
  <c r="T133" i="21" s="1"/>
  <c r="S133" i="21" a="1"/>
  <c r="S133" i="21" s="1"/>
  <c r="R133" i="21" a="1"/>
  <c r="R133" i="21" s="1"/>
  <c r="Q133" i="21" a="1"/>
  <c r="Q133" i="21" s="1"/>
  <c r="P133" i="21" a="1"/>
  <c r="P133" i="21" s="1"/>
  <c r="O133" i="21" a="1"/>
  <c r="O133" i="21" s="1"/>
  <c r="N133" i="21" a="1"/>
  <c r="N133" i="21" s="1"/>
  <c r="M133" i="21" a="1"/>
  <c r="M133" i="21" s="1"/>
  <c r="L133" i="21" a="1"/>
  <c r="L133" i="21" s="1"/>
  <c r="K133" i="21" a="1"/>
  <c r="K133" i="21" s="1"/>
  <c r="AC132" i="21" a="1"/>
  <c r="AC132" i="21" s="1"/>
  <c r="AB132" i="21" a="1"/>
  <c r="AB132" i="21" s="1"/>
  <c r="AA132" i="21" a="1"/>
  <c r="AA132" i="21" s="1"/>
  <c r="Z132" i="21" a="1"/>
  <c r="Z132" i="21" s="1"/>
  <c r="Y132" i="21" a="1"/>
  <c r="Y132" i="21" s="1"/>
  <c r="X132" i="21" a="1"/>
  <c r="X132" i="21" s="1"/>
  <c r="W132" i="21" a="1"/>
  <c r="W132" i="21" s="1"/>
  <c r="V132" i="21" a="1"/>
  <c r="V132" i="21" s="1"/>
  <c r="U132" i="21" a="1"/>
  <c r="U132" i="21" s="1"/>
  <c r="T132" i="21" a="1"/>
  <c r="T132" i="21" s="1"/>
  <c r="S132" i="21" a="1"/>
  <c r="S132" i="21" s="1"/>
  <c r="R132" i="21" a="1"/>
  <c r="R132" i="21" s="1"/>
  <c r="Q132" i="21" a="1"/>
  <c r="Q132" i="21" s="1"/>
  <c r="P132" i="21" a="1"/>
  <c r="P132" i="21" s="1"/>
  <c r="O132" i="21" a="1"/>
  <c r="O132" i="21" s="1"/>
  <c r="N132" i="21" a="1"/>
  <c r="N132" i="21" s="1"/>
  <c r="M132" i="21" a="1"/>
  <c r="M132" i="21" s="1"/>
  <c r="L132" i="21" a="1"/>
  <c r="L132" i="21" s="1"/>
  <c r="K132" i="21" a="1"/>
  <c r="K132" i="21" s="1"/>
  <c r="AC131" i="21" a="1"/>
  <c r="AC131" i="21" s="1"/>
  <c r="AB131" i="21" a="1"/>
  <c r="AB131" i="21" s="1"/>
  <c r="AA131" i="21" a="1"/>
  <c r="AA131" i="21" s="1"/>
  <c r="Z131" i="21" a="1"/>
  <c r="Z131" i="21" s="1"/>
  <c r="Y131" i="21" a="1"/>
  <c r="Y131" i="21" s="1"/>
  <c r="X131" i="21" a="1"/>
  <c r="X131" i="21" s="1"/>
  <c r="W131" i="21" a="1"/>
  <c r="W131" i="21" s="1"/>
  <c r="V131" i="21" a="1"/>
  <c r="V131" i="21" s="1"/>
  <c r="U131" i="21" a="1"/>
  <c r="U131" i="21" s="1"/>
  <c r="T131" i="21" a="1"/>
  <c r="T131" i="21" s="1"/>
  <c r="S131" i="21" a="1"/>
  <c r="S131" i="21" s="1"/>
  <c r="R131" i="21" a="1"/>
  <c r="R131" i="21" s="1"/>
  <c r="Q131" i="21" a="1"/>
  <c r="Q131" i="21" s="1"/>
  <c r="P131" i="21" a="1"/>
  <c r="P131" i="21" s="1"/>
  <c r="O131" i="21" a="1"/>
  <c r="O131" i="21" s="1"/>
  <c r="N131" i="21" a="1"/>
  <c r="N131" i="21" s="1"/>
  <c r="M131" i="21" a="1"/>
  <c r="M131" i="21" s="1"/>
  <c r="L131" i="21" a="1"/>
  <c r="L131" i="21" s="1"/>
  <c r="K131" i="21" a="1"/>
  <c r="K131" i="21" s="1"/>
  <c r="AC130" i="21" a="1"/>
  <c r="AC130" i="21" s="1"/>
  <c r="AB130" i="21" a="1"/>
  <c r="AB130" i="21" s="1"/>
  <c r="AA130" i="21" a="1"/>
  <c r="AA130" i="21" s="1"/>
  <c r="Z130" i="21" a="1"/>
  <c r="Z130" i="21" s="1"/>
  <c r="Y130" i="21" a="1"/>
  <c r="Y130" i="21" s="1"/>
  <c r="X130" i="21" a="1"/>
  <c r="X130" i="21" s="1"/>
  <c r="W130" i="21" a="1"/>
  <c r="W130" i="21" s="1"/>
  <c r="V130" i="21" a="1"/>
  <c r="V130" i="21" s="1"/>
  <c r="U130" i="21" a="1"/>
  <c r="U130" i="21" s="1"/>
  <c r="T130" i="21" a="1"/>
  <c r="T130" i="21" s="1"/>
  <c r="S130" i="21" a="1"/>
  <c r="S130" i="21" s="1"/>
  <c r="R130" i="21" a="1"/>
  <c r="R130" i="21" s="1"/>
  <c r="Q130" i="21" a="1"/>
  <c r="Q130" i="21" s="1"/>
  <c r="P130" i="21" a="1"/>
  <c r="P130" i="21" s="1"/>
  <c r="O130" i="21" a="1"/>
  <c r="O130" i="21" s="1"/>
  <c r="N130" i="21" a="1"/>
  <c r="N130" i="21" s="1"/>
  <c r="M130" i="21" a="1"/>
  <c r="M130" i="21" s="1"/>
  <c r="L130" i="21" a="1"/>
  <c r="L130" i="21" s="1"/>
  <c r="K130" i="21" a="1"/>
  <c r="K130" i="21" s="1"/>
  <c r="AC129" i="21" a="1"/>
  <c r="AC129" i="21" s="1"/>
  <c r="AB129" i="21" a="1"/>
  <c r="AB129" i="21" s="1"/>
  <c r="AA129" i="21" a="1"/>
  <c r="AA129" i="21" s="1"/>
  <c r="Z129" i="21" a="1"/>
  <c r="Z129" i="21" s="1"/>
  <c r="Y129" i="21" a="1"/>
  <c r="Y129" i="21" s="1"/>
  <c r="X129" i="21" a="1"/>
  <c r="X129" i="21" s="1"/>
  <c r="W129" i="21" a="1"/>
  <c r="W129" i="21" s="1"/>
  <c r="V129" i="21" a="1"/>
  <c r="V129" i="21" s="1"/>
  <c r="U129" i="21" a="1"/>
  <c r="U129" i="21" s="1"/>
  <c r="T129" i="21" a="1"/>
  <c r="T129" i="21" s="1"/>
  <c r="S129" i="21" a="1"/>
  <c r="S129" i="21" s="1"/>
  <c r="R129" i="21" a="1"/>
  <c r="R129" i="21" s="1"/>
  <c r="Q129" i="21" a="1"/>
  <c r="Q129" i="21" s="1"/>
  <c r="P129" i="21" a="1"/>
  <c r="P129" i="21" s="1"/>
  <c r="O129" i="21" a="1"/>
  <c r="O129" i="21" s="1"/>
  <c r="N129" i="21" a="1"/>
  <c r="N129" i="21" s="1"/>
  <c r="M129" i="21" a="1"/>
  <c r="M129" i="21" s="1"/>
  <c r="L129" i="21" a="1"/>
  <c r="L129" i="21" s="1"/>
  <c r="K129" i="21" a="1"/>
  <c r="K129" i="21" s="1"/>
  <c r="AC128" i="21" a="1"/>
  <c r="AC128" i="21" s="1"/>
  <c r="AB128" i="21" a="1"/>
  <c r="AB128" i="21" s="1"/>
  <c r="AA128" i="21" a="1"/>
  <c r="AA128" i="21" s="1"/>
  <c r="Z128" i="21" a="1"/>
  <c r="Z128" i="21" s="1"/>
  <c r="Y128" i="21" a="1"/>
  <c r="Y128" i="21" s="1"/>
  <c r="X128" i="21" a="1"/>
  <c r="X128" i="21" s="1"/>
  <c r="W128" i="21" a="1"/>
  <c r="W128" i="21" s="1"/>
  <c r="V128" i="21" a="1"/>
  <c r="V128" i="21" s="1"/>
  <c r="U128" i="21" a="1"/>
  <c r="U128" i="21" s="1"/>
  <c r="T128" i="21" a="1"/>
  <c r="T128" i="21" s="1"/>
  <c r="S128" i="21" a="1"/>
  <c r="S128" i="21" s="1"/>
  <c r="R128" i="21" a="1"/>
  <c r="R128" i="21" s="1"/>
  <c r="Q128" i="21" a="1"/>
  <c r="Q128" i="21" s="1"/>
  <c r="P128" i="21" a="1"/>
  <c r="P128" i="21" s="1"/>
  <c r="O128" i="21" a="1"/>
  <c r="O128" i="21" s="1"/>
  <c r="N128" i="21" a="1"/>
  <c r="N128" i="21" s="1"/>
  <c r="M128" i="21" a="1"/>
  <c r="M128" i="21" s="1"/>
  <c r="L128" i="21" a="1"/>
  <c r="L128" i="21" s="1"/>
  <c r="K128" i="21" a="1"/>
  <c r="K128" i="21" s="1"/>
  <c r="AC127" i="21" a="1"/>
  <c r="AC127" i="21" s="1"/>
  <c r="AB127" i="21" a="1"/>
  <c r="AB127" i="21" s="1"/>
  <c r="AA127" i="21" a="1"/>
  <c r="AA127" i="21" s="1"/>
  <c r="Z127" i="21" a="1"/>
  <c r="Z127" i="21" s="1"/>
  <c r="Y127" i="21" a="1"/>
  <c r="Y127" i="21" s="1"/>
  <c r="X127" i="21" a="1"/>
  <c r="X127" i="21" s="1"/>
  <c r="W127" i="21" a="1"/>
  <c r="W127" i="21" s="1"/>
  <c r="V127" i="21" a="1"/>
  <c r="V127" i="21" s="1"/>
  <c r="U127" i="21" a="1"/>
  <c r="U127" i="21" s="1"/>
  <c r="T127" i="21" a="1"/>
  <c r="T127" i="21" s="1"/>
  <c r="S127" i="21" a="1"/>
  <c r="S127" i="21" s="1"/>
  <c r="R127" i="21" a="1"/>
  <c r="R127" i="21" s="1"/>
  <c r="Q127" i="21" a="1"/>
  <c r="Q127" i="21" s="1"/>
  <c r="P127" i="21" a="1"/>
  <c r="P127" i="21" s="1"/>
  <c r="O127" i="21" a="1"/>
  <c r="O127" i="21" s="1"/>
  <c r="N127" i="21" a="1"/>
  <c r="N127" i="21" s="1"/>
  <c r="M127" i="21" a="1"/>
  <c r="M127" i="21" s="1"/>
  <c r="L127" i="21" a="1"/>
  <c r="L127" i="21" s="1"/>
  <c r="K127" i="21" a="1"/>
  <c r="K127" i="21" s="1"/>
  <c r="AC126" i="21" a="1"/>
  <c r="AC126" i="21" s="1"/>
  <c r="AB126" i="21" a="1"/>
  <c r="AB126" i="21" s="1"/>
  <c r="AA126" i="21" a="1"/>
  <c r="AA126" i="21" s="1"/>
  <c r="Z126" i="21" a="1"/>
  <c r="Z126" i="21" s="1"/>
  <c r="Y126" i="21" a="1"/>
  <c r="Y126" i="21" s="1"/>
  <c r="X126" i="21" a="1"/>
  <c r="X126" i="21" s="1"/>
  <c r="W126" i="21" a="1"/>
  <c r="W126" i="21" s="1"/>
  <c r="V126" i="21" a="1"/>
  <c r="V126" i="21" s="1"/>
  <c r="U126" i="21" a="1"/>
  <c r="U126" i="21" s="1"/>
  <c r="T126" i="21" a="1"/>
  <c r="T126" i="21" s="1"/>
  <c r="S126" i="21" a="1"/>
  <c r="S126" i="21" s="1"/>
  <c r="R126" i="21" a="1"/>
  <c r="R126" i="21" s="1"/>
  <c r="Q126" i="21" a="1"/>
  <c r="Q126" i="21" s="1"/>
  <c r="P126" i="21" a="1"/>
  <c r="P126" i="21" s="1"/>
  <c r="O126" i="21" a="1"/>
  <c r="O126" i="21" s="1"/>
  <c r="N126" i="21" a="1"/>
  <c r="N126" i="21" s="1"/>
  <c r="M126" i="21" a="1"/>
  <c r="M126" i="21" s="1"/>
  <c r="L126" i="21" a="1"/>
  <c r="L126" i="21" s="1"/>
  <c r="K126" i="21" a="1"/>
  <c r="K126" i="21" s="1"/>
  <c r="AC125" i="21" a="1"/>
  <c r="AC125" i="21" s="1"/>
  <c r="AB125" i="21" a="1"/>
  <c r="AB125" i="21" s="1"/>
  <c r="AA125" i="21" a="1"/>
  <c r="AA125" i="21" s="1"/>
  <c r="Z125" i="21" a="1"/>
  <c r="Z125" i="21" s="1"/>
  <c r="Y125" i="21" a="1"/>
  <c r="Y125" i="21" s="1"/>
  <c r="X125" i="21" a="1"/>
  <c r="X125" i="21" s="1"/>
  <c r="W125" i="21" a="1"/>
  <c r="W125" i="21" s="1"/>
  <c r="V125" i="21" a="1"/>
  <c r="V125" i="21" s="1"/>
  <c r="U125" i="21" a="1"/>
  <c r="U125" i="21" s="1"/>
  <c r="T125" i="21" a="1"/>
  <c r="T125" i="21" s="1"/>
  <c r="S125" i="21" a="1"/>
  <c r="S125" i="21" s="1"/>
  <c r="R125" i="21" a="1"/>
  <c r="R125" i="21" s="1"/>
  <c r="Q125" i="21" a="1"/>
  <c r="Q125" i="21" s="1"/>
  <c r="P125" i="21" a="1"/>
  <c r="P125" i="21" s="1"/>
  <c r="O125" i="21" a="1"/>
  <c r="O125" i="21" s="1"/>
  <c r="N125" i="21" a="1"/>
  <c r="N125" i="21" s="1"/>
  <c r="M125" i="21" a="1"/>
  <c r="M125" i="21" s="1"/>
  <c r="L125" i="21" a="1"/>
  <c r="L125" i="21" s="1"/>
  <c r="K125" i="21" a="1"/>
  <c r="K125" i="21" s="1"/>
  <c r="AC124" i="21" a="1"/>
  <c r="AC124" i="21" s="1"/>
  <c r="AB124" i="21" a="1"/>
  <c r="AB124" i="21" s="1"/>
  <c r="AA124" i="21" a="1"/>
  <c r="AA124" i="21" s="1"/>
  <c r="Z124" i="21" a="1"/>
  <c r="Z124" i="21" s="1"/>
  <c r="Y124" i="21" a="1"/>
  <c r="Y124" i="21" s="1"/>
  <c r="X124" i="21" a="1"/>
  <c r="X124" i="21" s="1"/>
  <c r="W124" i="21" a="1"/>
  <c r="W124" i="21" s="1"/>
  <c r="V124" i="21" a="1"/>
  <c r="V124" i="21" s="1"/>
  <c r="U124" i="21" a="1"/>
  <c r="U124" i="21" s="1"/>
  <c r="T124" i="21" a="1"/>
  <c r="T124" i="21" s="1"/>
  <c r="S124" i="21" a="1"/>
  <c r="S124" i="21" s="1"/>
  <c r="R124" i="21" a="1"/>
  <c r="R124" i="21" s="1"/>
  <c r="Q124" i="21" a="1"/>
  <c r="Q124" i="21" s="1"/>
  <c r="P124" i="21" a="1"/>
  <c r="P124" i="21" s="1"/>
  <c r="O124" i="21" a="1"/>
  <c r="O124" i="21" s="1"/>
  <c r="N124" i="21" a="1"/>
  <c r="N124" i="21" s="1"/>
  <c r="M124" i="21" a="1"/>
  <c r="M124" i="21" s="1"/>
  <c r="L124" i="21" a="1"/>
  <c r="L124" i="21" s="1"/>
  <c r="K124" i="21" a="1"/>
  <c r="K124" i="21" s="1"/>
  <c r="AC123" i="21" a="1"/>
  <c r="AC123" i="21" s="1"/>
  <c r="AB123" i="21" a="1"/>
  <c r="AB123" i="21" s="1"/>
  <c r="AA123" i="21" a="1"/>
  <c r="AA123" i="21" s="1"/>
  <c r="Z123" i="21" a="1"/>
  <c r="Z123" i="21" s="1"/>
  <c r="Y123" i="21" a="1"/>
  <c r="Y123" i="21" s="1"/>
  <c r="X123" i="21" a="1"/>
  <c r="X123" i="21" s="1"/>
  <c r="W123" i="21" a="1"/>
  <c r="W123" i="21" s="1"/>
  <c r="V123" i="21" a="1"/>
  <c r="V123" i="21" s="1"/>
  <c r="U123" i="21" a="1"/>
  <c r="U123" i="21" s="1"/>
  <c r="T123" i="21" a="1"/>
  <c r="T123" i="21" s="1"/>
  <c r="S123" i="21" a="1"/>
  <c r="S123" i="21" s="1"/>
  <c r="R123" i="21" a="1"/>
  <c r="R123" i="21" s="1"/>
  <c r="Q123" i="21" a="1"/>
  <c r="Q123" i="21" s="1"/>
  <c r="P123" i="21" a="1"/>
  <c r="P123" i="21" s="1"/>
  <c r="O123" i="21" a="1"/>
  <c r="O123" i="21" s="1"/>
  <c r="N123" i="21" a="1"/>
  <c r="N123" i="21" s="1"/>
  <c r="M123" i="21" a="1"/>
  <c r="M123" i="21" s="1"/>
  <c r="L123" i="21" a="1"/>
  <c r="L123" i="21" s="1"/>
  <c r="K123" i="21" a="1"/>
  <c r="K123" i="21" s="1"/>
  <c r="AC122" i="21" a="1"/>
  <c r="AC122" i="21" s="1"/>
  <c r="AB122" i="21" a="1"/>
  <c r="AB122" i="21" s="1"/>
  <c r="AA122" i="21" a="1"/>
  <c r="AA122" i="21" s="1"/>
  <c r="Z122" i="21" a="1"/>
  <c r="Z122" i="21" s="1"/>
  <c r="Y122" i="21" a="1"/>
  <c r="Y122" i="21" s="1"/>
  <c r="X122" i="21" a="1"/>
  <c r="X122" i="21" s="1"/>
  <c r="W122" i="21" a="1"/>
  <c r="W122" i="21" s="1"/>
  <c r="V122" i="21" a="1"/>
  <c r="V122" i="21" s="1"/>
  <c r="U122" i="21" a="1"/>
  <c r="U122" i="21" s="1"/>
  <c r="T122" i="21" a="1"/>
  <c r="T122" i="21" s="1"/>
  <c r="S122" i="21" a="1"/>
  <c r="S122" i="21" s="1"/>
  <c r="R122" i="21" a="1"/>
  <c r="R122" i="21" s="1"/>
  <c r="Q122" i="21" a="1"/>
  <c r="Q122" i="21" s="1"/>
  <c r="P122" i="21" a="1"/>
  <c r="P122" i="21" s="1"/>
  <c r="O122" i="21" a="1"/>
  <c r="O122" i="21" s="1"/>
  <c r="N122" i="21" a="1"/>
  <c r="N122" i="21" s="1"/>
  <c r="M122" i="21" a="1"/>
  <c r="M122" i="21" s="1"/>
  <c r="L122" i="21" a="1"/>
  <c r="L122" i="21" s="1"/>
  <c r="K122" i="21" a="1"/>
  <c r="K122" i="21" s="1"/>
  <c r="AC121" i="21" a="1"/>
  <c r="AC121" i="21" s="1"/>
  <c r="AB121" i="21" a="1"/>
  <c r="AB121" i="21" s="1"/>
  <c r="AA121" i="21" a="1"/>
  <c r="AA121" i="21" s="1"/>
  <c r="Z121" i="21" a="1"/>
  <c r="Z121" i="21" s="1"/>
  <c r="Y121" i="21" a="1"/>
  <c r="Y121" i="21" s="1"/>
  <c r="X121" i="21" a="1"/>
  <c r="X121" i="21" s="1"/>
  <c r="W121" i="21" a="1"/>
  <c r="W121" i="21" s="1"/>
  <c r="V121" i="21" a="1"/>
  <c r="V121" i="21" s="1"/>
  <c r="U121" i="21" a="1"/>
  <c r="U121" i="21" s="1"/>
  <c r="T121" i="21" a="1"/>
  <c r="T121" i="21" s="1"/>
  <c r="S121" i="21" a="1"/>
  <c r="S121" i="21" s="1"/>
  <c r="R121" i="21" a="1"/>
  <c r="R121" i="21" s="1"/>
  <c r="Q121" i="21" a="1"/>
  <c r="Q121" i="21" s="1"/>
  <c r="P121" i="21" a="1"/>
  <c r="P121" i="21" s="1"/>
  <c r="O121" i="21" a="1"/>
  <c r="O121" i="21" s="1"/>
  <c r="N121" i="21" a="1"/>
  <c r="N121" i="21" s="1"/>
  <c r="M121" i="21" a="1"/>
  <c r="M121" i="21" s="1"/>
  <c r="L121" i="21" a="1"/>
  <c r="L121" i="21" s="1"/>
  <c r="K121" i="21" a="1"/>
  <c r="K121" i="21" s="1"/>
  <c r="AC120" i="21" a="1"/>
  <c r="AC120" i="21" s="1"/>
  <c r="AB120" i="21" a="1"/>
  <c r="AB120" i="21" s="1"/>
  <c r="AA120" i="21" a="1"/>
  <c r="AA120" i="21" s="1"/>
  <c r="Z120" i="21" a="1"/>
  <c r="Z120" i="21" s="1"/>
  <c r="Y120" i="21" a="1"/>
  <c r="Y120" i="21" s="1"/>
  <c r="X120" i="21" a="1"/>
  <c r="X120" i="21" s="1"/>
  <c r="W120" i="21" a="1"/>
  <c r="W120" i="21" s="1"/>
  <c r="V120" i="21" a="1"/>
  <c r="V120" i="21" s="1"/>
  <c r="U120" i="21" a="1"/>
  <c r="U120" i="21" s="1"/>
  <c r="T120" i="21" a="1"/>
  <c r="T120" i="21" s="1"/>
  <c r="S120" i="21" a="1"/>
  <c r="S120" i="21" s="1"/>
  <c r="R120" i="21" a="1"/>
  <c r="R120" i="21" s="1"/>
  <c r="Q120" i="21" a="1"/>
  <c r="Q120" i="21" s="1"/>
  <c r="P120" i="21" a="1"/>
  <c r="P120" i="21" s="1"/>
  <c r="O120" i="21" a="1"/>
  <c r="O120" i="21" s="1"/>
  <c r="N120" i="21" a="1"/>
  <c r="N120" i="21" s="1"/>
  <c r="M120" i="21" a="1"/>
  <c r="M120" i="21" s="1"/>
  <c r="L120" i="21" a="1"/>
  <c r="L120" i="21" s="1"/>
  <c r="K120" i="21" a="1"/>
  <c r="K120" i="21" s="1"/>
  <c r="AC119" i="21" a="1"/>
  <c r="AC119" i="21" s="1"/>
  <c r="AB119" i="21" a="1"/>
  <c r="AB119" i="21" s="1"/>
  <c r="AA119" i="21" a="1"/>
  <c r="AA119" i="21" s="1"/>
  <c r="Z119" i="21" a="1"/>
  <c r="Z119" i="21" s="1"/>
  <c r="Y119" i="21" a="1"/>
  <c r="Y119" i="21" s="1"/>
  <c r="X119" i="21" a="1"/>
  <c r="X119" i="21" s="1"/>
  <c r="W119" i="21" a="1"/>
  <c r="W119" i="21" s="1"/>
  <c r="V119" i="21" a="1"/>
  <c r="V119" i="21" s="1"/>
  <c r="U119" i="21" a="1"/>
  <c r="U119" i="21" s="1"/>
  <c r="T119" i="21" a="1"/>
  <c r="T119" i="21" s="1"/>
  <c r="S119" i="21" a="1"/>
  <c r="S119" i="21" s="1"/>
  <c r="R119" i="21" a="1"/>
  <c r="R119" i="21" s="1"/>
  <c r="Q119" i="21" a="1"/>
  <c r="Q119" i="21" s="1"/>
  <c r="P119" i="21" a="1"/>
  <c r="P119" i="21" s="1"/>
  <c r="O119" i="21" a="1"/>
  <c r="O119" i="21" s="1"/>
  <c r="N119" i="21" a="1"/>
  <c r="N119" i="21" s="1"/>
  <c r="M119" i="21" a="1"/>
  <c r="M119" i="21" s="1"/>
  <c r="L119" i="21" a="1"/>
  <c r="L119" i="21" s="1"/>
  <c r="K119" i="21" a="1"/>
  <c r="K119" i="21" s="1"/>
  <c r="AC118" i="21" a="1"/>
  <c r="AC118" i="21" s="1"/>
  <c r="AB118" i="21" a="1"/>
  <c r="AB118" i="21" s="1"/>
  <c r="AA118" i="21" a="1"/>
  <c r="AA118" i="21" s="1"/>
  <c r="Z118" i="21" a="1"/>
  <c r="Z118" i="21" s="1"/>
  <c r="Y118" i="21" a="1"/>
  <c r="Y118" i="21" s="1"/>
  <c r="X118" i="21" a="1"/>
  <c r="X118" i="21" s="1"/>
  <c r="W118" i="21" a="1"/>
  <c r="W118" i="21" s="1"/>
  <c r="V118" i="21" a="1"/>
  <c r="V118" i="21" s="1"/>
  <c r="U118" i="21" a="1"/>
  <c r="U118" i="21" s="1"/>
  <c r="T118" i="21" a="1"/>
  <c r="T118" i="21" s="1"/>
  <c r="S118" i="21" a="1"/>
  <c r="S118" i="21" s="1"/>
  <c r="R118" i="21" a="1"/>
  <c r="R118" i="21" s="1"/>
  <c r="Q118" i="21" a="1"/>
  <c r="Q118" i="21" s="1"/>
  <c r="P118" i="21" a="1"/>
  <c r="P118" i="21" s="1"/>
  <c r="O118" i="21" a="1"/>
  <c r="O118" i="21" s="1"/>
  <c r="N118" i="21" a="1"/>
  <c r="N118" i="21" s="1"/>
  <c r="M118" i="21" a="1"/>
  <c r="M118" i="21" s="1"/>
  <c r="L118" i="21" a="1"/>
  <c r="L118" i="21" s="1"/>
  <c r="K118" i="21" a="1"/>
  <c r="K118" i="21" s="1"/>
  <c r="AC117" i="21" a="1"/>
  <c r="AC117" i="21" s="1"/>
  <c r="AB117" i="21" a="1"/>
  <c r="AB117" i="21" s="1"/>
  <c r="AA117" i="21" a="1"/>
  <c r="AA117" i="21" s="1"/>
  <c r="Z117" i="21" a="1"/>
  <c r="Z117" i="21" s="1"/>
  <c r="Y117" i="21" a="1"/>
  <c r="Y117" i="21" s="1"/>
  <c r="X117" i="21" a="1"/>
  <c r="X117" i="21" s="1"/>
  <c r="W117" i="21" a="1"/>
  <c r="W117" i="21" s="1"/>
  <c r="V117" i="21" a="1"/>
  <c r="V117" i="21" s="1"/>
  <c r="U117" i="21" a="1"/>
  <c r="U117" i="21" s="1"/>
  <c r="T117" i="21" a="1"/>
  <c r="T117" i="21" s="1"/>
  <c r="S117" i="21" a="1"/>
  <c r="S117" i="21" s="1"/>
  <c r="R117" i="21" a="1"/>
  <c r="R117" i="21" s="1"/>
  <c r="Q117" i="21" a="1"/>
  <c r="Q117" i="21" s="1"/>
  <c r="P117" i="21" a="1"/>
  <c r="P117" i="21" s="1"/>
  <c r="O117" i="21" a="1"/>
  <c r="O117" i="21" s="1"/>
  <c r="N117" i="21" a="1"/>
  <c r="N117" i="21" s="1"/>
  <c r="M117" i="21" a="1"/>
  <c r="M117" i="21" s="1"/>
  <c r="L117" i="21" a="1"/>
  <c r="L117" i="21" s="1"/>
  <c r="K117" i="21" a="1"/>
  <c r="K117" i="21" s="1"/>
  <c r="AC116" i="21" a="1"/>
  <c r="AC116" i="21" s="1"/>
  <c r="AB116" i="21" a="1"/>
  <c r="AB116" i="21" s="1"/>
  <c r="AA116" i="21" a="1"/>
  <c r="AA116" i="21" s="1"/>
  <c r="Z116" i="21" a="1"/>
  <c r="Z116" i="21" s="1"/>
  <c r="Y116" i="21" a="1"/>
  <c r="Y116" i="21" s="1"/>
  <c r="X116" i="21" a="1"/>
  <c r="X116" i="21" s="1"/>
  <c r="W116" i="21" a="1"/>
  <c r="W116" i="21" s="1"/>
  <c r="V116" i="21" a="1"/>
  <c r="V116" i="21" s="1"/>
  <c r="U116" i="21" a="1"/>
  <c r="U116" i="21" s="1"/>
  <c r="T116" i="21" a="1"/>
  <c r="T116" i="21" s="1"/>
  <c r="S116" i="21" a="1"/>
  <c r="S116" i="21" s="1"/>
  <c r="R116" i="21" a="1"/>
  <c r="R116" i="21" s="1"/>
  <c r="Q116" i="21" a="1"/>
  <c r="Q116" i="21" s="1"/>
  <c r="P116" i="21" a="1"/>
  <c r="P116" i="21" s="1"/>
  <c r="O116" i="21" a="1"/>
  <c r="O116" i="21" s="1"/>
  <c r="N116" i="21" a="1"/>
  <c r="N116" i="21" s="1"/>
  <c r="M116" i="21" a="1"/>
  <c r="M116" i="21" s="1"/>
  <c r="L116" i="21" a="1"/>
  <c r="L116" i="21" s="1"/>
  <c r="K116" i="21" a="1"/>
  <c r="K116" i="21" s="1"/>
  <c r="AC115" i="21" a="1"/>
  <c r="AC115" i="21" s="1"/>
  <c r="AB115" i="21" a="1"/>
  <c r="AB115" i="21" s="1"/>
  <c r="AA115" i="21" a="1"/>
  <c r="AA115" i="21" s="1"/>
  <c r="Z115" i="21" a="1"/>
  <c r="Z115" i="21" s="1"/>
  <c r="Y115" i="21" a="1"/>
  <c r="Y115" i="21" s="1"/>
  <c r="X115" i="21" a="1"/>
  <c r="X115" i="21" s="1"/>
  <c r="W115" i="21" a="1"/>
  <c r="W115" i="21" s="1"/>
  <c r="V115" i="21" a="1"/>
  <c r="V115" i="21" s="1"/>
  <c r="U115" i="21" a="1"/>
  <c r="U115" i="21" s="1"/>
  <c r="T115" i="21" a="1"/>
  <c r="T115" i="21" s="1"/>
  <c r="S115" i="21" a="1"/>
  <c r="S115" i="21" s="1"/>
  <c r="R115" i="21" a="1"/>
  <c r="R115" i="21" s="1"/>
  <c r="Q115" i="21" a="1"/>
  <c r="Q115" i="21" s="1"/>
  <c r="P115" i="21" a="1"/>
  <c r="P115" i="21" s="1"/>
  <c r="O115" i="21" a="1"/>
  <c r="O115" i="21" s="1"/>
  <c r="N115" i="21" a="1"/>
  <c r="N115" i="21" s="1"/>
  <c r="M115" i="21" a="1"/>
  <c r="M115" i="21" s="1"/>
  <c r="L115" i="21" a="1"/>
  <c r="L115" i="21" s="1"/>
  <c r="K115" i="21" a="1"/>
  <c r="K115" i="21" s="1"/>
  <c r="AC114" i="21" a="1"/>
  <c r="AC114" i="21" s="1"/>
  <c r="AB114" i="21" a="1"/>
  <c r="AB114" i="21" s="1"/>
  <c r="AA114" i="21" a="1"/>
  <c r="AA114" i="21" s="1"/>
  <c r="Z114" i="21" a="1"/>
  <c r="Z114" i="21" s="1"/>
  <c r="Y114" i="21" a="1"/>
  <c r="Y114" i="21" s="1"/>
  <c r="X114" i="21" a="1"/>
  <c r="X114" i="21" s="1"/>
  <c r="W114" i="21" a="1"/>
  <c r="W114" i="21" s="1"/>
  <c r="V114" i="21" a="1"/>
  <c r="V114" i="21" s="1"/>
  <c r="U114" i="21" a="1"/>
  <c r="U114" i="21" s="1"/>
  <c r="T114" i="21" a="1"/>
  <c r="T114" i="21" s="1"/>
  <c r="S114" i="21" a="1"/>
  <c r="S114" i="21" s="1"/>
  <c r="R114" i="21" a="1"/>
  <c r="R114" i="21" s="1"/>
  <c r="Q114" i="21" a="1"/>
  <c r="Q114" i="21" s="1"/>
  <c r="P114" i="21" a="1"/>
  <c r="P114" i="21" s="1"/>
  <c r="O114" i="21" a="1"/>
  <c r="O114" i="21" s="1"/>
  <c r="N114" i="21" a="1"/>
  <c r="N114" i="21" s="1"/>
  <c r="M114" i="21" a="1"/>
  <c r="M114" i="21" s="1"/>
  <c r="L114" i="21" a="1"/>
  <c r="L114" i="21" s="1"/>
  <c r="K114" i="21" a="1"/>
  <c r="K114" i="21" s="1"/>
  <c r="AC113" i="21" a="1"/>
  <c r="AC113" i="21" s="1"/>
  <c r="AB113" i="21" a="1"/>
  <c r="AB113" i="21" s="1"/>
  <c r="AA113" i="21" a="1"/>
  <c r="AA113" i="21" s="1"/>
  <c r="Z113" i="21" a="1"/>
  <c r="Z113" i="21" s="1"/>
  <c r="Y113" i="21" a="1"/>
  <c r="Y113" i="21" s="1"/>
  <c r="X113" i="21" a="1"/>
  <c r="X113" i="21" s="1"/>
  <c r="W113" i="21" a="1"/>
  <c r="W113" i="21" s="1"/>
  <c r="V113" i="21" a="1"/>
  <c r="V113" i="21" s="1"/>
  <c r="U113" i="21" a="1"/>
  <c r="U113" i="21" s="1"/>
  <c r="T113" i="21" a="1"/>
  <c r="T113" i="21" s="1"/>
  <c r="S113" i="21" a="1"/>
  <c r="S113" i="21" s="1"/>
  <c r="R113" i="21" a="1"/>
  <c r="R113" i="21" s="1"/>
  <c r="Q113" i="21" a="1"/>
  <c r="Q113" i="21" s="1"/>
  <c r="P113" i="21" a="1"/>
  <c r="P113" i="21" s="1"/>
  <c r="O113" i="21" a="1"/>
  <c r="O113" i="21" s="1"/>
  <c r="N113" i="21" a="1"/>
  <c r="N113" i="21" s="1"/>
  <c r="M113" i="21" a="1"/>
  <c r="M113" i="21" s="1"/>
  <c r="L113" i="21" a="1"/>
  <c r="L113" i="21" s="1"/>
  <c r="K113" i="21" a="1"/>
  <c r="K113" i="21" s="1"/>
  <c r="AC112" i="21" a="1"/>
  <c r="AC112" i="21" s="1"/>
  <c r="AB112" i="21" a="1"/>
  <c r="AB112" i="21" s="1"/>
  <c r="AA112" i="21" a="1"/>
  <c r="AA112" i="21" s="1"/>
  <c r="Z112" i="21" a="1"/>
  <c r="Z112" i="21" s="1"/>
  <c r="Y112" i="21" a="1"/>
  <c r="Y112" i="21" s="1"/>
  <c r="X112" i="21" a="1"/>
  <c r="X112" i="21" s="1"/>
  <c r="W112" i="21" a="1"/>
  <c r="W112" i="21" s="1"/>
  <c r="V112" i="21" a="1"/>
  <c r="V112" i="21" s="1"/>
  <c r="U112" i="21" a="1"/>
  <c r="U112" i="21" s="1"/>
  <c r="T112" i="21" a="1"/>
  <c r="T112" i="21" s="1"/>
  <c r="S112" i="21" a="1"/>
  <c r="S112" i="21" s="1"/>
  <c r="R112" i="21" a="1"/>
  <c r="R112" i="21" s="1"/>
  <c r="Q112" i="21" a="1"/>
  <c r="Q112" i="21" s="1"/>
  <c r="P112" i="21" a="1"/>
  <c r="P112" i="21" s="1"/>
  <c r="O112" i="21" a="1"/>
  <c r="O112" i="21" s="1"/>
  <c r="N112" i="21" a="1"/>
  <c r="N112" i="21" s="1"/>
  <c r="M112" i="21" a="1"/>
  <c r="M112" i="21" s="1"/>
  <c r="L112" i="21" a="1"/>
  <c r="L112" i="21" s="1"/>
  <c r="K112" i="21" a="1"/>
  <c r="K112" i="21" s="1"/>
  <c r="AC111" i="21" a="1"/>
  <c r="AC111" i="21" s="1"/>
  <c r="AB111" i="21" a="1"/>
  <c r="AB111" i="21" s="1"/>
  <c r="AA111" i="21" a="1"/>
  <c r="AA111" i="21" s="1"/>
  <c r="Z111" i="21" a="1"/>
  <c r="Z111" i="21" s="1"/>
  <c r="Y111" i="21" a="1"/>
  <c r="Y111" i="21" s="1"/>
  <c r="X111" i="21" a="1"/>
  <c r="X111" i="21" s="1"/>
  <c r="W111" i="21" a="1"/>
  <c r="W111" i="21" s="1"/>
  <c r="V111" i="21" a="1"/>
  <c r="V111" i="21" s="1"/>
  <c r="U111" i="21" a="1"/>
  <c r="U111" i="21" s="1"/>
  <c r="T111" i="21" a="1"/>
  <c r="T111" i="21" s="1"/>
  <c r="S111" i="21" a="1"/>
  <c r="S111" i="21" s="1"/>
  <c r="R111" i="21" a="1"/>
  <c r="R111" i="21" s="1"/>
  <c r="Q111" i="21" a="1"/>
  <c r="Q111" i="21" s="1"/>
  <c r="P111" i="21" a="1"/>
  <c r="P111" i="21" s="1"/>
  <c r="O111" i="21" a="1"/>
  <c r="O111" i="21" s="1"/>
  <c r="N111" i="21" a="1"/>
  <c r="N111" i="21" s="1"/>
  <c r="M111" i="21" a="1"/>
  <c r="M111" i="21" s="1"/>
  <c r="L111" i="21" a="1"/>
  <c r="L111" i="21" s="1"/>
  <c r="K111" i="21" a="1"/>
  <c r="K111" i="21" s="1"/>
  <c r="AC110" i="21" a="1"/>
  <c r="AC110" i="21" s="1"/>
  <c r="AB110" i="21" a="1"/>
  <c r="AB110" i="21" s="1"/>
  <c r="AA110" i="21" a="1"/>
  <c r="AA110" i="21" s="1"/>
  <c r="Z110" i="21" a="1"/>
  <c r="Z110" i="21" s="1"/>
  <c r="Y110" i="21" a="1"/>
  <c r="Y110" i="21" s="1"/>
  <c r="X110" i="21" a="1"/>
  <c r="X110" i="21" s="1"/>
  <c r="W110" i="21" a="1"/>
  <c r="W110" i="21" s="1"/>
  <c r="V110" i="21" a="1"/>
  <c r="V110" i="21" s="1"/>
  <c r="U110" i="21" a="1"/>
  <c r="U110" i="21" s="1"/>
  <c r="T110" i="21" a="1"/>
  <c r="T110" i="21" s="1"/>
  <c r="S110" i="21" a="1"/>
  <c r="S110" i="21" s="1"/>
  <c r="R110" i="21" a="1"/>
  <c r="R110" i="21" s="1"/>
  <c r="Q110" i="21" a="1"/>
  <c r="Q110" i="21" s="1"/>
  <c r="P110" i="21" a="1"/>
  <c r="P110" i="21" s="1"/>
  <c r="O110" i="21" a="1"/>
  <c r="O110" i="21" s="1"/>
  <c r="N110" i="21" a="1"/>
  <c r="N110" i="21" s="1"/>
  <c r="M110" i="21" a="1"/>
  <c r="M110" i="21" s="1"/>
  <c r="L110" i="21" a="1"/>
  <c r="L110" i="21" s="1"/>
  <c r="K110" i="21" a="1"/>
  <c r="K110" i="21" s="1"/>
  <c r="AC109" i="21" a="1"/>
  <c r="AC109" i="21" s="1"/>
  <c r="AB109" i="21" a="1"/>
  <c r="AB109" i="21" s="1"/>
  <c r="AA109" i="21" a="1"/>
  <c r="AA109" i="21" s="1"/>
  <c r="Z109" i="21" a="1"/>
  <c r="Z109" i="21" s="1"/>
  <c r="Y109" i="21" a="1"/>
  <c r="Y109" i="21" s="1"/>
  <c r="X109" i="21" a="1"/>
  <c r="X109" i="21" s="1"/>
  <c r="W109" i="21" a="1"/>
  <c r="W109" i="21" s="1"/>
  <c r="V109" i="21" a="1"/>
  <c r="V109" i="21" s="1"/>
  <c r="U109" i="21" a="1"/>
  <c r="U109" i="21" s="1"/>
  <c r="T109" i="21" a="1"/>
  <c r="T109" i="21" s="1"/>
  <c r="S109" i="21" a="1"/>
  <c r="S109" i="21" s="1"/>
  <c r="R109" i="21" a="1"/>
  <c r="R109" i="21" s="1"/>
  <c r="Q109" i="21" a="1"/>
  <c r="Q109" i="21" s="1"/>
  <c r="P109" i="21" a="1"/>
  <c r="P109" i="21" s="1"/>
  <c r="O109" i="21" a="1"/>
  <c r="O109" i="21" s="1"/>
  <c r="N109" i="21" a="1"/>
  <c r="N109" i="21" s="1"/>
  <c r="M109" i="21" a="1"/>
  <c r="M109" i="21" s="1"/>
  <c r="L109" i="21" a="1"/>
  <c r="L109" i="21" s="1"/>
  <c r="K109" i="21" a="1"/>
  <c r="K109" i="21" s="1"/>
  <c r="K25" i="21" a="1"/>
  <c r="K25" i="21" s="1"/>
  <c r="L25" i="21" a="1"/>
  <c r="L25" i="21" s="1"/>
  <c r="M25" i="21" a="1"/>
  <c r="M25" i="21" s="1"/>
  <c r="N25" i="21" a="1"/>
  <c r="N25" i="21" s="1"/>
  <c r="O25" i="21" a="1"/>
  <c r="O25" i="21" s="1"/>
  <c r="P25" i="21" a="1"/>
  <c r="P25" i="21" s="1"/>
  <c r="Q25" i="21" a="1"/>
  <c r="Q25" i="21" s="1"/>
  <c r="R25" i="21" a="1"/>
  <c r="R25" i="21" s="1"/>
  <c r="S25" i="21" a="1"/>
  <c r="S25" i="21" s="1"/>
  <c r="T25" i="21" a="1"/>
  <c r="T25" i="21" s="1"/>
  <c r="U25" i="21" a="1"/>
  <c r="U25" i="21" s="1"/>
  <c r="V25" i="21" a="1"/>
  <c r="V25" i="21" s="1"/>
  <c r="W25" i="21" a="1"/>
  <c r="W25" i="21" s="1"/>
  <c r="X25" i="21" a="1"/>
  <c r="X25" i="21" s="1"/>
  <c r="Y25" i="21" a="1"/>
  <c r="Y25" i="21" s="1"/>
  <c r="Z25" i="21" a="1"/>
  <c r="Z25" i="21" s="1"/>
  <c r="AA25" i="21" a="1"/>
  <c r="AA25" i="21" s="1"/>
  <c r="AB25" i="21" a="1"/>
  <c r="AB25" i="21" s="1"/>
  <c r="AC25" i="21" a="1"/>
  <c r="AC25" i="21" s="1"/>
  <c r="K26" i="21" a="1"/>
  <c r="K26" i="21" s="1"/>
  <c r="L26" i="21" a="1"/>
  <c r="L26" i="21" s="1"/>
  <c r="M26" i="21" a="1"/>
  <c r="M26" i="21" s="1"/>
  <c r="N26" i="21" a="1"/>
  <c r="N26" i="21" s="1"/>
  <c r="O26" i="21" a="1"/>
  <c r="O26" i="21" s="1"/>
  <c r="P26" i="21" a="1"/>
  <c r="P26" i="21" s="1"/>
  <c r="Q26" i="21" a="1"/>
  <c r="Q26" i="21" s="1"/>
  <c r="R26" i="21" a="1"/>
  <c r="R26" i="21" s="1"/>
  <c r="S26" i="21" a="1"/>
  <c r="S26" i="21" s="1"/>
  <c r="T26" i="21" a="1"/>
  <c r="T26" i="21" s="1"/>
  <c r="U26" i="21" a="1"/>
  <c r="U26" i="21" s="1"/>
  <c r="V26" i="21" a="1"/>
  <c r="V26" i="21" s="1"/>
  <c r="W26" i="21" a="1"/>
  <c r="W26" i="21" s="1"/>
  <c r="X26" i="21" a="1"/>
  <c r="X26" i="21" s="1"/>
  <c r="Y26" i="21" a="1"/>
  <c r="Y26" i="21" s="1"/>
  <c r="Z26" i="21" a="1"/>
  <c r="Z26" i="21" s="1"/>
  <c r="AA26" i="21" a="1"/>
  <c r="AA26" i="21" s="1"/>
  <c r="AB26" i="21" a="1"/>
  <c r="AB26" i="21" s="1"/>
  <c r="AC26" i="21" a="1"/>
  <c r="AC26" i="21" s="1"/>
  <c r="K27" i="21" a="1"/>
  <c r="K27" i="21" s="1"/>
  <c r="L27" i="21" a="1"/>
  <c r="L27" i="21" s="1"/>
  <c r="M27" i="21" a="1"/>
  <c r="M27" i="21" s="1"/>
  <c r="N27" i="21" a="1"/>
  <c r="N27" i="21" s="1"/>
  <c r="O27" i="21" a="1"/>
  <c r="O27" i="21" s="1"/>
  <c r="P27" i="21" a="1"/>
  <c r="P27" i="21" s="1"/>
  <c r="Q27" i="21" a="1"/>
  <c r="Q27" i="21" s="1"/>
  <c r="R27" i="21" a="1"/>
  <c r="R27" i="21" s="1"/>
  <c r="S27" i="21" a="1"/>
  <c r="S27" i="21" s="1"/>
  <c r="T27" i="21" a="1"/>
  <c r="T27" i="21" s="1"/>
  <c r="U27" i="21" a="1"/>
  <c r="U27" i="21" s="1"/>
  <c r="V27" i="21" a="1"/>
  <c r="V27" i="21" s="1"/>
  <c r="W27" i="21" a="1"/>
  <c r="W27" i="21" s="1"/>
  <c r="X27" i="21" a="1"/>
  <c r="X27" i="21" s="1"/>
  <c r="Y27" i="21" a="1"/>
  <c r="Y27" i="21" s="1"/>
  <c r="Z27" i="21" a="1"/>
  <c r="Z27" i="21" s="1"/>
  <c r="AA27" i="21" a="1"/>
  <c r="AA27" i="21" s="1"/>
  <c r="AB27" i="21" a="1"/>
  <c r="AB27" i="21" s="1"/>
  <c r="AC27" i="21" a="1"/>
  <c r="AC27" i="21" s="1"/>
  <c r="K28" i="21" a="1"/>
  <c r="K28" i="21" s="1"/>
  <c r="L28" i="21" a="1"/>
  <c r="L28" i="21" s="1"/>
  <c r="M28" i="21" a="1"/>
  <c r="M28" i="21" s="1"/>
  <c r="N28" i="21" a="1"/>
  <c r="N28" i="21" s="1"/>
  <c r="O28" i="21" a="1"/>
  <c r="O28" i="21" s="1"/>
  <c r="P28" i="21" a="1"/>
  <c r="P28" i="21" s="1"/>
  <c r="Q28" i="21" a="1"/>
  <c r="Q28" i="21" s="1"/>
  <c r="R28" i="21" a="1"/>
  <c r="R28" i="21" s="1"/>
  <c r="S28" i="21" a="1"/>
  <c r="S28" i="21" s="1"/>
  <c r="T28" i="21" a="1"/>
  <c r="T28" i="21" s="1"/>
  <c r="U28" i="21" a="1"/>
  <c r="U28" i="21" s="1"/>
  <c r="V28" i="21" a="1"/>
  <c r="V28" i="21" s="1"/>
  <c r="W28" i="21" a="1"/>
  <c r="W28" i="21" s="1"/>
  <c r="X28" i="21" a="1"/>
  <c r="X28" i="21" s="1"/>
  <c r="Y28" i="21" a="1"/>
  <c r="Y28" i="21" s="1"/>
  <c r="Z28" i="21" a="1"/>
  <c r="Z28" i="21" s="1"/>
  <c r="AA28" i="21" a="1"/>
  <c r="AA28" i="21" s="1"/>
  <c r="AB28" i="21" a="1"/>
  <c r="AB28" i="21" s="1"/>
  <c r="AC28" i="21" a="1"/>
  <c r="AC28" i="21" s="1"/>
  <c r="K29" i="21" a="1"/>
  <c r="K29" i="21" s="1"/>
  <c r="L29" i="21" a="1"/>
  <c r="L29" i="21" s="1"/>
  <c r="M29" i="21" a="1"/>
  <c r="M29" i="21" s="1"/>
  <c r="N29" i="21" a="1"/>
  <c r="N29" i="21" s="1"/>
  <c r="O29" i="21" a="1"/>
  <c r="O29" i="21" s="1"/>
  <c r="P29" i="21" a="1"/>
  <c r="P29" i="21" s="1"/>
  <c r="Q29" i="21" a="1"/>
  <c r="Q29" i="21" s="1"/>
  <c r="R29" i="21" a="1"/>
  <c r="R29" i="21" s="1"/>
  <c r="S29" i="21" a="1"/>
  <c r="S29" i="21" s="1"/>
  <c r="T29" i="21" a="1"/>
  <c r="T29" i="21" s="1"/>
  <c r="U29" i="21" a="1"/>
  <c r="U29" i="21" s="1"/>
  <c r="V29" i="21" a="1"/>
  <c r="V29" i="21" s="1"/>
  <c r="W29" i="21" a="1"/>
  <c r="W29" i="21" s="1"/>
  <c r="X29" i="21" a="1"/>
  <c r="X29" i="21" s="1"/>
  <c r="Y29" i="21" a="1"/>
  <c r="Y29" i="21" s="1"/>
  <c r="Z29" i="21" a="1"/>
  <c r="Z29" i="21" s="1"/>
  <c r="AA29" i="21" a="1"/>
  <c r="AA29" i="21" s="1"/>
  <c r="AB29" i="21" a="1"/>
  <c r="AB29" i="21" s="1"/>
  <c r="AC29" i="21" a="1"/>
  <c r="AC29" i="21" s="1"/>
  <c r="K30" i="21" a="1"/>
  <c r="K30" i="21" s="1"/>
  <c r="L30" i="21" a="1"/>
  <c r="L30" i="21" s="1"/>
  <c r="M30" i="21" a="1"/>
  <c r="M30" i="21" s="1"/>
  <c r="N30" i="21" a="1"/>
  <c r="N30" i="21" s="1"/>
  <c r="O30" i="21" a="1"/>
  <c r="O30" i="21" s="1"/>
  <c r="P30" i="21" a="1"/>
  <c r="P30" i="21" s="1"/>
  <c r="Q30" i="21" a="1"/>
  <c r="Q30" i="21" s="1"/>
  <c r="R30" i="21" a="1"/>
  <c r="R30" i="21" s="1"/>
  <c r="S30" i="21" a="1"/>
  <c r="S30" i="21" s="1"/>
  <c r="T30" i="21" a="1"/>
  <c r="T30" i="21" s="1"/>
  <c r="U30" i="21" a="1"/>
  <c r="U30" i="21" s="1"/>
  <c r="V30" i="21" a="1"/>
  <c r="V30" i="21" s="1"/>
  <c r="W30" i="21" a="1"/>
  <c r="W30" i="21" s="1"/>
  <c r="X30" i="21" a="1"/>
  <c r="X30" i="21" s="1"/>
  <c r="Y30" i="21" a="1"/>
  <c r="Y30" i="21" s="1"/>
  <c r="Z30" i="21" a="1"/>
  <c r="Z30" i="21" s="1"/>
  <c r="AA30" i="21" a="1"/>
  <c r="AA30" i="21" s="1"/>
  <c r="AB30" i="21" a="1"/>
  <c r="AB30" i="21" s="1"/>
  <c r="AC30" i="21" a="1"/>
  <c r="AC30" i="21" s="1"/>
  <c r="K31" i="21" a="1"/>
  <c r="K31" i="21" s="1"/>
  <c r="L31" i="21" a="1"/>
  <c r="L31" i="21" s="1"/>
  <c r="M31" i="21" a="1"/>
  <c r="M31" i="21" s="1"/>
  <c r="N31" i="21" a="1"/>
  <c r="N31" i="21" s="1"/>
  <c r="O31" i="21" a="1"/>
  <c r="O31" i="21" s="1"/>
  <c r="P31" i="21" a="1"/>
  <c r="P31" i="21" s="1"/>
  <c r="Q31" i="21" a="1"/>
  <c r="Q31" i="21" s="1"/>
  <c r="R31" i="21" a="1"/>
  <c r="R31" i="21" s="1"/>
  <c r="S31" i="21" a="1"/>
  <c r="S31" i="21" s="1"/>
  <c r="T31" i="21" a="1"/>
  <c r="T31" i="21" s="1"/>
  <c r="U31" i="21" a="1"/>
  <c r="U31" i="21" s="1"/>
  <c r="V31" i="21" a="1"/>
  <c r="V31" i="21" s="1"/>
  <c r="W31" i="21" a="1"/>
  <c r="W31" i="21" s="1"/>
  <c r="X31" i="21" a="1"/>
  <c r="X31" i="21" s="1"/>
  <c r="Y31" i="21" a="1"/>
  <c r="Y31" i="21" s="1"/>
  <c r="Z31" i="21" a="1"/>
  <c r="Z31" i="21" s="1"/>
  <c r="AA31" i="21" a="1"/>
  <c r="AA31" i="21" s="1"/>
  <c r="AB31" i="21" a="1"/>
  <c r="AB31" i="21" s="1"/>
  <c r="AC31" i="21" a="1"/>
  <c r="AC31" i="21" s="1"/>
  <c r="K32" i="21" a="1"/>
  <c r="K32" i="21" s="1"/>
  <c r="L32" i="21" a="1"/>
  <c r="L32" i="21" s="1"/>
  <c r="M32" i="21" a="1"/>
  <c r="M32" i="21" s="1"/>
  <c r="N32" i="21" a="1"/>
  <c r="N32" i="21" s="1"/>
  <c r="O32" i="21" a="1"/>
  <c r="O32" i="21" s="1"/>
  <c r="P32" i="21" a="1"/>
  <c r="P32" i="21" s="1"/>
  <c r="Q32" i="21" a="1"/>
  <c r="Q32" i="21" s="1"/>
  <c r="R32" i="21" a="1"/>
  <c r="R32" i="21" s="1"/>
  <c r="S32" i="21" a="1"/>
  <c r="S32" i="21" s="1"/>
  <c r="T32" i="21" a="1"/>
  <c r="T32" i="21" s="1"/>
  <c r="U32" i="21" a="1"/>
  <c r="U32" i="21" s="1"/>
  <c r="V32" i="21" a="1"/>
  <c r="V32" i="21" s="1"/>
  <c r="W32" i="21" a="1"/>
  <c r="W32" i="21" s="1"/>
  <c r="X32" i="21" a="1"/>
  <c r="X32" i="21" s="1"/>
  <c r="Y32" i="21" a="1"/>
  <c r="Y32" i="21" s="1"/>
  <c r="Z32" i="21" a="1"/>
  <c r="Z32" i="21" s="1"/>
  <c r="AA32" i="21" a="1"/>
  <c r="AA32" i="21" s="1"/>
  <c r="AB32" i="21" a="1"/>
  <c r="AB32" i="21" s="1"/>
  <c r="AC32" i="21" a="1"/>
  <c r="AC32" i="21" s="1"/>
  <c r="K33" i="21" a="1"/>
  <c r="K33" i="21" s="1"/>
  <c r="L33" i="21" a="1"/>
  <c r="L33" i="21" s="1"/>
  <c r="M33" i="21" a="1"/>
  <c r="M33" i="21" s="1"/>
  <c r="N33" i="21" a="1"/>
  <c r="N33" i="21" s="1"/>
  <c r="O33" i="21" a="1"/>
  <c r="O33" i="21" s="1"/>
  <c r="P33" i="21" a="1"/>
  <c r="P33" i="21" s="1"/>
  <c r="Q33" i="21" a="1"/>
  <c r="Q33" i="21" s="1"/>
  <c r="R33" i="21" a="1"/>
  <c r="R33" i="21" s="1"/>
  <c r="S33" i="21" a="1"/>
  <c r="S33" i="21" s="1"/>
  <c r="T33" i="21" a="1"/>
  <c r="T33" i="21" s="1"/>
  <c r="U33" i="21" a="1"/>
  <c r="U33" i="21" s="1"/>
  <c r="V33" i="21" a="1"/>
  <c r="V33" i="21" s="1"/>
  <c r="W33" i="21" a="1"/>
  <c r="W33" i="21" s="1"/>
  <c r="X33" i="21" a="1"/>
  <c r="X33" i="21" s="1"/>
  <c r="Y33" i="21" a="1"/>
  <c r="Y33" i="21" s="1"/>
  <c r="Z33" i="21" a="1"/>
  <c r="Z33" i="21" s="1"/>
  <c r="AA33" i="21" a="1"/>
  <c r="AA33" i="21" s="1"/>
  <c r="AB33" i="21" a="1"/>
  <c r="AB33" i="21" s="1"/>
  <c r="AC33" i="21" a="1"/>
  <c r="AC33" i="21" s="1"/>
  <c r="K34" i="21" a="1"/>
  <c r="K34" i="21" s="1"/>
  <c r="L34" i="21" a="1"/>
  <c r="L34" i="21" s="1"/>
  <c r="M34" i="21" a="1"/>
  <c r="M34" i="21" s="1"/>
  <c r="N34" i="21" a="1"/>
  <c r="N34" i="21" s="1"/>
  <c r="O34" i="21" a="1"/>
  <c r="O34" i="21" s="1"/>
  <c r="P34" i="21" a="1"/>
  <c r="P34" i="21" s="1"/>
  <c r="Q34" i="21" a="1"/>
  <c r="Q34" i="21" s="1"/>
  <c r="R34" i="21" a="1"/>
  <c r="R34" i="21" s="1"/>
  <c r="S34" i="21" a="1"/>
  <c r="S34" i="21" s="1"/>
  <c r="T34" i="21" a="1"/>
  <c r="T34" i="21" s="1"/>
  <c r="U34" i="21" a="1"/>
  <c r="U34" i="21" s="1"/>
  <c r="V34" i="21" a="1"/>
  <c r="V34" i="21" s="1"/>
  <c r="W34" i="21" a="1"/>
  <c r="W34" i="21" s="1"/>
  <c r="X34" i="21" a="1"/>
  <c r="X34" i="21" s="1"/>
  <c r="Y34" i="21" a="1"/>
  <c r="Y34" i="21" s="1"/>
  <c r="Z34" i="21" a="1"/>
  <c r="Z34" i="21" s="1"/>
  <c r="AA34" i="21" a="1"/>
  <c r="AA34" i="21" s="1"/>
  <c r="AB34" i="21" a="1"/>
  <c r="AB34" i="21" s="1"/>
  <c r="AC34" i="21" a="1"/>
  <c r="AC34" i="21" s="1"/>
  <c r="K35" i="21" a="1"/>
  <c r="K35" i="21" s="1"/>
  <c r="L35" i="21" a="1"/>
  <c r="L35" i="21" s="1"/>
  <c r="M35" i="21" a="1"/>
  <c r="M35" i="21" s="1"/>
  <c r="N35" i="21" a="1"/>
  <c r="N35" i="21" s="1"/>
  <c r="O35" i="21" a="1"/>
  <c r="O35" i="21" s="1"/>
  <c r="P35" i="21" a="1"/>
  <c r="P35" i="21" s="1"/>
  <c r="Q35" i="21" a="1"/>
  <c r="Q35" i="21" s="1"/>
  <c r="R35" i="21" a="1"/>
  <c r="R35" i="21" s="1"/>
  <c r="S35" i="21" a="1"/>
  <c r="S35" i="21" s="1"/>
  <c r="T35" i="21" a="1"/>
  <c r="T35" i="21" s="1"/>
  <c r="U35" i="21" a="1"/>
  <c r="U35" i="21" s="1"/>
  <c r="V35" i="21" a="1"/>
  <c r="V35" i="21" s="1"/>
  <c r="W35" i="21" a="1"/>
  <c r="W35" i="21" s="1"/>
  <c r="X35" i="21" a="1"/>
  <c r="X35" i="21" s="1"/>
  <c r="Y35" i="21" a="1"/>
  <c r="Y35" i="21" s="1"/>
  <c r="Z35" i="21" a="1"/>
  <c r="Z35" i="21" s="1"/>
  <c r="AA35" i="21" a="1"/>
  <c r="AA35" i="21" s="1"/>
  <c r="AB35" i="21" a="1"/>
  <c r="AB35" i="21" s="1"/>
  <c r="AC35" i="21" a="1"/>
  <c r="AC35" i="21" s="1"/>
  <c r="K36" i="21" a="1"/>
  <c r="K36" i="21" s="1"/>
  <c r="L36" i="21" a="1"/>
  <c r="L36" i="21" s="1"/>
  <c r="M36" i="21" a="1"/>
  <c r="M36" i="21" s="1"/>
  <c r="N36" i="21" a="1"/>
  <c r="N36" i="21" s="1"/>
  <c r="O36" i="21" a="1"/>
  <c r="O36" i="21" s="1"/>
  <c r="P36" i="21" a="1"/>
  <c r="P36" i="21" s="1"/>
  <c r="Q36" i="21" a="1"/>
  <c r="Q36" i="21" s="1"/>
  <c r="R36" i="21" a="1"/>
  <c r="R36" i="21" s="1"/>
  <c r="S36" i="21" a="1"/>
  <c r="S36" i="21" s="1"/>
  <c r="T36" i="21" a="1"/>
  <c r="T36" i="21" s="1"/>
  <c r="U36" i="21" a="1"/>
  <c r="U36" i="21" s="1"/>
  <c r="V36" i="21" a="1"/>
  <c r="V36" i="21" s="1"/>
  <c r="W36" i="21" a="1"/>
  <c r="W36" i="21" s="1"/>
  <c r="X36" i="21" a="1"/>
  <c r="X36" i="21" s="1"/>
  <c r="Y36" i="21" a="1"/>
  <c r="Y36" i="21" s="1"/>
  <c r="Z36" i="21" a="1"/>
  <c r="Z36" i="21" s="1"/>
  <c r="AA36" i="21" a="1"/>
  <c r="AA36" i="21" s="1"/>
  <c r="AB36" i="21" a="1"/>
  <c r="AB36" i="21" s="1"/>
  <c r="AC36" i="21" a="1"/>
  <c r="AC36" i="21" s="1"/>
  <c r="K37" i="21" a="1"/>
  <c r="K37" i="21" s="1"/>
  <c r="L37" i="21" a="1"/>
  <c r="L37" i="21" s="1"/>
  <c r="M37" i="21" a="1"/>
  <c r="M37" i="21" s="1"/>
  <c r="N37" i="21" a="1"/>
  <c r="N37" i="21" s="1"/>
  <c r="O37" i="21" a="1"/>
  <c r="O37" i="21" s="1"/>
  <c r="P37" i="21" a="1"/>
  <c r="P37" i="21" s="1"/>
  <c r="Q37" i="21" a="1"/>
  <c r="Q37" i="21" s="1"/>
  <c r="R37" i="21" a="1"/>
  <c r="R37" i="21" s="1"/>
  <c r="S37" i="21" a="1"/>
  <c r="S37" i="21" s="1"/>
  <c r="T37" i="21" a="1"/>
  <c r="T37" i="21" s="1"/>
  <c r="U37" i="21" a="1"/>
  <c r="U37" i="21" s="1"/>
  <c r="V37" i="21" a="1"/>
  <c r="V37" i="21" s="1"/>
  <c r="W37" i="21" a="1"/>
  <c r="W37" i="21" s="1"/>
  <c r="X37" i="21" a="1"/>
  <c r="X37" i="21" s="1"/>
  <c r="Y37" i="21" a="1"/>
  <c r="Y37" i="21" s="1"/>
  <c r="Z37" i="21" a="1"/>
  <c r="Z37" i="21" s="1"/>
  <c r="AA37" i="21" a="1"/>
  <c r="AA37" i="21" s="1"/>
  <c r="AB37" i="21" a="1"/>
  <c r="AB37" i="21" s="1"/>
  <c r="AC37" i="21" a="1"/>
  <c r="AC37" i="21" s="1"/>
  <c r="K38" i="21" a="1"/>
  <c r="K38" i="21" s="1"/>
  <c r="L38" i="21" a="1"/>
  <c r="L38" i="21" s="1"/>
  <c r="M38" i="21" a="1"/>
  <c r="M38" i="21" s="1"/>
  <c r="N38" i="21" a="1"/>
  <c r="N38" i="21" s="1"/>
  <c r="O38" i="21" a="1"/>
  <c r="O38" i="21" s="1"/>
  <c r="P38" i="21" a="1"/>
  <c r="P38" i="21" s="1"/>
  <c r="Q38" i="21" a="1"/>
  <c r="Q38" i="21" s="1"/>
  <c r="R38" i="21" a="1"/>
  <c r="R38" i="21" s="1"/>
  <c r="S38" i="21" a="1"/>
  <c r="S38" i="21" s="1"/>
  <c r="T38" i="21" a="1"/>
  <c r="T38" i="21" s="1"/>
  <c r="U38" i="21" a="1"/>
  <c r="U38" i="21" s="1"/>
  <c r="V38" i="21" a="1"/>
  <c r="V38" i="21" s="1"/>
  <c r="W38" i="21" a="1"/>
  <c r="W38" i="21" s="1"/>
  <c r="X38" i="21" a="1"/>
  <c r="X38" i="21" s="1"/>
  <c r="Y38" i="21" a="1"/>
  <c r="Y38" i="21" s="1"/>
  <c r="Z38" i="21" a="1"/>
  <c r="Z38" i="21" s="1"/>
  <c r="AA38" i="21" a="1"/>
  <c r="AA38" i="21" s="1"/>
  <c r="AB38" i="21" a="1"/>
  <c r="AB38" i="21" s="1"/>
  <c r="AC38" i="21" a="1"/>
  <c r="AC38" i="21" s="1"/>
  <c r="K39" i="21" a="1"/>
  <c r="K39" i="21" s="1"/>
  <c r="L39" i="21" a="1"/>
  <c r="L39" i="21" s="1"/>
  <c r="M39" i="21" a="1"/>
  <c r="M39" i="21" s="1"/>
  <c r="N39" i="21" a="1"/>
  <c r="N39" i="21" s="1"/>
  <c r="O39" i="21" a="1"/>
  <c r="O39" i="21" s="1"/>
  <c r="P39" i="21" a="1"/>
  <c r="P39" i="21" s="1"/>
  <c r="Q39" i="21" a="1"/>
  <c r="Q39" i="21" s="1"/>
  <c r="R39" i="21" a="1"/>
  <c r="R39" i="21" s="1"/>
  <c r="S39" i="21" a="1"/>
  <c r="S39" i="21" s="1"/>
  <c r="T39" i="21" a="1"/>
  <c r="T39" i="21" s="1"/>
  <c r="U39" i="21" a="1"/>
  <c r="U39" i="21" s="1"/>
  <c r="V39" i="21" a="1"/>
  <c r="V39" i="21" s="1"/>
  <c r="W39" i="21" a="1"/>
  <c r="W39" i="21" s="1"/>
  <c r="X39" i="21" a="1"/>
  <c r="X39" i="21" s="1"/>
  <c r="Y39" i="21" a="1"/>
  <c r="Y39" i="21" s="1"/>
  <c r="Z39" i="21" a="1"/>
  <c r="Z39" i="21" s="1"/>
  <c r="AA39" i="21" a="1"/>
  <c r="AA39" i="21" s="1"/>
  <c r="AB39" i="21" a="1"/>
  <c r="AB39" i="21" s="1"/>
  <c r="AC39" i="21" a="1"/>
  <c r="AC39" i="21" s="1"/>
  <c r="K40" i="21" a="1"/>
  <c r="K40" i="21" s="1"/>
  <c r="L40" i="21" a="1"/>
  <c r="L40" i="21" s="1"/>
  <c r="M40" i="21" a="1"/>
  <c r="M40" i="21" s="1"/>
  <c r="N40" i="21" a="1"/>
  <c r="N40" i="21" s="1"/>
  <c r="O40" i="21" a="1"/>
  <c r="O40" i="21" s="1"/>
  <c r="P40" i="21" a="1"/>
  <c r="P40" i="21" s="1"/>
  <c r="Q40" i="21" a="1"/>
  <c r="Q40" i="21" s="1"/>
  <c r="R40" i="21" a="1"/>
  <c r="R40" i="21" s="1"/>
  <c r="S40" i="21" a="1"/>
  <c r="S40" i="21" s="1"/>
  <c r="T40" i="21" a="1"/>
  <c r="T40" i="21" s="1"/>
  <c r="U40" i="21" a="1"/>
  <c r="U40" i="21" s="1"/>
  <c r="V40" i="21" a="1"/>
  <c r="V40" i="21" s="1"/>
  <c r="W40" i="21" a="1"/>
  <c r="W40" i="21" s="1"/>
  <c r="X40" i="21" a="1"/>
  <c r="X40" i="21" s="1"/>
  <c r="Y40" i="21" a="1"/>
  <c r="Y40" i="21" s="1"/>
  <c r="Z40" i="21" a="1"/>
  <c r="Z40" i="21" s="1"/>
  <c r="AA40" i="21" a="1"/>
  <c r="AA40" i="21" s="1"/>
  <c r="AB40" i="21" a="1"/>
  <c r="AB40" i="21" s="1"/>
  <c r="AC40" i="21" a="1"/>
  <c r="AC40" i="21" s="1"/>
  <c r="K41" i="21" a="1"/>
  <c r="K41" i="21" s="1"/>
  <c r="L41" i="21" a="1"/>
  <c r="L41" i="21" s="1"/>
  <c r="M41" i="21" a="1"/>
  <c r="M41" i="21" s="1"/>
  <c r="N41" i="21" a="1"/>
  <c r="N41" i="21" s="1"/>
  <c r="O41" i="21" a="1"/>
  <c r="O41" i="21" s="1"/>
  <c r="P41" i="21" a="1"/>
  <c r="P41" i="21" s="1"/>
  <c r="Q41" i="21" a="1"/>
  <c r="Q41" i="21" s="1"/>
  <c r="R41" i="21" a="1"/>
  <c r="R41" i="21" s="1"/>
  <c r="S41" i="21" a="1"/>
  <c r="S41" i="21" s="1"/>
  <c r="T41" i="21" a="1"/>
  <c r="T41" i="21" s="1"/>
  <c r="U41" i="21" a="1"/>
  <c r="U41" i="21" s="1"/>
  <c r="V41" i="21" a="1"/>
  <c r="V41" i="21" s="1"/>
  <c r="W41" i="21" a="1"/>
  <c r="W41" i="21" s="1"/>
  <c r="X41" i="21" a="1"/>
  <c r="X41" i="21" s="1"/>
  <c r="Y41" i="21" a="1"/>
  <c r="Y41" i="21" s="1"/>
  <c r="Z41" i="21" a="1"/>
  <c r="Z41" i="21" s="1"/>
  <c r="AA41" i="21" a="1"/>
  <c r="AA41" i="21" s="1"/>
  <c r="AB41" i="21" a="1"/>
  <c r="AB41" i="21" s="1"/>
  <c r="AC41" i="21" a="1"/>
  <c r="AC41" i="21" s="1"/>
  <c r="K42" i="21" a="1"/>
  <c r="K42" i="21" s="1"/>
  <c r="L42" i="21" a="1"/>
  <c r="L42" i="21" s="1"/>
  <c r="M42" i="21" a="1"/>
  <c r="M42" i="21" s="1"/>
  <c r="N42" i="21" a="1"/>
  <c r="N42" i="21" s="1"/>
  <c r="O42" i="21" a="1"/>
  <c r="O42" i="21" s="1"/>
  <c r="P42" i="21" a="1"/>
  <c r="P42" i="21" s="1"/>
  <c r="Q42" i="21" a="1"/>
  <c r="Q42" i="21" s="1"/>
  <c r="R42" i="21" a="1"/>
  <c r="R42" i="21" s="1"/>
  <c r="S42" i="21" a="1"/>
  <c r="S42" i="21" s="1"/>
  <c r="T42" i="21" a="1"/>
  <c r="T42" i="21" s="1"/>
  <c r="U42" i="21" a="1"/>
  <c r="U42" i="21" s="1"/>
  <c r="V42" i="21" a="1"/>
  <c r="V42" i="21" s="1"/>
  <c r="W42" i="21" a="1"/>
  <c r="W42" i="21" s="1"/>
  <c r="X42" i="21" a="1"/>
  <c r="X42" i="21" s="1"/>
  <c r="Y42" i="21" a="1"/>
  <c r="Y42" i="21" s="1"/>
  <c r="Z42" i="21" a="1"/>
  <c r="Z42" i="21" s="1"/>
  <c r="AA42" i="21" a="1"/>
  <c r="AA42" i="21" s="1"/>
  <c r="AB42" i="21" a="1"/>
  <c r="AB42" i="21" s="1"/>
  <c r="AC42" i="21" a="1"/>
  <c r="AC42" i="21" s="1"/>
  <c r="K43" i="21" a="1"/>
  <c r="K43" i="21" s="1"/>
  <c r="L43" i="21" a="1"/>
  <c r="L43" i="21" s="1"/>
  <c r="M43" i="21" a="1"/>
  <c r="M43" i="21" s="1"/>
  <c r="N43" i="21" a="1"/>
  <c r="N43" i="21" s="1"/>
  <c r="O43" i="21" a="1"/>
  <c r="O43" i="21" s="1"/>
  <c r="P43" i="21" a="1"/>
  <c r="P43" i="21" s="1"/>
  <c r="Q43" i="21" a="1"/>
  <c r="Q43" i="21" s="1"/>
  <c r="R43" i="21" a="1"/>
  <c r="R43" i="21" s="1"/>
  <c r="S43" i="21" a="1"/>
  <c r="S43" i="21" s="1"/>
  <c r="T43" i="21" a="1"/>
  <c r="T43" i="21" s="1"/>
  <c r="U43" i="21" a="1"/>
  <c r="U43" i="21" s="1"/>
  <c r="V43" i="21" a="1"/>
  <c r="V43" i="21" s="1"/>
  <c r="W43" i="21" a="1"/>
  <c r="W43" i="21" s="1"/>
  <c r="X43" i="21" a="1"/>
  <c r="X43" i="21" s="1"/>
  <c r="Y43" i="21" a="1"/>
  <c r="Y43" i="21" s="1"/>
  <c r="Z43" i="21" a="1"/>
  <c r="Z43" i="21" s="1"/>
  <c r="AA43" i="21" a="1"/>
  <c r="AA43" i="21" s="1"/>
  <c r="AB43" i="21" a="1"/>
  <c r="AB43" i="21" s="1"/>
  <c r="AC43" i="21" a="1"/>
  <c r="AC43" i="21" s="1"/>
  <c r="K44" i="21" a="1"/>
  <c r="K44" i="21" s="1"/>
  <c r="L44" i="21" a="1"/>
  <c r="L44" i="21" s="1"/>
  <c r="M44" i="21" a="1"/>
  <c r="M44" i="21" s="1"/>
  <c r="N44" i="21" a="1"/>
  <c r="N44" i="21" s="1"/>
  <c r="O44" i="21" a="1"/>
  <c r="O44" i="21" s="1"/>
  <c r="P44" i="21" a="1"/>
  <c r="P44" i="21" s="1"/>
  <c r="Q44" i="21" a="1"/>
  <c r="Q44" i="21" s="1"/>
  <c r="R44" i="21" a="1"/>
  <c r="R44" i="21" s="1"/>
  <c r="S44" i="21" a="1"/>
  <c r="S44" i="21" s="1"/>
  <c r="T44" i="21" a="1"/>
  <c r="T44" i="21" s="1"/>
  <c r="U44" i="21" a="1"/>
  <c r="U44" i="21" s="1"/>
  <c r="V44" i="21" a="1"/>
  <c r="V44" i="21" s="1"/>
  <c r="W44" i="21" a="1"/>
  <c r="W44" i="21" s="1"/>
  <c r="X44" i="21" a="1"/>
  <c r="X44" i="21" s="1"/>
  <c r="Y44" i="21" a="1"/>
  <c r="Y44" i="21" s="1"/>
  <c r="Z44" i="21" a="1"/>
  <c r="Z44" i="21" s="1"/>
  <c r="AA44" i="21" a="1"/>
  <c r="AA44" i="21" s="1"/>
  <c r="AB44" i="21" a="1"/>
  <c r="AB44" i="21" s="1"/>
  <c r="AC44" i="21" a="1"/>
  <c r="AC44" i="21" s="1"/>
  <c r="K45" i="21" a="1"/>
  <c r="K45" i="21" s="1"/>
  <c r="L45" i="21" a="1"/>
  <c r="L45" i="21" s="1"/>
  <c r="M45" i="21" a="1"/>
  <c r="M45" i="21" s="1"/>
  <c r="N45" i="21" a="1"/>
  <c r="N45" i="21" s="1"/>
  <c r="O45" i="21" a="1"/>
  <c r="O45" i="21" s="1"/>
  <c r="P45" i="21" a="1"/>
  <c r="P45" i="21" s="1"/>
  <c r="Q45" i="21" a="1"/>
  <c r="Q45" i="21" s="1"/>
  <c r="R45" i="21" a="1"/>
  <c r="R45" i="21" s="1"/>
  <c r="S45" i="21" a="1"/>
  <c r="S45" i="21" s="1"/>
  <c r="T45" i="21" a="1"/>
  <c r="T45" i="21" s="1"/>
  <c r="U45" i="21" a="1"/>
  <c r="U45" i="21" s="1"/>
  <c r="V45" i="21" a="1"/>
  <c r="V45" i="21" s="1"/>
  <c r="W45" i="21" a="1"/>
  <c r="W45" i="21" s="1"/>
  <c r="X45" i="21" a="1"/>
  <c r="X45" i="21" s="1"/>
  <c r="Y45" i="21" a="1"/>
  <c r="Y45" i="21" s="1"/>
  <c r="Z45" i="21" a="1"/>
  <c r="Z45" i="21" s="1"/>
  <c r="AA45" i="21" a="1"/>
  <c r="AA45" i="21" s="1"/>
  <c r="AB45" i="21" a="1"/>
  <c r="AB45" i="21" s="1"/>
  <c r="AC45" i="21" a="1"/>
  <c r="AC45" i="21" s="1"/>
  <c r="K46" i="21" a="1"/>
  <c r="K46" i="21" s="1"/>
  <c r="L46" i="21" a="1"/>
  <c r="L46" i="21" s="1"/>
  <c r="M46" i="21" a="1"/>
  <c r="M46" i="21" s="1"/>
  <c r="N46" i="21" a="1"/>
  <c r="N46" i="21" s="1"/>
  <c r="O46" i="21" a="1"/>
  <c r="O46" i="21" s="1"/>
  <c r="P46" i="21" a="1"/>
  <c r="P46" i="21" s="1"/>
  <c r="Q46" i="21" a="1"/>
  <c r="Q46" i="21" s="1"/>
  <c r="R46" i="21" a="1"/>
  <c r="R46" i="21" s="1"/>
  <c r="S46" i="21" a="1"/>
  <c r="S46" i="21" s="1"/>
  <c r="T46" i="21" a="1"/>
  <c r="T46" i="21" s="1"/>
  <c r="U46" i="21" a="1"/>
  <c r="U46" i="21" s="1"/>
  <c r="V46" i="21" a="1"/>
  <c r="V46" i="21" s="1"/>
  <c r="W46" i="21" a="1"/>
  <c r="W46" i="21" s="1"/>
  <c r="X46" i="21" a="1"/>
  <c r="X46" i="21" s="1"/>
  <c r="Y46" i="21" a="1"/>
  <c r="Y46" i="21" s="1"/>
  <c r="Z46" i="21" a="1"/>
  <c r="Z46" i="21" s="1"/>
  <c r="AA46" i="21" a="1"/>
  <c r="AA46" i="21" s="1"/>
  <c r="AB46" i="21" a="1"/>
  <c r="AB46" i="21" s="1"/>
  <c r="AC46" i="21" a="1"/>
  <c r="AC46" i="21" s="1"/>
  <c r="K47" i="21" a="1"/>
  <c r="K47" i="21" s="1"/>
  <c r="L47" i="21" a="1"/>
  <c r="L47" i="21" s="1"/>
  <c r="M47" i="21" a="1"/>
  <c r="M47" i="21" s="1"/>
  <c r="N47" i="21" a="1"/>
  <c r="N47" i="21" s="1"/>
  <c r="O47" i="21" a="1"/>
  <c r="O47" i="21" s="1"/>
  <c r="P47" i="21" a="1"/>
  <c r="P47" i="21" s="1"/>
  <c r="Q47" i="21" a="1"/>
  <c r="Q47" i="21" s="1"/>
  <c r="R47" i="21" a="1"/>
  <c r="R47" i="21" s="1"/>
  <c r="S47" i="21" a="1"/>
  <c r="S47" i="21" s="1"/>
  <c r="T47" i="21" a="1"/>
  <c r="T47" i="21" s="1"/>
  <c r="U47" i="21" a="1"/>
  <c r="U47" i="21" s="1"/>
  <c r="V47" i="21" a="1"/>
  <c r="V47" i="21" s="1"/>
  <c r="W47" i="21" a="1"/>
  <c r="W47" i="21" s="1"/>
  <c r="X47" i="21" a="1"/>
  <c r="X47" i="21" s="1"/>
  <c r="Y47" i="21" a="1"/>
  <c r="Y47" i="21" s="1"/>
  <c r="Z47" i="21" a="1"/>
  <c r="Z47" i="21" s="1"/>
  <c r="AA47" i="21" a="1"/>
  <c r="AA47" i="21" s="1"/>
  <c r="AB47" i="21" a="1"/>
  <c r="AB47" i="21" s="1"/>
  <c r="AC47" i="21" a="1"/>
  <c r="AC47" i="21" s="1"/>
  <c r="K48" i="21" a="1"/>
  <c r="K48" i="21" s="1"/>
  <c r="L48" i="21" a="1"/>
  <c r="L48" i="21" s="1"/>
  <c r="M48" i="21" a="1"/>
  <c r="M48" i="21" s="1"/>
  <c r="N48" i="21" a="1"/>
  <c r="N48" i="21" s="1"/>
  <c r="O48" i="21" a="1"/>
  <c r="O48" i="21" s="1"/>
  <c r="P48" i="21" a="1"/>
  <c r="P48" i="21" s="1"/>
  <c r="Q48" i="21" a="1"/>
  <c r="Q48" i="21" s="1"/>
  <c r="R48" i="21" a="1"/>
  <c r="R48" i="21" s="1"/>
  <c r="S48" i="21" a="1"/>
  <c r="S48" i="21" s="1"/>
  <c r="T48" i="21" a="1"/>
  <c r="T48" i="21" s="1"/>
  <c r="U48" i="21" a="1"/>
  <c r="U48" i="21" s="1"/>
  <c r="V48" i="21" a="1"/>
  <c r="V48" i="21" s="1"/>
  <c r="W48" i="21" a="1"/>
  <c r="W48" i="21" s="1"/>
  <c r="X48" i="21" a="1"/>
  <c r="X48" i="21" s="1"/>
  <c r="Y48" i="21" a="1"/>
  <c r="Y48" i="21" s="1"/>
  <c r="Z48" i="21" a="1"/>
  <c r="Z48" i="21" s="1"/>
  <c r="AA48" i="21" a="1"/>
  <c r="AA48" i="21" s="1"/>
  <c r="AB48" i="21" a="1"/>
  <c r="AB48" i="21" s="1"/>
  <c r="AC48" i="21" a="1"/>
  <c r="AC48" i="21" s="1"/>
  <c r="K49" i="21" a="1"/>
  <c r="K49" i="21" s="1"/>
  <c r="L49" i="21" a="1"/>
  <c r="L49" i="21" s="1"/>
  <c r="M49" i="21" a="1"/>
  <c r="M49" i="21" s="1"/>
  <c r="N49" i="21" a="1"/>
  <c r="N49" i="21" s="1"/>
  <c r="O49" i="21" a="1"/>
  <c r="O49" i="21" s="1"/>
  <c r="P49" i="21" a="1"/>
  <c r="P49" i="21" s="1"/>
  <c r="Q49" i="21" a="1"/>
  <c r="Q49" i="21" s="1"/>
  <c r="R49" i="21" a="1"/>
  <c r="R49" i="21" s="1"/>
  <c r="S49" i="21" a="1"/>
  <c r="S49" i="21" s="1"/>
  <c r="T49" i="21" a="1"/>
  <c r="T49" i="21" s="1"/>
  <c r="U49" i="21" a="1"/>
  <c r="U49" i="21" s="1"/>
  <c r="V49" i="21" a="1"/>
  <c r="V49" i="21" s="1"/>
  <c r="W49" i="21" a="1"/>
  <c r="W49" i="21" s="1"/>
  <c r="X49" i="21" a="1"/>
  <c r="X49" i="21" s="1"/>
  <c r="Y49" i="21" a="1"/>
  <c r="Y49" i="21" s="1"/>
  <c r="Z49" i="21" a="1"/>
  <c r="Z49" i="21" s="1"/>
  <c r="AA49" i="21" a="1"/>
  <c r="AA49" i="21" s="1"/>
  <c r="AB49" i="21" a="1"/>
  <c r="AB49" i="21" s="1"/>
  <c r="AC49" i="21" a="1"/>
  <c r="AC49" i="21" s="1"/>
  <c r="K50" i="21" a="1"/>
  <c r="K50" i="21" s="1"/>
  <c r="L50" i="21" a="1"/>
  <c r="L50" i="21" s="1"/>
  <c r="M50" i="21" a="1"/>
  <c r="M50" i="21" s="1"/>
  <c r="N50" i="21" a="1"/>
  <c r="N50" i="21" s="1"/>
  <c r="O50" i="21" a="1"/>
  <c r="O50" i="21" s="1"/>
  <c r="P50" i="21" a="1"/>
  <c r="P50" i="21" s="1"/>
  <c r="Q50" i="21" a="1"/>
  <c r="Q50" i="21" s="1"/>
  <c r="R50" i="21" a="1"/>
  <c r="R50" i="21" s="1"/>
  <c r="S50" i="21" a="1"/>
  <c r="S50" i="21" s="1"/>
  <c r="T50" i="21" a="1"/>
  <c r="T50" i="21" s="1"/>
  <c r="U50" i="21" a="1"/>
  <c r="U50" i="21" s="1"/>
  <c r="V50" i="21" a="1"/>
  <c r="V50" i="21" s="1"/>
  <c r="W50" i="21" a="1"/>
  <c r="W50" i="21" s="1"/>
  <c r="X50" i="21" a="1"/>
  <c r="X50" i="21" s="1"/>
  <c r="Y50" i="21" a="1"/>
  <c r="Y50" i="21" s="1"/>
  <c r="Z50" i="21" a="1"/>
  <c r="Z50" i="21" s="1"/>
  <c r="AA50" i="21" a="1"/>
  <c r="AA50" i="21" s="1"/>
  <c r="AB50" i="21" a="1"/>
  <c r="AB50" i="21" s="1"/>
  <c r="AC50" i="21" a="1"/>
  <c r="AC50" i="21" s="1"/>
  <c r="K51" i="21" a="1"/>
  <c r="K51" i="21" s="1"/>
  <c r="L51" i="21" a="1"/>
  <c r="L51" i="21" s="1"/>
  <c r="M51" i="21" a="1"/>
  <c r="M51" i="21" s="1"/>
  <c r="N51" i="21" a="1"/>
  <c r="N51" i="21" s="1"/>
  <c r="O51" i="21" a="1"/>
  <c r="O51" i="21" s="1"/>
  <c r="P51" i="21" a="1"/>
  <c r="P51" i="21" s="1"/>
  <c r="Q51" i="21" a="1"/>
  <c r="Q51" i="21" s="1"/>
  <c r="R51" i="21" a="1"/>
  <c r="R51" i="21" s="1"/>
  <c r="S51" i="21" a="1"/>
  <c r="S51" i="21" s="1"/>
  <c r="T51" i="21" a="1"/>
  <c r="T51" i="21" s="1"/>
  <c r="U51" i="21" a="1"/>
  <c r="U51" i="21" s="1"/>
  <c r="V51" i="21" a="1"/>
  <c r="V51" i="21" s="1"/>
  <c r="W51" i="21" a="1"/>
  <c r="W51" i="21" s="1"/>
  <c r="X51" i="21" a="1"/>
  <c r="X51" i="21" s="1"/>
  <c r="Y51" i="21" a="1"/>
  <c r="Y51" i="21" s="1"/>
  <c r="Z51" i="21" a="1"/>
  <c r="Z51" i="21" s="1"/>
  <c r="AA51" i="21" a="1"/>
  <c r="AA51" i="21" s="1"/>
  <c r="AB51" i="21" a="1"/>
  <c r="AB51" i="21" s="1"/>
  <c r="AC51" i="21" a="1"/>
  <c r="AC51" i="21" s="1"/>
  <c r="K52" i="21" a="1"/>
  <c r="K52" i="21" s="1"/>
  <c r="L52" i="21" a="1"/>
  <c r="L52" i="21" s="1"/>
  <c r="M52" i="21" a="1"/>
  <c r="M52" i="21" s="1"/>
  <c r="N52" i="21" a="1"/>
  <c r="N52" i="21" s="1"/>
  <c r="O52" i="21" a="1"/>
  <c r="O52" i="21" s="1"/>
  <c r="P52" i="21" a="1"/>
  <c r="P52" i="21" s="1"/>
  <c r="Q52" i="21" a="1"/>
  <c r="Q52" i="21" s="1"/>
  <c r="R52" i="21" a="1"/>
  <c r="R52" i="21" s="1"/>
  <c r="S52" i="21" a="1"/>
  <c r="S52" i="21" s="1"/>
  <c r="T52" i="21" a="1"/>
  <c r="T52" i="21" s="1"/>
  <c r="U52" i="21" a="1"/>
  <c r="U52" i="21" s="1"/>
  <c r="V52" i="21" a="1"/>
  <c r="V52" i="21" s="1"/>
  <c r="W52" i="21" a="1"/>
  <c r="W52" i="21" s="1"/>
  <c r="X52" i="21" a="1"/>
  <c r="X52" i="21" s="1"/>
  <c r="Y52" i="21" a="1"/>
  <c r="Y52" i="21" s="1"/>
  <c r="Z52" i="21" a="1"/>
  <c r="Z52" i="21" s="1"/>
  <c r="AA52" i="21" a="1"/>
  <c r="AA52" i="21" s="1"/>
  <c r="AB52" i="21" a="1"/>
  <c r="AB52" i="21" s="1"/>
  <c r="AC52" i="21" a="1"/>
  <c r="AC52" i="21" s="1"/>
  <c r="K53" i="21" a="1"/>
  <c r="K53" i="21" s="1"/>
  <c r="L53" i="21" a="1"/>
  <c r="L53" i="21" s="1"/>
  <c r="M53" i="21" a="1"/>
  <c r="M53" i="21" s="1"/>
  <c r="N53" i="21" a="1"/>
  <c r="N53" i="21" s="1"/>
  <c r="O53" i="21" a="1"/>
  <c r="O53" i="21" s="1"/>
  <c r="P53" i="21" a="1"/>
  <c r="P53" i="21" s="1"/>
  <c r="Q53" i="21" a="1"/>
  <c r="Q53" i="21" s="1"/>
  <c r="R53" i="21" a="1"/>
  <c r="R53" i="21" s="1"/>
  <c r="S53" i="21" a="1"/>
  <c r="S53" i="21" s="1"/>
  <c r="T53" i="21" a="1"/>
  <c r="T53" i="21" s="1"/>
  <c r="U53" i="21" a="1"/>
  <c r="U53" i="21" s="1"/>
  <c r="V53" i="21" a="1"/>
  <c r="V53" i="21" s="1"/>
  <c r="W53" i="21" a="1"/>
  <c r="W53" i="21" s="1"/>
  <c r="X53" i="21" a="1"/>
  <c r="X53" i="21" s="1"/>
  <c r="Y53" i="21" a="1"/>
  <c r="Y53" i="21" s="1"/>
  <c r="Z53" i="21" a="1"/>
  <c r="Z53" i="21" s="1"/>
  <c r="AA53" i="21" a="1"/>
  <c r="AA53" i="21" s="1"/>
  <c r="AB53" i="21" a="1"/>
  <c r="AB53" i="21" s="1"/>
  <c r="AC53" i="21" a="1"/>
  <c r="AC53" i="21" s="1"/>
  <c r="K54" i="21" a="1"/>
  <c r="K54" i="21" s="1"/>
  <c r="L54" i="21" a="1"/>
  <c r="L54" i="21" s="1"/>
  <c r="M54" i="21" a="1"/>
  <c r="M54" i="21" s="1"/>
  <c r="N54" i="21" a="1"/>
  <c r="N54" i="21" s="1"/>
  <c r="O54" i="21" a="1"/>
  <c r="O54" i="21" s="1"/>
  <c r="P54" i="21" a="1"/>
  <c r="P54" i="21" s="1"/>
  <c r="Q54" i="21" a="1"/>
  <c r="Q54" i="21" s="1"/>
  <c r="R54" i="21" a="1"/>
  <c r="R54" i="21" s="1"/>
  <c r="S54" i="21" a="1"/>
  <c r="S54" i="21" s="1"/>
  <c r="T54" i="21" a="1"/>
  <c r="T54" i="21" s="1"/>
  <c r="U54" i="21" a="1"/>
  <c r="U54" i="21" s="1"/>
  <c r="V54" i="21" a="1"/>
  <c r="V54" i="21" s="1"/>
  <c r="W54" i="21" a="1"/>
  <c r="W54" i="21" s="1"/>
  <c r="X54" i="21" a="1"/>
  <c r="X54" i="21" s="1"/>
  <c r="Y54" i="21" a="1"/>
  <c r="Y54" i="21" s="1"/>
  <c r="Z54" i="21" a="1"/>
  <c r="Z54" i="21" s="1"/>
  <c r="AA54" i="21" a="1"/>
  <c r="AA54" i="21" s="1"/>
  <c r="AB54" i="21" a="1"/>
  <c r="AB54" i="21" s="1"/>
  <c r="AC54" i="21" a="1"/>
  <c r="AC54" i="21" s="1"/>
  <c r="K55" i="21" a="1"/>
  <c r="K55" i="21" s="1"/>
  <c r="L55" i="21" a="1"/>
  <c r="L55" i="21" s="1"/>
  <c r="M55" i="21" a="1"/>
  <c r="M55" i="21" s="1"/>
  <c r="N55" i="21" a="1"/>
  <c r="N55" i="21" s="1"/>
  <c r="O55" i="21" a="1"/>
  <c r="O55" i="21" s="1"/>
  <c r="P55" i="21" a="1"/>
  <c r="P55" i="21" s="1"/>
  <c r="Q55" i="21" a="1"/>
  <c r="Q55" i="21" s="1"/>
  <c r="R55" i="21" a="1"/>
  <c r="R55" i="21" s="1"/>
  <c r="S55" i="21" a="1"/>
  <c r="S55" i="21" s="1"/>
  <c r="T55" i="21" a="1"/>
  <c r="T55" i="21" s="1"/>
  <c r="U55" i="21" a="1"/>
  <c r="U55" i="21" s="1"/>
  <c r="V55" i="21" a="1"/>
  <c r="V55" i="21" s="1"/>
  <c r="W55" i="21" a="1"/>
  <c r="W55" i="21" s="1"/>
  <c r="X55" i="21" a="1"/>
  <c r="X55" i="21" s="1"/>
  <c r="Y55" i="21" a="1"/>
  <c r="Y55" i="21" s="1"/>
  <c r="Z55" i="21" a="1"/>
  <c r="Z55" i="21" s="1"/>
  <c r="AA55" i="21" a="1"/>
  <c r="AA55" i="21" s="1"/>
  <c r="AB55" i="21" a="1"/>
  <c r="AB55" i="21" s="1"/>
  <c r="AC55" i="21" a="1"/>
  <c r="AC55" i="21" s="1"/>
  <c r="K56" i="21" a="1"/>
  <c r="K56" i="21" s="1"/>
  <c r="L56" i="21" a="1"/>
  <c r="L56" i="21" s="1"/>
  <c r="M56" i="21" a="1"/>
  <c r="M56" i="21" s="1"/>
  <c r="N56" i="21" a="1"/>
  <c r="N56" i="21" s="1"/>
  <c r="O56" i="21" a="1"/>
  <c r="O56" i="21" s="1"/>
  <c r="P56" i="21" a="1"/>
  <c r="P56" i="21" s="1"/>
  <c r="Q56" i="21" a="1"/>
  <c r="Q56" i="21" s="1"/>
  <c r="R56" i="21" a="1"/>
  <c r="R56" i="21" s="1"/>
  <c r="S56" i="21" a="1"/>
  <c r="S56" i="21" s="1"/>
  <c r="T56" i="21" a="1"/>
  <c r="T56" i="21" s="1"/>
  <c r="U56" i="21" a="1"/>
  <c r="U56" i="21" s="1"/>
  <c r="V56" i="21" a="1"/>
  <c r="V56" i="21" s="1"/>
  <c r="W56" i="21" a="1"/>
  <c r="W56" i="21" s="1"/>
  <c r="X56" i="21" a="1"/>
  <c r="X56" i="21" s="1"/>
  <c r="Y56" i="21" a="1"/>
  <c r="Y56" i="21" s="1"/>
  <c r="Z56" i="21" a="1"/>
  <c r="Z56" i="21" s="1"/>
  <c r="AA56" i="21" a="1"/>
  <c r="AA56" i="21" s="1"/>
  <c r="AB56" i="21" a="1"/>
  <c r="AB56" i="21" s="1"/>
  <c r="AC56" i="21" a="1"/>
  <c r="AC56" i="21" s="1"/>
  <c r="K57" i="21" a="1"/>
  <c r="K57" i="21" s="1"/>
  <c r="L57" i="21" a="1"/>
  <c r="L57" i="21" s="1"/>
  <c r="M57" i="21" a="1"/>
  <c r="M57" i="21" s="1"/>
  <c r="N57" i="21" a="1"/>
  <c r="N57" i="21" s="1"/>
  <c r="O57" i="21" a="1"/>
  <c r="O57" i="21" s="1"/>
  <c r="P57" i="21" a="1"/>
  <c r="P57" i="21" s="1"/>
  <c r="Q57" i="21" a="1"/>
  <c r="Q57" i="21" s="1"/>
  <c r="R57" i="21" a="1"/>
  <c r="R57" i="21" s="1"/>
  <c r="S57" i="21" a="1"/>
  <c r="S57" i="21" s="1"/>
  <c r="T57" i="21" a="1"/>
  <c r="T57" i="21" s="1"/>
  <c r="U57" i="21" a="1"/>
  <c r="U57" i="21" s="1"/>
  <c r="V57" i="21" a="1"/>
  <c r="V57" i="21" s="1"/>
  <c r="W57" i="21" a="1"/>
  <c r="W57" i="21" s="1"/>
  <c r="X57" i="21" a="1"/>
  <c r="X57" i="21" s="1"/>
  <c r="Y57" i="21" a="1"/>
  <c r="Y57" i="21" s="1"/>
  <c r="Z57" i="21" a="1"/>
  <c r="Z57" i="21" s="1"/>
  <c r="AA57" i="21" a="1"/>
  <c r="AA57" i="21" s="1"/>
  <c r="AB57" i="21" a="1"/>
  <c r="AB57" i="21" s="1"/>
  <c r="AC57" i="21" a="1"/>
  <c r="AC57" i="21" s="1"/>
  <c r="K58" i="21" a="1"/>
  <c r="K58" i="21" s="1"/>
  <c r="L58" i="21" a="1"/>
  <c r="L58" i="21" s="1"/>
  <c r="M58" i="21" a="1"/>
  <c r="M58" i="21" s="1"/>
  <c r="N58" i="21" a="1"/>
  <c r="N58" i="21" s="1"/>
  <c r="O58" i="21" a="1"/>
  <c r="O58" i="21" s="1"/>
  <c r="P58" i="21" a="1"/>
  <c r="P58" i="21" s="1"/>
  <c r="Q58" i="21" a="1"/>
  <c r="Q58" i="21" s="1"/>
  <c r="R58" i="21" a="1"/>
  <c r="R58" i="21" s="1"/>
  <c r="S58" i="21" a="1"/>
  <c r="S58" i="21" s="1"/>
  <c r="T58" i="21" a="1"/>
  <c r="T58" i="21" s="1"/>
  <c r="U58" i="21" a="1"/>
  <c r="U58" i="21" s="1"/>
  <c r="V58" i="21" a="1"/>
  <c r="V58" i="21" s="1"/>
  <c r="W58" i="21" a="1"/>
  <c r="W58" i="21" s="1"/>
  <c r="X58" i="21" a="1"/>
  <c r="X58" i="21" s="1"/>
  <c r="Y58" i="21" a="1"/>
  <c r="Y58" i="21" s="1"/>
  <c r="Z58" i="21" a="1"/>
  <c r="Z58" i="21" s="1"/>
  <c r="AA58" i="21" a="1"/>
  <c r="AA58" i="21" s="1"/>
  <c r="AB58" i="21" a="1"/>
  <c r="AB58" i="21" s="1"/>
  <c r="AC58" i="21" a="1"/>
  <c r="AC58" i="21" s="1"/>
  <c r="K59" i="21" a="1"/>
  <c r="K59" i="21" s="1"/>
  <c r="L59" i="21" a="1"/>
  <c r="L59" i="21" s="1"/>
  <c r="M59" i="21" a="1"/>
  <c r="M59" i="21" s="1"/>
  <c r="N59" i="21" a="1"/>
  <c r="N59" i="21" s="1"/>
  <c r="O59" i="21" a="1"/>
  <c r="O59" i="21" s="1"/>
  <c r="P59" i="21" a="1"/>
  <c r="P59" i="21" s="1"/>
  <c r="Q59" i="21" a="1"/>
  <c r="Q59" i="21" s="1"/>
  <c r="R59" i="21" a="1"/>
  <c r="R59" i="21" s="1"/>
  <c r="S59" i="21" a="1"/>
  <c r="S59" i="21" s="1"/>
  <c r="T59" i="21" a="1"/>
  <c r="T59" i="21" s="1"/>
  <c r="U59" i="21" a="1"/>
  <c r="U59" i="21" s="1"/>
  <c r="V59" i="21" a="1"/>
  <c r="V59" i="21" s="1"/>
  <c r="W59" i="21" a="1"/>
  <c r="W59" i="21" s="1"/>
  <c r="X59" i="21" a="1"/>
  <c r="X59" i="21" s="1"/>
  <c r="Y59" i="21" a="1"/>
  <c r="Y59" i="21" s="1"/>
  <c r="Z59" i="21" a="1"/>
  <c r="Z59" i="21" s="1"/>
  <c r="AA59" i="21" a="1"/>
  <c r="AA59" i="21" s="1"/>
  <c r="AB59" i="21" a="1"/>
  <c r="AB59" i="21" s="1"/>
  <c r="AC59" i="21" a="1"/>
  <c r="AC59" i="21" s="1"/>
  <c r="K60" i="21" a="1"/>
  <c r="K60" i="21" s="1"/>
  <c r="L60" i="21" a="1"/>
  <c r="L60" i="21" s="1"/>
  <c r="M60" i="21" a="1"/>
  <c r="M60" i="21" s="1"/>
  <c r="N60" i="21" a="1"/>
  <c r="N60" i="21" s="1"/>
  <c r="O60" i="21" a="1"/>
  <c r="O60" i="21" s="1"/>
  <c r="P60" i="21" a="1"/>
  <c r="P60" i="21" s="1"/>
  <c r="Q60" i="21" a="1"/>
  <c r="Q60" i="21" s="1"/>
  <c r="R60" i="21" a="1"/>
  <c r="R60" i="21" s="1"/>
  <c r="S60" i="21" a="1"/>
  <c r="S60" i="21" s="1"/>
  <c r="T60" i="21" a="1"/>
  <c r="T60" i="21" s="1"/>
  <c r="U60" i="21" a="1"/>
  <c r="U60" i="21" s="1"/>
  <c r="V60" i="21" a="1"/>
  <c r="V60" i="21" s="1"/>
  <c r="W60" i="21" a="1"/>
  <c r="W60" i="21" s="1"/>
  <c r="X60" i="21" a="1"/>
  <c r="X60" i="21" s="1"/>
  <c r="Y60" i="21" a="1"/>
  <c r="Y60" i="21" s="1"/>
  <c r="Z60" i="21" a="1"/>
  <c r="Z60" i="21" s="1"/>
  <c r="AA60" i="21" a="1"/>
  <c r="AA60" i="21" s="1"/>
  <c r="AB60" i="21" a="1"/>
  <c r="AB60" i="21" s="1"/>
  <c r="AC60" i="21" a="1"/>
  <c r="AC60" i="21" s="1"/>
  <c r="K61" i="21" a="1"/>
  <c r="K61" i="21" s="1"/>
  <c r="L61" i="21" a="1"/>
  <c r="L61" i="21" s="1"/>
  <c r="M61" i="21" a="1"/>
  <c r="M61" i="21" s="1"/>
  <c r="N61" i="21" a="1"/>
  <c r="N61" i="21" s="1"/>
  <c r="O61" i="21" a="1"/>
  <c r="O61" i="21" s="1"/>
  <c r="P61" i="21" a="1"/>
  <c r="P61" i="21" s="1"/>
  <c r="Q61" i="21" a="1"/>
  <c r="Q61" i="21" s="1"/>
  <c r="R61" i="21" a="1"/>
  <c r="R61" i="21" s="1"/>
  <c r="S61" i="21" a="1"/>
  <c r="S61" i="21" s="1"/>
  <c r="T61" i="21" a="1"/>
  <c r="T61" i="21" s="1"/>
  <c r="U61" i="21" a="1"/>
  <c r="U61" i="21" s="1"/>
  <c r="V61" i="21" a="1"/>
  <c r="V61" i="21" s="1"/>
  <c r="W61" i="21" a="1"/>
  <c r="W61" i="21" s="1"/>
  <c r="X61" i="21" a="1"/>
  <c r="X61" i="21" s="1"/>
  <c r="Y61" i="21" a="1"/>
  <c r="Y61" i="21" s="1"/>
  <c r="Z61" i="21" a="1"/>
  <c r="Z61" i="21" s="1"/>
  <c r="AA61" i="21" a="1"/>
  <c r="AA61" i="21" s="1"/>
  <c r="AB61" i="21" a="1"/>
  <c r="AB61" i="21" s="1"/>
  <c r="AC61" i="21" a="1"/>
  <c r="AC61" i="21" s="1"/>
  <c r="K62" i="21" a="1"/>
  <c r="K62" i="21" s="1"/>
  <c r="L62" i="21" a="1"/>
  <c r="L62" i="21" s="1"/>
  <c r="M62" i="21" a="1"/>
  <c r="M62" i="21" s="1"/>
  <c r="N62" i="21" a="1"/>
  <c r="N62" i="21" s="1"/>
  <c r="O62" i="21" a="1"/>
  <c r="O62" i="21" s="1"/>
  <c r="P62" i="21" a="1"/>
  <c r="P62" i="21" s="1"/>
  <c r="Q62" i="21" a="1"/>
  <c r="Q62" i="21" s="1"/>
  <c r="R62" i="21" a="1"/>
  <c r="R62" i="21" s="1"/>
  <c r="S62" i="21" a="1"/>
  <c r="S62" i="21" s="1"/>
  <c r="T62" i="21" a="1"/>
  <c r="T62" i="21" s="1"/>
  <c r="U62" i="21" a="1"/>
  <c r="U62" i="21" s="1"/>
  <c r="V62" i="21" a="1"/>
  <c r="V62" i="21" s="1"/>
  <c r="W62" i="21" a="1"/>
  <c r="W62" i="21" s="1"/>
  <c r="X62" i="21" a="1"/>
  <c r="X62" i="21" s="1"/>
  <c r="Y62" i="21" a="1"/>
  <c r="Y62" i="21" s="1"/>
  <c r="Z62" i="21" a="1"/>
  <c r="Z62" i="21" s="1"/>
  <c r="AA62" i="21" a="1"/>
  <c r="AA62" i="21" s="1"/>
  <c r="AB62" i="21" a="1"/>
  <c r="AB62" i="21" s="1"/>
  <c r="AC62" i="21" a="1"/>
  <c r="AC62" i="21" s="1"/>
  <c r="K63" i="21" a="1"/>
  <c r="K63" i="21" s="1"/>
  <c r="L63" i="21" a="1"/>
  <c r="L63" i="21" s="1"/>
  <c r="M63" i="21" a="1"/>
  <c r="M63" i="21" s="1"/>
  <c r="N63" i="21" a="1"/>
  <c r="N63" i="21" s="1"/>
  <c r="O63" i="21" a="1"/>
  <c r="O63" i="21" s="1"/>
  <c r="P63" i="21" a="1"/>
  <c r="P63" i="21" s="1"/>
  <c r="Q63" i="21" a="1"/>
  <c r="Q63" i="21" s="1"/>
  <c r="R63" i="21" a="1"/>
  <c r="R63" i="21" s="1"/>
  <c r="S63" i="21" a="1"/>
  <c r="S63" i="21" s="1"/>
  <c r="T63" i="21" a="1"/>
  <c r="T63" i="21" s="1"/>
  <c r="U63" i="21" a="1"/>
  <c r="U63" i="21" s="1"/>
  <c r="V63" i="21" a="1"/>
  <c r="V63" i="21" s="1"/>
  <c r="W63" i="21" a="1"/>
  <c r="W63" i="21" s="1"/>
  <c r="X63" i="21" a="1"/>
  <c r="X63" i="21" s="1"/>
  <c r="Y63" i="21" a="1"/>
  <c r="Y63" i="21" s="1"/>
  <c r="Z63" i="21" a="1"/>
  <c r="Z63" i="21" s="1"/>
  <c r="AA63" i="21" a="1"/>
  <c r="AA63" i="21" s="1"/>
  <c r="AB63" i="21" a="1"/>
  <c r="AB63" i="21" s="1"/>
  <c r="AC63" i="21" a="1"/>
  <c r="AC63" i="21" s="1"/>
  <c r="K64" i="21" a="1"/>
  <c r="K64" i="21" s="1"/>
  <c r="L64" i="21" a="1"/>
  <c r="L64" i="21" s="1"/>
  <c r="M64" i="21" a="1"/>
  <c r="M64" i="21" s="1"/>
  <c r="N64" i="21" a="1"/>
  <c r="N64" i="21" s="1"/>
  <c r="O64" i="21" a="1"/>
  <c r="O64" i="21" s="1"/>
  <c r="P64" i="21" a="1"/>
  <c r="P64" i="21" s="1"/>
  <c r="Q64" i="21" a="1"/>
  <c r="Q64" i="21" s="1"/>
  <c r="R64" i="21" a="1"/>
  <c r="R64" i="21" s="1"/>
  <c r="S64" i="21" a="1"/>
  <c r="S64" i="21" s="1"/>
  <c r="T64" i="21" a="1"/>
  <c r="T64" i="21" s="1"/>
  <c r="U64" i="21" a="1"/>
  <c r="U64" i="21" s="1"/>
  <c r="V64" i="21" a="1"/>
  <c r="V64" i="21" s="1"/>
  <c r="W64" i="21" a="1"/>
  <c r="W64" i="21" s="1"/>
  <c r="X64" i="21" a="1"/>
  <c r="X64" i="21" s="1"/>
  <c r="Y64" i="21" a="1"/>
  <c r="Y64" i="21" s="1"/>
  <c r="Z64" i="21" a="1"/>
  <c r="Z64" i="21" s="1"/>
  <c r="AA64" i="21" a="1"/>
  <c r="AA64" i="21" s="1"/>
  <c r="AB64" i="21" a="1"/>
  <c r="AB64" i="21" s="1"/>
  <c r="AC64" i="21" a="1"/>
  <c r="AC64" i="21" s="1"/>
  <c r="K65" i="21" a="1"/>
  <c r="K65" i="21" s="1"/>
  <c r="L65" i="21" a="1"/>
  <c r="L65" i="21" s="1"/>
  <c r="M65" i="21" a="1"/>
  <c r="M65" i="21" s="1"/>
  <c r="N65" i="21" a="1"/>
  <c r="N65" i="21" s="1"/>
  <c r="O65" i="21" a="1"/>
  <c r="O65" i="21" s="1"/>
  <c r="P65" i="21" a="1"/>
  <c r="P65" i="21" s="1"/>
  <c r="Q65" i="21" a="1"/>
  <c r="Q65" i="21" s="1"/>
  <c r="R65" i="21" a="1"/>
  <c r="R65" i="21" s="1"/>
  <c r="S65" i="21" a="1"/>
  <c r="S65" i="21" s="1"/>
  <c r="T65" i="21" a="1"/>
  <c r="T65" i="21" s="1"/>
  <c r="U65" i="21" a="1"/>
  <c r="U65" i="21" s="1"/>
  <c r="V65" i="21" a="1"/>
  <c r="V65" i="21" s="1"/>
  <c r="W65" i="21" a="1"/>
  <c r="W65" i="21" s="1"/>
  <c r="X65" i="21" a="1"/>
  <c r="X65" i="21" s="1"/>
  <c r="Y65" i="21" a="1"/>
  <c r="Y65" i="21" s="1"/>
  <c r="Z65" i="21" a="1"/>
  <c r="Z65" i="21" s="1"/>
  <c r="AA65" i="21" a="1"/>
  <c r="AA65" i="21" s="1"/>
  <c r="AB65" i="21" a="1"/>
  <c r="AB65" i="21" s="1"/>
  <c r="AC65" i="21" a="1"/>
  <c r="AC65" i="21" s="1"/>
  <c r="K66" i="21" a="1"/>
  <c r="K66" i="21" s="1"/>
  <c r="L66" i="21" a="1"/>
  <c r="L66" i="21" s="1"/>
  <c r="M66" i="21" a="1"/>
  <c r="M66" i="21" s="1"/>
  <c r="N66" i="21" a="1"/>
  <c r="N66" i="21" s="1"/>
  <c r="O66" i="21" a="1"/>
  <c r="O66" i="21" s="1"/>
  <c r="P66" i="21" a="1"/>
  <c r="P66" i="21" s="1"/>
  <c r="Q66" i="21" a="1"/>
  <c r="Q66" i="21" s="1"/>
  <c r="R66" i="21" a="1"/>
  <c r="R66" i="21" s="1"/>
  <c r="S66" i="21" a="1"/>
  <c r="S66" i="21" s="1"/>
  <c r="T66" i="21" a="1"/>
  <c r="T66" i="21" s="1"/>
  <c r="U66" i="21" a="1"/>
  <c r="U66" i="21" s="1"/>
  <c r="V66" i="21" a="1"/>
  <c r="V66" i="21" s="1"/>
  <c r="W66" i="21" a="1"/>
  <c r="W66" i="21" s="1"/>
  <c r="X66" i="21" a="1"/>
  <c r="X66" i="21" s="1"/>
  <c r="Y66" i="21" a="1"/>
  <c r="Y66" i="21" s="1"/>
  <c r="Z66" i="21" a="1"/>
  <c r="Z66" i="21" s="1"/>
  <c r="AA66" i="21" a="1"/>
  <c r="AA66" i="21" s="1"/>
  <c r="AB66" i="21" a="1"/>
  <c r="AB66" i="21" s="1"/>
  <c r="AC66" i="21" a="1"/>
  <c r="AC66" i="21" s="1"/>
  <c r="K67" i="21" a="1"/>
  <c r="K67" i="21" s="1"/>
  <c r="L67" i="21" a="1"/>
  <c r="L67" i="21" s="1"/>
  <c r="M67" i="21" a="1"/>
  <c r="M67" i="21" s="1"/>
  <c r="N67" i="21" a="1"/>
  <c r="N67" i="21" s="1"/>
  <c r="O67" i="21" a="1"/>
  <c r="O67" i="21" s="1"/>
  <c r="P67" i="21" a="1"/>
  <c r="P67" i="21" s="1"/>
  <c r="Q67" i="21" a="1"/>
  <c r="Q67" i="21" s="1"/>
  <c r="R67" i="21" a="1"/>
  <c r="R67" i="21" s="1"/>
  <c r="S67" i="21" a="1"/>
  <c r="S67" i="21" s="1"/>
  <c r="T67" i="21" a="1"/>
  <c r="T67" i="21" s="1"/>
  <c r="U67" i="21" a="1"/>
  <c r="U67" i="21" s="1"/>
  <c r="V67" i="21" a="1"/>
  <c r="V67" i="21" s="1"/>
  <c r="W67" i="21" a="1"/>
  <c r="W67" i="21" s="1"/>
  <c r="X67" i="21" a="1"/>
  <c r="X67" i="21" s="1"/>
  <c r="Y67" i="21" a="1"/>
  <c r="Y67" i="21" s="1"/>
  <c r="Z67" i="21" a="1"/>
  <c r="Z67" i="21" s="1"/>
  <c r="AA67" i="21" a="1"/>
  <c r="AA67" i="21" s="1"/>
  <c r="AB67" i="21" a="1"/>
  <c r="AB67" i="21" s="1"/>
  <c r="AC67" i="21" a="1"/>
  <c r="AC67" i="21" s="1"/>
  <c r="K68" i="21" a="1"/>
  <c r="K68" i="21" s="1"/>
  <c r="L68" i="21" a="1"/>
  <c r="L68" i="21" s="1"/>
  <c r="M68" i="21" a="1"/>
  <c r="M68" i="21" s="1"/>
  <c r="N68" i="21" a="1"/>
  <c r="N68" i="21" s="1"/>
  <c r="O68" i="21" a="1"/>
  <c r="O68" i="21" s="1"/>
  <c r="P68" i="21" a="1"/>
  <c r="P68" i="21" s="1"/>
  <c r="Q68" i="21" a="1"/>
  <c r="Q68" i="21" s="1"/>
  <c r="R68" i="21" a="1"/>
  <c r="R68" i="21" s="1"/>
  <c r="S68" i="21" a="1"/>
  <c r="S68" i="21" s="1"/>
  <c r="T68" i="21" a="1"/>
  <c r="T68" i="21" s="1"/>
  <c r="U68" i="21" a="1"/>
  <c r="U68" i="21" s="1"/>
  <c r="V68" i="21" a="1"/>
  <c r="V68" i="21" s="1"/>
  <c r="W68" i="21" a="1"/>
  <c r="W68" i="21" s="1"/>
  <c r="X68" i="21" a="1"/>
  <c r="X68" i="21" s="1"/>
  <c r="Y68" i="21" a="1"/>
  <c r="Y68" i="21" s="1"/>
  <c r="Z68" i="21" a="1"/>
  <c r="Z68" i="21" s="1"/>
  <c r="AA68" i="21" a="1"/>
  <c r="AA68" i="21" s="1"/>
  <c r="AB68" i="21" a="1"/>
  <c r="AB68" i="21" s="1"/>
  <c r="AC68" i="21" a="1"/>
  <c r="AC68" i="21" s="1"/>
  <c r="K69" i="21" a="1"/>
  <c r="K69" i="21" s="1"/>
  <c r="L69" i="21" a="1"/>
  <c r="L69" i="21" s="1"/>
  <c r="M69" i="21" a="1"/>
  <c r="M69" i="21" s="1"/>
  <c r="N69" i="21" a="1"/>
  <c r="N69" i="21" s="1"/>
  <c r="O69" i="21" a="1"/>
  <c r="O69" i="21" s="1"/>
  <c r="P69" i="21" a="1"/>
  <c r="P69" i="21" s="1"/>
  <c r="Q69" i="21" a="1"/>
  <c r="Q69" i="21" s="1"/>
  <c r="R69" i="21" a="1"/>
  <c r="R69" i="21" s="1"/>
  <c r="S69" i="21" a="1"/>
  <c r="S69" i="21" s="1"/>
  <c r="T69" i="21" a="1"/>
  <c r="T69" i="21" s="1"/>
  <c r="U69" i="21" a="1"/>
  <c r="U69" i="21" s="1"/>
  <c r="V69" i="21" a="1"/>
  <c r="V69" i="21" s="1"/>
  <c r="W69" i="21" a="1"/>
  <c r="W69" i="21" s="1"/>
  <c r="X69" i="21" a="1"/>
  <c r="X69" i="21" s="1"/>
  <c r="Y69" i="21" a="1"/>
  <c r="Y69" i="21" s="1"/>
  <c r="Z69" i="21" a="1"/>
  <c r="Z69" i="21" s="1"/>
  <c r="AA69" i="21" a="1"/>
  <c r="AA69" i="21" s="1"/>
  <c r="AB69" i="21" a="1"/>
  <c r="AB69" i="21" s="1"/>
  <c r="AC69" i="21" a="1"/>
  <c r="AC69" i="21" s="1"/>
  <c r="K70" i="21" a="1"/>
  <c r="K70" i="21" s="1"/>
  <c r="L70" i="21" a="1"/>
  <c r="L70" i="21" s="1"/>
  <c r="M70" i="21" a="1"/>
  <c r="M70" i="21" s="1"/>
  <c r="N70" i="21" a="1"/>
  <c r="N70" i="21" s="1"/>
  <c r="O70" i="21" a="1"/>
  <c r="O70" i="21" s="1"/>
  <c r="P70" i="21" a="1"/>
  <c r="P70" i="21" s="1"/>
  <c r="Q70" i="21" a="1"/>
  <c r="Q70" i="21" s="1"/>
  <c r="R70" i="21" a="1"/>
  <c r="R70" i="21" s="1"/>
  <c r="S70" i="21" a="1"/>
  <c r="S70" i="21" s="1"/>
  <c r="T70" i="21" a="1"/>
  <c r="T70" i="21" s="1"/>
  <c r="U70" i="21" a="1"/>
  <c r="U70" i="21" s="1"/>
  <c r="V70" i="21" a="1"/>
  <c r="V70" i="21" s="1"/>
  <c r="W70" i="21" a="1"/>
  <c r="W70" i="21" s="1"/>
  <c r="X70" i="21" a="1"/>
  <c r="X70" i="21" s="1"/>
  <c r="Y70" i="21" a="1"/>
  <c r="Y70" i="21" s="1"/>
  <c r="Z70" i="21" a="1"/>
  <c r="Z70" i="21" s="1"/>
  <c r="AA70" i="21" a="1"/>
  <c r="AA70" i="21" s="1"/>
  <c r="AB70" i="21" a="1"/>
  <c r="AB70" i="21" s="1"/>
  <c r="AC70" i="21" a="1"/>
  <c r="AC70" i="21" s="1"/>
  <c r="K71" i="21" a="1"/>
  <c r="K71" i="21" s="1"/>
  <c r="L71" i="21" a="1"/>
  <c r="L71" i="21" s="1"/>
  <c r="M71" i="21" a="1"/>
  <c r="M71" i="21" s="1"/>
  <c r="N71" i="21" a="1"/>
  <c r="N71" i="21" s="1"/>
  <c r="O71" i="21" a="1"/>
  <c r="O71" i="21" s="1"/>
  <c r="P71" i="21" a="1"/>
  <c r="P71" i="21" s="1"/>
  <c r="Q71" i="21" a="1"/>
  <c r="Q71" i="21" s="1"/>
  <c r="R71" i="21" a="1"/>
  <c r="R71" i="21" s="1"/>
  <c r="S71" i="21" a="1"/>
  <c r="S71" i="21" s="1"/>
  <c r="T71" i="21" a="1"/>
  <c r="T71" i="21" s="1"/>
  <c r="U71" i="21" a="1"/>
  <c r="U71" i="21" s="1"/>
  <c r="V71" i="21" a="1"/>
  <c r="V71" i="21" s="1"/>
  <c r="W71" i="21" a="1"/>
  <c r="W71" i="21" s="1"/>
  <c r="X71" i="21" a="1"/>
  <c r="X71" i="21" s="1"/>
  <c r="Y71" i="21" a="1"/>
  <c r="Y71" i="21" s="1"/>
  <c r="Z71" i="21" a="1"/>
  <c r="Z71" i="21" s="1"/>
  <c r="AA71" i="21" a="1"/>
  <c r="AA71" i="21" s="1"/>
  <c r="AB71" i="21" a="1"/>
  <c r="AB71" i="21" s="1"/>
  <c r="AC71" i="21" a="1"/>
  <c r="AC71" i="21" s="1"/>
  <c r="K72" i="21" a="1"/>
  <c r="K72" i="21" s="1"/>
  <c r="L72" i="21" a="1"/>
  <c r="L72" i="21" s="1"/>
  <c r="M72" i="21" a="1"/>
  <c r="M72" i="21" s="1"/>
  <c r="N72" i="21" a="1"/>
  <c r="N72" i="21" s="1"/>
  <c r="O72" i="21" a="1"/>
  <c r="O72" i="21" s="1"/>
  <c r="P72" i="21" a="1"/>
  <c r="P72" i="21" s="1"/>
  <c r="Q72" i="21" a="1"/>
  <c r="Q72" i="21" s="1"/>
  <c r="R72" i="21" a="1"/>
  <c r="R72" i="21" s="1"/>
  <c r="S72" i="21" a="1"/>
  <c r="S72" i="21" s="1"/>
  <c r="T72" i="21" a="1"/>
  <c r="T72" i="21" s="1"/>
  <c r="U72" i="21" a="1"/>
  <c r="U72" i="21" s="1"/>
  <c r="V72" i="21" a="1"/>
  <c r="V72" i="21" s="1"/>
  <c r="W72" i="21" a="1"/>
  <c r="W72" i="21" s="1"/>
  <c r="X72" i="21" a="1"/>
  <c r="X72" i="21" s="1"/>
  <c r="Y72" i="21" a="1"/>
  <c r="Y72" i="21" s="1"/>
  <c r="Z72" i="21" a="1"/>
  <c r="Z72" i="21" s="1"/>
  <c r="AA72" i="21" a="1"/>
  <c r="AA72" i="21" s="1"/>
  <c r="AB72" i="21" a="1"/>
  <c r="AB72" i="21" s="1"/>
  <c r="AC72" i="21" a="1"/>
  <c r="AC72" i="21" s="1"/>
  <c r="K73" i="21" a="1"/>
  <c r="K73" i="21" s="1"/>
  <c r="L73" i="21" a="1"/>
  <c r="L73" i="21" s="1"/>
  <c r="M73" i="21" a="1"/>
  <c r="M73" i="21" s="1"/>
  <c r="N73" i="21" a="1"/>
  <c r="N73" i="21" s="1"/>
  <c r="O73" i="21" a="1"/>
  <c r="O73" i="21" s="1"/>
  <c r="P73" i="21" a="1"/>
  <c r="P73" i="21" s="1"/>
  <c r="Q73" i="21" a="1"/>
  <c r="Q73" i="21" s="1"/>
  <c r="R73" i="21" a="1"/>
  <c r="R73" i="21" s="1"/>
  <c r="S73" i="21" a="1"/>
  <c r="S73" i="21" s="1"/>
  <c r="T73" i="21" a="1"/>
  <c r="T73" i="21" s="1"/>
  <c r="U73" i="21" a="1"/>
  <c r="U73" i="21" s="1"/>
  <c r="V73" i="21" a="1"/>
  <c r="V73" i="21" s="1"/>
  <c r="W73" i="21" a="1"/>
  <c r="W73" i="21" s="1"/>
  <c r="X73" i="21" a="1"/>
  <c r="X73" i="21" s="1"/>
  <c r="Y73" i="21" a="1"/>
  <c r="Y73" i="21" s="1"/>
  <c r="Z73" i="21" a="1"/>
  <c r="Z73" i="21" s="1"/>
  <c r="AA73" i="21" a="1"/>
  <c r="AA73" i="21" s="1"/>
  <c r="AB73" i="21" a="1"/>
  <c r="AB73" i="21" s="1"/>
  <c r="AC73" i="21" a="1"/>
  <c r="AC73" i="21" s="1"/>
  <c r="K74" i="21" a="1"/>
  <c r="K74" i="21" s="1"/>
  <c r="L74" i="21" a="1"/>
  <c r="L74" i="21" s="1"/>
  <c r="M74" i="21" a="1"/>
  <c r="M74" i="21" s="1"/>
  <c r="N74" i="21" a="1"/>
  <c r="N74" i="21" s="1"/>
  <c r="O74" i="21" a="1"/>
  <c r="O74" i="21" s="1"/>
  <c r="P74" i="21" a="1"/>
  <c r="P74" i="21" s="1"/>
  <c r="Q74" i="21" a="1"/>
  <c r="Q74" i="21" s="1"/>
  <c r="R74" i="21" a="1"/>
  <c r="R74" i="21" s="1"/>
  <c r="S74" i="21" a="1"/>
  <c r="S74" i="21" s="1"/>
  <c r="T74" i="21" a="1"/>
  <c r="T74" i="21" s="1"/>
  <c r="U74" i="21" a="1"/>
  <c r="U74" i="21" s="1"/>
  <c r="V74" i="21" a="1"/>
  <c r="V74" i="21" s="1"/>
  <c r="W74" i="21" a="1"/>
  <c r="W74" i="21" s="1"/>
  <c r="X74" i="21" a="1"/>
  <c r="X74" i="21" s="1"/>
  <c r="Y74" i="21" a="1"/>
  <c r="Y74" i="21" s="1"/>
  <c r="Z74" i="21" a="1"/>
  <c r="Z74" i="21" s="1"/>
  <c r="AA74" i="21" a="1"/>
  <c r="AA74" i="21" s="1"/>
  <c r="AB74" i="21" a="1"/>
  <c r="AB74" i="21" s="1"/>
  <c r="AC74" i="21" a="1"/>
  <c r="AC74" i="21" s="1"/>
  <c r="K75" i="21" a="1"/>
  <c r="K75" i="21" s="1"/>
  <c r="L75" i="21" a="1"/>
  <c r="L75" i="21" s="1"/>
  <c r="M75" i="21" a="1"/>
  <c r="M75" i="21" s="1"/>
  <c r="N75" i="21" a="1"/>
  <c r="N75" i="21" s="1"/>
  <c r="O75" i="21" a="1"/>
  <c r="O75" i="21" s="1"/>
  <c r="P75" i="21" a="1"/>
  <c r="P75" i="21" s="1"/>
  <c r="Q75" i="21" a="1"/>
  <c r="Q75" i="21" s="1"/>
  <c r="R75" i="21" a="1"/>
  <c r="R75" i="21" s="1"/>
  <c r="S75" i="21" a="1"/>
  <c r="S75" i="21" s="1"/>
  <c r="T75" i="21" a="1"/>
  <c r="T75" i="21" s="1"/>
  <c r="U75" i="21" a="1"/>
  <c r="U75" i="21" s="1"/>
  <c r="V75" i="21" a="1"/>
  <c r="V75" i="21" s="1"/>
  <c r="W75" i="21" a="1"/>
  <c r="W75" i="21" s="1"/>
  <c r="X75" i="21" a="1"/>
  <c r="X75" i="21" s="1"/>
  <c r="Y75" i="21" a="1"/>
  <c r="Y75" i="21" s="1"/>
  <c r="Z75" i="21" a="1"/>
  <c r="Z75" i="21" s="1"/>
  <c r="AA75" i="21" a="1"/>
  <c r="AA75" i="21" s="1"/>
  <c r="AB75" i="21" a="1"/>
  <c r="AB75" i="21" s="1"/>
  <c r="AC75" i="21" a="1"/>
  <c r="AC75" i="21" s="1"/>
  <c r="K76" i="21" a="1"/>
  <c r="K76" i="21" s="1"/>
  <c r="L76" i="21" a="1"/>
  <c r="L76" i="21" s="1"/>
  <c r="M76" i="21" a="1"/>
  <c r="M76" i="21" s="1"/>
  <c r="N76" i="21" a="1"/>
  <c r="N76" i="21" s="1"/>
  <c r="O76" i="21" a="1"/>
  <c r="O76" i="21" s="1"/>
  <c r="P76" i="21" a="1"/>
  <c r="P76" i="21" s="1"/>
  <c r="Q76" i="21" a="1"/>
  <c r="Q76" i="21" s="1"/>
  <c r="R76" i="21" a="1"/>
  <c r="R76" i="21" s="1"/>
  <c r="S76" i="21" a="1"/>
  <c r="S76" i="21" s="1"/>
  <c r="T76" i="21" a="1"/>
  <c r="T76" i="21" s="1"/>
  <c r="U76" i="21" a="1"/>
  <c r="U76" i="21" s="1"/>
  <c r="V76" i="21" a="1"/>
  <c r="V76" i="21" s="1"/>
  <c r="W76" i="21" a="1"/>
  <c r="W76" i="21" s="1"/>
  <c r="X76" i="21" a="1"/>
  <c r="X76" i="21" s="1"/>
  <c r="Y76" i="21" a="1"/>
  <c r="Y76" i="21" s="1"/>
  <c r="Z76" i="21" a="1"/>
  <c r="Z76" i="21" s="1"/>
  <c r="AA76" i="21" a="1"/>
  <c r="AA76" i="21" s="1"/>
  <c r="AB76" i="21" a="1"/>
  <c r="AB76" i="21" s="1"/>
  <c r="AC76" i="21" a="1"/>
  <c r="AC76" i="21" s="1"/>
  <c r="K77" i="21" a="1"/>
  <c r="K77" i="21" s="1"/>
  <c r="L77" i="21" a="1"/>
  <c r="L77" i="21" s="1"/>
  <c r="M77" i="21" a="1"/>
  <c r="M77" i="21" s="1"/>
  <c r="N77" i="21" a="1"/>
  <c r="N77" i="21" s="1"/>
  <c r="O77" i="21" a="1"/>
  <c r="O77" i="21" s="1"/>
  <c r="P77" i="21" a="1"/>
  <c r="P77" i="21" s="1"/>
  <c r="Q77" i="21" a="1"/>
  <c r="Q77" i="21" s="1"/>
  <c r="R77" i="21" a="1"/>
  <c r="R77" i="21" s="1"/>
  <c r="S77" i="21" a="1"/>
  <c r="S77" i="21" s="1"/>
  <c r="T77" i="21" a="1"/>
  <c r="T77" i="21" s="1"/>
  <c r="U77" i="21" a="1"/>
  <c r="U77" i="21" s="1"/>
  <c r="V77" i="21" a="1"/>
  <c r="V77" i="21" s="1"/>
  <c r="W77" i="21" a="1"/>
  <c r="W77" i="21" s="1"/>
  <c r="X77" i="21" a="1"/>
  <c r="X77" i="21" s="1"/>
  <c r="Y77" i="21" a="1"/>
  <c r="Y77" i="21" s="1"/>
  <c r="Z77" i="21" a="1"/>
  <c r="Z77" i="21" s="1"/>
  <c r="AA77" i="21" a="1"/>
  <c r="AA77" i="21" s="1"/>
  <c r="AB77" i="21" a="1"/>
  <c r="AB77" i="21" s="1"/>
  <c r="AC77" i="21" a="1"/>
  <c r="AC77" i="21" s="1"/>
  <c r="K78" i="21" a="1"/>
  <c r="K78" i="21" s="1"/>
  <c r="L78" i="21" a="1"/>
  <c r="L78" i="21" s="1"/>
  <c r="M78" i="21" a="1"/>
  <c r="M78" i="21" s="1"/>
  <c r="N78" i="21" a="1"/>
  <c r="N78" i="21" s="1"/>
  <c r="O78" i="21" a="1"/>
  <c r="O78" i="21" s="1"/>
  <c r="P78" i="21" a="1"/>
  <c r="P78" i="21" s="1"/>
  <c r="Q78" i="21" a="1"/>
  <c r="Q78" i="21" s="1"/>
  <c r="R78" i="21" a="1"/>
  <c r="R78" i="21" s="1"/>
  <c r="S78" i="21" a="1"/>
  <c r="S78" i="21" s="1"/>
  <c r="T78" i="21" a="1"/>
  <c r="T78" i="21" s="1"/>
  <c r="U78" i="21" a="1"/>
  <c r="U78" i="21" s="1"/>
  <c r="V78" i="21" a="1"/>
  <c r="V78" i="21" s="1"/>
  <c r="W78" i="21" a="1"/>
  <c r="W78" i="21" s="1"/>
  <c r="X78" i="21" a="1"/>
  <c r="X78" i="21" s="1"/>
  <c r="Y78" i="21" a="1"/>
  <c r="Y78" i="21" s="1"/>
  <c r="Z78" i="21" a="1"/>
  <c r="Z78" i="21" s="1"/>
  <c r="AA78" i="21" a="1"/>
  <c r="AA78" i="21" s="1"/>
  <c r="AB78" i="21" a="1"/>
  <c r="AB78" i="21" s="1"/>
  <c r="AC78" i="21" a="1"/>
  <c r="AC78" i="21" s="1"/>
  <c r="K79" i="21" a="1"/>
  <c r="K79" i="21" s="1"/>
  <c r="L79" i="21" a="1"/>
  <c r="L79" i="21" s="1"/>
  <c r="M79" i="21" a="1"/>
  <c r="M79" i="21" s="1"/>
  <c r="N79" i="21" a="1"/>
  <c r="N79" i="21" s="1"/>
  <c r="O79" i="21" a="1"/>
  <c r="O79" i="21" s="1"/>
  <c r="P79" i="21" a="1"/>
  <c r="P79" i="21" s="1"/>
  <c r="Q79" i="21" a="1"/>
  <c r="Q79" i="21" s="1"/>
  <c r="R79" i="21" a="1"/>
  <c r="R79" i="21" s="1"/>
  <c r="S79" i="21" a="1"/>
  <c r="S79" i="21" s="1"/>
  <c r="T79" i="21" a="1"/>
  <c r="T79" i="21" s="1"/>
  <c r="U79" i="21" a="1"/>
  <c r="U79" i="21" s="1"/>
  <c r="V79" i="21" a="1"/>
  <c r="V79" i="21" s="1"/>
  <c r="W79" i="21" a="1"/>
  <c r="W79" i="21" s="1"/>
  <c r="X79" i="21" a="1"/>
  <c r="X79" i="21" s="1"/>
  <c r="Y79" i="21" a="1"/>
  <c r="Y79" i="21" s="1"/>
  <c r="Z79" i="21" a="1"/>
  <c r="Z79" i="21" s="1"/>
  <c r="AA79" i="21" a="1"/>
  <c r="AA79" i="21" s="1"/>
  <c r="AB79" i="21" a="1"/>
  <c r="AB79" i="21" s="1"/>
  <c r="AC79" i="21" a="1"/>
  <c r="AC79" i="21" s="1"/>
  <c r="K80" i="21" a="1"/>
  <c r="K80" i="21" s="1"/>
  <c r="L80" i="21" a="1"/>
  <c r="L80" i="21" s="1"/>
  <c r="M80" i="21" a="1"/>
  <c r="M80" i="21" s="1"/>
  <c r="N80" i="21" a="1"/>
  <c r="N80" i="21" s="1"/>
  <c r="O80" i="21" a="1"/>
  <c r="O80" i="21" s="1"/>
  <c r="P80" i="21" a="1"/>
  <c r="P80" i="21" s="1"/>
  <c r="Q80" i="21" a="1"/>
  <c r="Q80" i="21" s="1"/>
  <c r="R80" i="21" a="1"/>
  <c r="R80" i="21" s="1"/>
  <c r="S80" i="21" a="1"/>
  <c r="S80" i="21" s="1"/>
  <c r="T80" i="21" a="1"/>
  <c r="T80" i="21" s="1"/>
  <c r="U80" i="21" a="1"/>
  <c r="U80" i="21" s="1"/>
  <c r="V80" i="21" a="1"/>
  <c r="V80" i="21" s="1"/>
  <c r="W80" i="21" a="1"/>
  <c r="W80" i="21" s="1"/>
  <c r="X80" i="21" a="1"/>
  <c r="X80" i="21" s="1"/>
  <c r="Y80" i="21" a="1"/>
  <c r="Y80" i="21" s="1"/>
  <c r="Z80" i="21" a="1"/>
  <c r="Z80" i="21" s="1"/>
  <c r="AA80" i="21" a="1"/>
  <c r="AA80" i="21" s="1"/>
  <c r="AB80" i="21" a="1"/>
  <c r="AB80" i="21" s="1"/>
  <c r="AC80" i="21" a="1"/>
  <c r="AC80" i="21" s="1"/>
  <c r="K81" i="21" a="1"/>
  <c r="K81" i="21" s="1"/>
  <c r="L81" i="21" a="1"/>
  <c r="L81" i="21" s="1"/>
  <c r="M81" i="21" a="1"/>
  <c r="M81" i="21" s="1"/>
  <c r="N81" i="21" a="1"/>
  <c r="N81" i="21" s="1"/>
  <c r="O81" i="21" a="1"/>
  <c r="O81" i="21" s="1"/>
  <c r="P81" i="21" a="1"/>
  <c r="P81" i="21" s="1"/>
  <c r="Q81" i="21" a="1"/>
  <c r="Q81" i="21" s="1"/>
  <c r="R81" i="21" a="1"/>
  <c r="R81" i="21" s="1"/>
  <c r="S81" i="21" a="1"/>
  <c r="S81" i="21" s="1"/>
  <c r="T81" i="21" a="1"/>
  <c r="T81" i="21" s="1"/>
  <c r="U81" i="21" a="1"/>
  <c r="U81" i="21" s="1"/>
  <c r="V81" i="21" a="1"/>
  <c r="V81" i="21" s="1"/>
  <c r="W81" i="21" a="1"/>
  <c r="W81" i="21" s="1"/>
  <c r="X81" i="21" a="1"/>
  <c r="X81" i="21" s="1"/>
  <c r="Y81" i="21" a="1"/>
  <c r="Y81" i="21" s="1"/>
  <c r="Z81" i="21" a="1"/>
  <c r="Z81" i="21" s="1"/>
  <c r="AA81" i="21" a="1"/>
  <c r="AA81" i="21" s="1"/>
  <c r="AB81" i="21" a="1"/>
  <c r="AB81" i="21" s="1"/>
  <c r="AC81" i="21" a="1"/>
  <c r="AC81" i="21" s="1"/>
  <c r="K82" i="21" a="1"/>
  <c r="K82" i="21" s="1"/>
  <c r="L82" i="21" a="1"/>
  <c r="L82" i="21" s="1"/>
  <c r="M82" i="21" a="1"/>
  <c r="M82" i="21" s="1"/>
  <c r="N82" i="21" a="1"/>
  <c r="N82" i="21" s="1"/>
  <c r="O82" i="21" a="1"/>
  <c r="O82" i="21" s="1"/>
  <c r="P82" i="21" a="1"/>
  <c r="P82" i="21" s="1"/>
  <c r="Q82" i="21" a="1"/>
  <c r="Q82" i="21" s="1"/>
  <c r="R82" i="21" a="1"/>
  <c r="R82" i="21" s="1"/>
  <c r="S82" i="21" a="1"/>
  <c r="S82" i="21" s="1"/>
  <c r="T82" i="21" a="1"/>
  <c r="T82" i="21" s="1"/>
  <c r="U82" i="21" a="1"/>
  <c r="U82" i="21" s="1"/>
  <c r="V82" i="21" a="1"/>
  <c r="V82" i="21" s="1"/>
  <c r="W82" i="21" a="1"/>
  <c r="W82" i="21" s="1"/>
  <c r="X82" i="21" a="1"/>
  <c r="X82" i="21" s="1"/>
  <c r="Y82" i="21" a="1"/>
  <c r="Y82" i="21" s="1"/>
  <c r="Z82" i="21" a="1"/>
  <c r="Z82" i="21" s="1"/>
  <c r="AA82" i="21" a="1"/>
  <c r="AA82" i="21" s="1"/>
  <c r="AB82" i="21" a="1"/>
  <c r="AB82" i="21" s="1"/>
  <c r="AC82" i="21" a="1"/>
  <c r="AC82" i="21" s="1"/>
  <c r="K83" i="21" a="1"/>
  <c r="K83" i="21" s="1"/>
  <c r="L83" i="21" a="1"/>
  <c r="L83" i="21" s="1"/>
  <c r="M83" i="21" a="1"/>
  <c r="M83" i="21" s="1"/>
  <c r="N83" i="21" a="1"/>
  <c r="N83" i="21" s="1"/>
  <c r="O83" i="21" a="1"/>
  <c r="O83" i="21" s="1"/>
  <c r="P83" i="21" a="1"/>
  <c r="P83" i="21" s="1"/>
  <c r="Q83" i="21" a="1"/>
  <c r="Q83" i="21" s="1"/>
  <c r="R83" i="21" a="1"/>
  <c r="R83" i="21" s="1"/>
  <c r="S83" i="21" a="1"/>
  <c r="S83" i="21" s="1"/>
  <c r="T83" i="21" a="1"/>
  <c r="T83" i="21" s="1"/>
  <c r="U83" i="21" a="1"/>
  <c r="U83" i="21" s="1"/>
  <c r="V83" i="21" a="1"/>
  <c r="V83" i="21" s="1"/>
  <c r="W83" i="21" a="1"/>
  <c r="W83" i="21" s="1"/>
  <c r="X83" i="21" a="1"/>
  <c r="X83" i="21" s="1"/>
  <c r="Y83" i="21" a="1"/>
  <c r="Y83" i="21" s="1"/>
  <c r="Z83" i="21" a="1"/>
  <c r="Z83" i="21" s="1"/>
  <c r="AA83" i="21" a="1"/>
  <c r="AA83" i="21" s="1"/>
  <c r="AB83" i="21" a="1"/>
  <c r="AB83" i="21" s="1"/>
  <c r="AC83" i="21" a="1"/>
  <c r="AC83" i="21" s="1"/>
  <c r="K84" i="21" a="1"/>
  <c r="K84" i="21" s="1"/>
  <c r="L84" i="21" a="1"/>
  <c r="L84" i="21" s="1"/>
  <c r="M84" i="21" a="1"/>
  <c r="M84" i="21" s="1"/>
  <c r="N84" i="21" a="1"/>
  <c r="N84" i="21" s="1"/>
  <c r="O84" i="21" a="1"/>
  <c r="O84" i="21" s="1"/>
  <c r="P84" i="21" a="1"/>
  <c r="P84" i="21" s="1"/>
  <c r="Q84" i="21" a="1"/>
  <c r="Q84" i="21" s="1"/>
  <c r="R84" i="21" a="1"/>
  <c r="R84" i="21" s="1"/>
  <c r="S84" i="21" a="1"/>
  <c r="S84" i="21" s="1"/>
  <c r="T84" i="21" a="1"/>
  <c r="T84" i="21" s="1"/>
  <c r="U84" i="21" a="1"/>
  <c r="U84" i="21" s="1"/>
  <c r="V84" i="21" a="1"/>
  <c r="V84" i="21" s="1"/>
  <c r="W84" i="21" a="1"/>
  <c r="W84" i="21" s="1"/>
  <c r="X84" i="21" a="1"/>
  <c r="X84" i="21" s="1"/>
  <c r="Y84" i="21" a="1"/>
  <c r="Y84" i="21" s="1"/>
  <c r="Z84" i="21" a="1"/>
  <c r="Z84" i="21" s="1"/>
  <c r="AA84" i="21" a="1"/>
  <c r="AA84" i="21" s="1"/>
  <c r="AB84" i="21" a="1"/>
  <c r="AB84" i="21" s="1"/>
  <c r="AC84" i="21" a="1"/>
  <c r="AC84" i="21" s="1"/>
  <c r="K85" i="21" a="1"/>
  <c r="K85" i="21" s="1"/>
  <c r="L85" i="21" a="1"/>
  <c r="L85" i="21" s="1"/>
  <c r="M85" i="21" a="1"/>
  <c r="M85" i="21" s="1"/>
  <c r="N85" i="21" a="1"/>
  <c r="N85" i="21" s="1"/>
  <c r="O85" i="21" a="1"/>
  <c r="O85" i="21" s="1"/>
  <c r="P85" i="21" a="1"/>
  <c r="P85" i="21" s="1"/>
  <c r="Q85" i="21" a="1"/>
  <c r="Q85" i="21" s="1"/>
  <c r="R85" i="21" a="1"/>
  <c r="R85" i="21" s="1"/>
  <c r="S85" i="21" a="1"/>
  <c r="S85" i="21" s="1"/>
  <c r="T85" i="21" a="1"/>
  <c r="T85" i="21" s="1"/>
  <c r="U85" i="21" a="1"/>
  <c r="U85" i="21" s="1"/>
  <c r="V85" i="21" a="1"/>
  <c r="V85" i="21" s="1"/>
  <c r="W85" i="21" a="1"/>
  <c r="W85" i="21" s="1"/>
  <c r="X85" i="21" a="1"/>
  <c r="X85" i="21" s="1"/>
  <c r="Y85" i="21" a="1"/>
  <c r="Y85" i="21" s="1"/>
  <c r="Z85" i="21" a="1"/>
  <c r="Z85" i="21" s="1"/>
  <c r="AA85" i="21" a="1"/>
  <c r="AA85" i="21" s="1"/>
  <c r="AB85" i="21" a="1"/>
  <c r="AB85" i="21" s="1"/>
  <c r="AC85" i="21" a="1"/>
  <c r="AC85" i="21" s="1"/>
  <c r="K86" i="21" a="1"/>
  <c r="K86" i="21" s="1"/>
  <c r="L86" i="21" a="1"/>
  <c r="L86" i="21" s="1"/>
  <c r="M86" i="21" a="1"/>
  <c r="M86" i="21" s="1"/>
  <c r="N86" i="21" a="1"/>
  <c r="N86" i="21" s="1"/>
  <c r="O86" i="21" a="1"/>
  <c r="O86" i="21" s="1"/>
  <c r="P86" i="21" a="1"/>
  <c r="P86" i="21" s="1"/>
  <c r="Q86" i="21" a="1"/>
  <c r="Q86" i="21" s="1"/>
  <c r="R86" i="21" a="1"/>
  <c r="R86" i="21" s="1"/>
  <c r="S86" i="21" a="1"/>
  <c r="S86" i="21" s="1"/>
  <c r="T86" i="21" a="1"/>
  <c r="T86" i="21" s="1"/>
  <c r="U86" i="21" a="1"/>
  <c r="U86" i="21" s="1"/>
  <c r="V86" i="21" a="1"/>
  <c r="V86" i="21" s="1"/>
  <c r="W86" i="21" a="1"/>
  <c r="W86" i="21" s="1"/>
  <c r="X86" i="21" a="1"/>
  <c r="X86" i="21" s="1"/>
  <c r="Y86" i="21" a="1"/>
  <c r="Y86" i="21" s="1"/>
  <c r="Z86" i="21" a="1"/>
  <c r="Z86" i="21" s="1"/>
  <c r="AA86" i="21" a="1"/>
  <c r="AA86" i="21" s="1"/>
  <c r="AB86" i="21" a="1"/>
  <c r="AB86" i="21" s="1"/>
  <c r="AC86" i="21" a="1"/>
  <c r="AC86" i="21" s="1"/>
  <c r="K87" i="21" a="1"/>
  <c r="K87" i="21" s="1"/>
  <c r="L87" i="21" a="1"/>
  <c r="L87" i="21" s="1"/>
  <c r="M87" i="21" a="1"/>
  <c r="M87" i="21" s="1"/>
  <c r="N87" i="21" a="1"/>
  <c r="N87" i="21" s="1"/>
  <c r="O87" i="21" a="1"/>
  <c r="O87" i="21" s="1"/>
  <c r="P87" i="21" a="1"/>
  <c r="P87" i="21" s="1"/>
  <c r="Q87" i="21" a="1"/>
  <c r="Q87" i="21" s="1"/>
  <c r="R87" i="21" a="1"/>
  <c r="R87" i="21" s="1"/>
  <c r="S87" i="21" a="1"/>
  <c r="S87" i="21" s="1"/>
  <c r="T87" i="21" a="1"/>
  <c r="T87" i="21" s="1"/>
  <c r="U87" i="21" a="1"/>
  <c r="U87" i="21" s="1"/>
  <c r="V87" i="21" a="1"/>
  <c r="V87" i="21" s="1"/>
  <c r="W87" i="21" a="1"/>
  <c r="W87" i="21" s="1"/>
  <c r="X87" i="21" a="1"/>
  <c r="X87" i="21" s="1"/>
  <c r="Y87" i="21" a="1"/>
  <c r="Y87" i="21" s="1"/>
  <c r="Z87" i="21" a="1"/>
  <c r="Z87" i="21" s="1"/>
  <c r="AA87" i="21" a="1"/>
  <c r="AA87" i="21" s="1"/>
  <c r="AB87" i="21" a="1"/>
  <c r="AB87" i="21" s="1"/>
  <c r="AC87" i="21" a="1"/>
  <c r="AC87" i="21" s="1"/>
  <c r="K88" i="21" a="1"/>
  <c r="K88" i="21" s="1"/>
  <c r="L88" i="21" a="1"/>
  <c r="L88" i="21" s="1"/>
  <c r="M88" i="21" a="1"/>
  <c r="M88" i="21" s="1"/>
  <c r="N88" i="21" a="1"/>
  <c r="N88" i="21" s="1"/>
  <c r="O88" i="21" a="1"/>
  <c r="O88" i="21" s="1"/>
  <c r="P88" i="21" a="1"/>
  <c r="P88" i="21" s="1"/>
  <c r="Q88" i="21" a="1"/>
  <c r="Q88" i="21" s="1"/>
  <c r="R88" i="21" a="1"/>
  <c r="R88" i="21" s="1"/>
  <c r="S88" i="21" a="1"/>
  <c r="S88" i="21" s="1"/>
  <c r="T88" i="21" a="1"/>
  <c r="T88" i="21" s="1"/>
  <c r="U88" i="21" a="1"/>
  <c r="U88" i="21" s="1"/>
  <c r="V88" i="21" a="1"/>
  <c r="V88" i="21" s="1"/>
  <c r="W88" i="21" a="1"/>
  <c r="W88" i="21" s="1"/>
  <c r="X88" i="21" a="1"/>
  <c r="X88" i="21" s="1"/>
  <c r="Y88" i="21" a="1"/>
  <c r="Y88" i="21" s="1"/>
  <c r="Z88" i="21" a="1"/>
  <c r="Z88" i="21" s="1"/>
  <c r="AA88" i="21" a="1"/>
  <c r="AA88" i="21" s="1"/>
  <c r="AB88" i="21" a="1"/>
  <c r="AB88" i="21" s="1"/>
  <c r="AC88" i="21" a="1"/>
  <c r="AC88" i="21" s="1"/>
  <c r="K89" i="21" a="1"/>
  <c r="K89" i="21" s="1"/>
  <c r="L89" i="21" a="1"/>
  <c r="L89" i="21" s="1"/>
  <c r="M89" i="21" a="1"/>
  <c r="M89" i="21" s="1"/>
  <c r="N89" i="21" a="1"/>
  <c r="N89" i="21" s="1"/>
  <c r="O89" i="21" a="1"/>
  <c r="O89" i="21" s="1"/>
  <c r="P89" i="21" a="1"/>
  <c r="P89" i="21" s="1"/>
  <c r="Q89" i="21" a="1"/>
  <c r="Q89" i="21" s="1"/>
  <c r="R89" i="21" a="1"/>
  <c r="R89" i="21" s="1"/>
  <c r="S89" i="21" a="1"/>
  <c r="S89" i="21" s="1"/>
  <c r="T89" i="21" a="1"/>
  <c r="T89" i="21" s="1"/>
  <c r="U89" i="21" a="1"/>
  <c r="U89" i="21" s="1"/>
  <c r="V89" i="21" a="1"/>
  <c r="V89" i="21" s="1"/>
  <c r="W89" i="21" a="1"/>
  <c r="W89" i="21" s="1"/>
  <c r="X89" i="21" a="1"/>
  <c r="X89" i="21" s="1"/>
  <c r="Y89" i="21" a="1"/>
  <c r="Y89" i="21" s="1"/>
  <c r="Z89" i="21" a="1"/>
  <c r="Z89" i="21" s="1"/>
  <c r="AA89" i="21" a="1"/>
  <c r="AA89" i="21" s="1"/>
  <c r="AB89" i="21" a="1"/>
  <c r="AB89" i="21" s="1"/>
  <c r="AC89" i="21" a="1"/>
  <c r="AC89" i="21" s="1"/>
  <c r="L24" i="21" a="1"/>
  <c r="L24" i="21" s="1"/>
  <c r="M24" i="21" a="1"/>
  <c r="M24" i="21" s="1"/>
  <c r="N24" i="21" a="1"/>
  <c r="N24" i="21" s="1"/>
  <c r="O24" i="21" a="1"/>
  <c r="O24" i="21" s="1"/>
  <c r="P24" i="21" a="1"/>
  <c r="P24" i="21" s="1"/>
  <c r="Q24" i="21" a="1"/>
  <c r="Q24" i="21" s="1"/>
  <c r="R24" i="21" a="1"/>
  <c r="R24" i="21" s="1"/>
  <c r="S24" i="21" a="1"/>
  <c r="S24" i="21" s="1"/>
  <c r="T24" i="21" a="1"/>
  <c r="T24" i="21" s="1"/>
  <c r="U24" i="21" a="1"/>
  <c r="U24" i="21" s="1"/>
  <c r="V24" i="21" a="1"/>
  <c r="V24" i="21" s="1"/>
  <c r="W24" i="21" a="1"/>
  <c r="W24" i="21" s="1"/>
  <c r="X24" i="21" a="1"/>
  <c r="X24" i="21" s="1"/>
  <c r="Y24" i="21" a="1"/>
  <c r="Y24" i="21" s="1"/>
  <c r="Z24" i="21" a="1"/>
  <c r="Z24" i="21" s="1"/>
  <c r="AA24" i="21" a="1"/>
  <c r="AA24" i="21" s="1"/>
  <c r="AB24" i="21" a="1"/>
  <c r="AB24" i="21" s="1"/>
  <c r="AC24" i="21" a="1"/>
  <c r="AC24" i="21" s="1"/>
  <c r="K24" i="21" a="1"/>
  <c r="K24" i="21" s="1"/>
  <c r="L93" i="21" a="1"/>
  <c r="L93" i="21" s="1"/>
  <c r="L175" i="21" s="1"/>
  <c r="M93" i="21" a="1"/>
  <c r="M93" i="21" s="1"/>
  <c r="M175" i="21" s="1"/>
  <c r="N93" i="21" a="1"/>
  <c r="N93" i="21" s="1"/>
  <c r="N175" i="21" s="1"/>
  <c r="O93" i="21" a="1"/>
  <c r="O93" i="21" s="1"/>
  <c r="O175" i="21" s="1"/>
  <c r="P93" i="21" a="1"/>
  <c r="P93" i="21" s="1"/>
  <c r="P175" i="21" s="1"/>
  <c r="Q93" i="21" a="1"/>
  <c r="Q93" i="21" s="1"/>
  <c r="Q175" i="21" s="1"/>
  <c r="R93" i="21" a="1"/>
  <c r="R93" i="21" s="1"/>
  <c r="R175" i="21" s="1"/>
  <c r="S93" i="21" a="1"/>
  <c r="S93" i="21" s="1"/>
  <c r="S175" i="21" s="1"/>
  <c r="T93" i="21" a="1"/>
  <c r="T93" i="21" s="1"/>
  <c r="T175" i="21" s="1"/>
  <c r="U93" i="21" a="1"/>
  <c r="U93" i="21" s="1"/>
  <c r="U175" i="21" s="1"/>
  <c r="V93" i="21" a="1"/>
  <c r="V93" i="21" s="1"/>
  <c r="V175" i="21" s="1"/>
  <c r="W93" i="21" a="1"/>
  <c r="W93" i="21" s="1"/>
  <c r="W175" i="21" s="1"/>
  <c r="X93" i="21" a="1"/>
  <c r="X93" i="21" s="1"/>
  <c r="X175" i="21" s="1"/>
  <c r="Y93" i="21" a="1"/>
  <c r="Y93" i="21" s="1"/>
  <c r="Y175" i="21" s="1"/>
  <c r="Z93" i="21" a="1"/>
  <c r="Z93" i="21" s="1"/>
  <c r="Z175" i="21" s="1"/>
  <c r="AA93" i="21" a="1"/>
  <c r="AA93" i="21" s="1"/>
  <c r="AA175" i="21" s="1"/>
  <c r="AB93" i="21" a="1"/>
  <c r="AB93" i="21" s="1"/>
  <c r="AB175" i="21" s="1"/>
  <c r="AC93" i="21" a="1"/>
  <c r="AC93" i="21" s="1"/>
  <c r="L94" i="21" a="1"/>
  <c r="L94" i="21" s="1"/>
  <c r="M94" i="21" a="1"/>
  <c r="M94" i="21" s="1"/>
  <c r="N94" i="21" a="1"/>
  <c r="N94" i="21" s="1"/>
  <c r="O94" i="21" a="1"/>
  <c r="O94" i="21" s="1"/>
  <c r="P94" i="21" a="1"/>
  <c r="P94" i="21" s="1"/>
  <c r="Q94" i="21" a="1"/>
  <c r="Q94" i="21" s="1"/>
  <c r="R94" i="21" a="1"/>
  <c r="R94" i="21" s="1"/>
  <c r="S94" i="21" a="1"/>
  <c r="S94" i="21" s="1"/>
  <c r="T94" i="21" a="1"/>
  <c r="T94" i="21" s="1"/>
  <c r="U94" i="21" a="1"/>
  <c r="U94" i="21" s="1"/>
  <c r="V94" i="21" a="1"/>
  <c r="V94" i="21" s="1"/>
  <c r="W94" i="21" a="1"/>
  <c r="W94" i="21" s="1"/>
  <c r="X94" i="21" a="1"/>
  <c r="X94" i="21" s="1"/>
  <c r="Y94" i="21" a="1"/>
  <c r="Y94" i="21" s="1"/>
  <c r="Z94" i="21" a="1"/>
  <c r="Z94" i="21" s="1"/>
  <c r="AA94" i="21" a="1"/>
  <c r="AA94" i="21" s="1"/>
  <c r="AB94" i="21" a="1"/>
  <c r="AB94" i="21" s="1"/>
  <c r="AC94" i="21" a="1"/>
  <c r="AC94" i="21" s="1"/>
  <c r="O23" i="16"/>
  <c r="N23" i="16"/>
  <c r="O11" i="16"/>
  <c r="N11" i="16"/>
  <c r="O10" i="16"/>
  <c r="N10" i="16"/>
  <c r="V23" i="16"/>
  <c r="V327" i="16" s="1"/>
  <c r="V11" i="16"/>
  <c r="V10" i="16"/>
  <c r="X23" i="16"/>
  <c r="X327" i="16" s="1"/>
  <c r="X11" i="16"/>
  <c r="X10" i="16"/>
  <c r="T23" i="16"/>
  <c r="T11" i="16"/>
  <c r="T10" i="16"/>
  <c r="L23" i="16"/>
  <c r="L327" i="16" s="1"/>
  <c r="L11" i="16"/>
  <c r="L10" i="16"/>
  <c r="Q60" i="23" l="1"/>
  <c r="Q61" i="23"/>
  <c r="AF327" i="16"/>
  <c r="O327" i="16"/>
  <c r="N327" i="16"/>
  <c r="U327" i="16"/>
  <c r="Q327" i="16"/>
  <c r="T327" i="16"/>
  <c r="D26" i="21" a="1"/>
  <c r="D26" i="21" s="1"/>
  <c r="E26" i="21" a="1"/>
  <c r="E26" i="21" s="1"/>
  <c r="F26" i="21" a="1"/>
  <c r="F26" i="21" s="1"/>
  <c r="G26" i="21" a="1"/>
  <c r="G26" i="21" s="1"/>
  <c r="H26" i="21" a="1"/>
  <c r="H26" i="21" s="1"/>
  <c r="I26" i="21" a="1"/>
  <c r="I26" i="21" s="1"/>
  <c r="J26" i="21" a="1"/>
  <c r="J26" i="21" s="1"/>
  <c r="D27" i="21" a="1"/>
  <c r="D27" i="21" s="1"/>
  <c r="E27" i="21" a="1"/>
  <c r="E27" i="21" s="1"/>
  <c r="F27" i="21" a="1"/>
  <c r="F27" i="21" s="1"/>
  <c r="G27" i="21" a="1"/>
  <c r="G27" i="21" s="1"/>
  <c r="H27" i="21" a="1"/>
  <c r="H27" i="21" s="1"/>
  <c r="I27" i="21" a="1"/>
  <c r="I27" i="21" s="1"/>
  <c r="J27" i="21" a="1"/>
  <c r="J27" i="21" s="1"/>
  <c r="D28" i="21" a="1"/>
  <c r="D28" i="21" s="1"/>
  <c r="E28" i="21" a="1"/>
  <c r="E28" i="21" s="1"/>
  <c r="F28" i="21" a="1"/>
  <c r="F28" i="21" s="1"/>
  <c r="G28" i="21" a="1"/>
  <c r="G28" i="21" s="1"/>
  <c r="H28" i="21" a="1"/>
  <c r="H28" i="21" s="1"/>
  <c r="I28" i="21" a="1"/>
  <c r="I28" i="21" s="1"/>
  <c r="J28" i="21" a="1"/>
  <c r="J28" i="21" s="1"/>
  <c r="D29" i="21" a="1"/>
  <c r="D29" i="21" s="1"/>
  <c r="E29" i="21" a="1"/>
  <c r="E29" i="21" s="1"/>
  <c r="F29" i="21" a="1"/>
  <c r="F29" i="21" s="1"/>
  <c r="G29" i="21" a="1"/>
  <c r="G29" i="21" s="1"/>
  <c r="H29" i="21" a="1"/>
  <c r="H29" i="21" s="1"/>
  <c r="I29" i="21" a="1"/>
  <c r="I29" i="21" s="1"/>
  <c r="J29" i="21" a="1"/>
  <c r="J29" i="21" s="1"/>
  <c r="D30" i="21" a="1"/>
  <c r="D30" i="21" s="1"/>
  <c r="E30" i="21" a="1"/>
  <c r="E30" i="21" s="1"/>
  <c r="F30" i="21" a="1"/>
  <c r="F30" i="21" s="1"/>
  <c r="G30" i="21" a="1"/>
  <c r="G30" i="21" s="1"/>
  <c r="H30" i="21" a="1"/>
  <c r="H30" i="21" s="1"/>
  <c r="I30" i="21" a="1"/>
  <c r="I30" i="21" s="1"/>
  <c r="J30" i="21" a="1"/>
  <c r="J30" i="21" s="1"/>
  <c r="D31" i="21" a="1"/>
  <c r="D31" i="21" s="1"/>
  <c r="E31" i="21" a="1"/>
  <c r="E31" i="21" s="1"/>
  <c r="F31" i="21" a="1"/>
  <c r="F31" i="21" s="1"/>
  <c r="G31" i="21" a="1"/>
  <c r="G31" i="21" s="1"/>
  <c r="H31" i="21" a="1"/>
  <c r="H31" i="21" s="1"/>
  <c r="I31" i="21" a="1"/>
  <c r="I31" i="21" s="1"/>
  <c r="J31" i="21" a="1"/>
  <c r="J31" i="21" s="1"/>
  <c r="D32" i="21" a="1"/>
  <c r="D32" i="21" s="1"/>
  <c r="E32" i="21" a="1"/>
  <c r="E32" i="21" s="1"/>
  <c r="F32" i="21" a="1"/>
  <c r="F32" i="21" s="1"/>
  <c r="G32" i="21" a="1"/>
  <c r="G32" i="21" s="1"/>
  <c r="H32" i="21" a="1"/>
  <c r="H32" i="21" s="1"/>
  <c r="I32" i="21" a="1"/>
  <c r="I32" i="21" s="1"/>
  <c r="J32" i="21" a="1"/>
  <c r="J32" i="21" s="1"/>
  <c r="D33" i="21" a="1"/>
  <c r="D33" i="21" s="1"/>
  <c r="E33" i="21" a="1"/>
  <c r="E33" i="21" s="1"/>
  <c r="F33" i="21" a="1"/>
  <c r="F33" i="21" s="1"/>
  <c r="G33" i="21" a="1"/>
  <c r="G33" i="21" s="1"/>
  <c r="H33" i="21" a="1"/>
  <c r="H33" i="21" s="1"/>
  <c r="I33" i="21" a="1"/>
  <c r="I33" i="21" s="1"/>
  <c r="J33" i="21" a="1"/>
  <c r="J33" i="21" s="1"/>
  <c r="D34" i="21" a="1"/>
  <c r="D34" i="21" s="1"/>
  <c r="E34" i="21" a="1"/>
  <c r="E34" i="21" s="1"/>
  <c r="F34" i="21" a="1"/>
  <c r="F34" i="21" s="1"/>
  <c r="G34" i="21" a="1"/>
  <c r="G34" i="21" s="1"/>
  <c r="H34" i="21" a="1"/>
  <c r="H34" i="21" s="1"/>
  <c r="I34" i="21" a="1"/>
  <c r="I34" i="21" s="1"/>
  <c r="J34" i="21" a="1"/>
  <c r="J34" i="21" s="1"/>
  <c r="D35" i="21" a="1"/>
  <c r="D35" i="21" s="1"/>
  <c r="E35" i="21" a="1"/>
  <c r="E35" i="21" s="1"/>
  <c r="F35" i="21" a="1"/>
  <c r="F35" i="21" s="1"/>
  <c r="G35" i="21" a="1"/>
  <c r="G35" i="21" s="1"/>
  <c r="H35" i="21" a="1"/>
  <c r="H35" i="21" s="1"/>
  <c r="I35" i="21" a="1"/>
  <c r="I35" i="21" s="1"/>
  <c r="J35" i="21" a="1"/>
  <c r="J35" i="21" s="1"/>
  <c r="D36" i="21" a="1"/>
  <c r="D36" i="21" s="1"/>
  <c r="E36" i="21" a="1"/>
  <c r="E36" i="21" s="1"/>
  <c r="F36" i="21" a="1"/>
  <c r="F36" i="21" s="1"/>
  <c r="G36" i="21" a="1"/>
  <c r="G36" i="21" s="1"/>
  <c r="H36" i="21" a="1"/>
  <c r="H36" i="21" s="1"/>
  <c r="I36" i="21" a="1"/>
  <c r="I36" i="21" s="1"/>
  <c r="J36" i="21" a="1"/>
  <c r="J36" i="21" s="1"/>
  <c r="D37" i="21" a="1"/>
  <c r="D37" i="21" s="1"/>
  <c r="E37" i="21" a="1"/>
  <c r="E37" i="21" s="1"/>
  <c r="F37" i="21" a="1"/>
  <c r="F37" i="21" s="1"/>
  <c r="G37" i="21" a="1"/>
  <c r="G37" i="21" s="1"/>
  <c r="H37" i="21" a="1"/>
  <c r="H37" i="21" s="1"/>
  <c r="I37" i="21" a="1"/>
  <c r="I37" i="21" s="1"/>
  <c r="J37" i="21" a="1"/>
  <c r="J37" i="21" s="1"/>
  <c r="D38" i="21" a="1"/>
  <c r="D38" i="21" s="1"/>
  <c r="E38" i="21" a="1"/>
  <c r="E38" i="21" s="1"/>
  <c r="F38" i="21" a="1"/>
  <c r="F38" i="21" s="1"/>
  <c r="G38" i="21" a="1"/>
  <c r="G38" i="21" s="1"/>
  <c r="H38" i="21" a="1"/>
  <c r="H38" i="21" s="1"/>
  <c r="I38" i="21" a="1"/>
  <c r="I38" i="21" s="1"/>
  <c r="J38" i="21" a="1"/>
  <c r="J38" i="21" s="1"/>
  <c r="D39" i="21" a="1"/>
  <c r="D39" i="21" s="1"/>
  <c r="E39" i="21" a="1"/>
  <c r="E39" i="21" s="1"/>
  <c r="F39" i="21" a="1"/>
  <c r="F39" i="21" s="1"/>
  <c r="G39" i="21" a="1"/>
  <c r="G39" i="21" s="1"/>
  <c r="H39" i="21" a="1"/>
  <c r="H39" i="21" s="1"/>
  <c r="I39" i="21" a="1"/>
  <c r="I39" i="21" s="1"/>
  <c r="J39" i="21" a="1"/>
  <c r="J39" i="21" s="1"/>
  <c r="D40" i="21" a="1"/>
  <c r="D40" i="21" s="1"/>
  <c r="E40" i="21" a="1"/>
  <c r="E40" i="21" s="1"/>
  <c r="F40" i="21" a="1"/>
  <c r="F40" i="21" s="1"/>
  <c r="G40" i="21" a="1"/>
  <c r="G40" i="21" s="1"/>
  <c r="H40" i="21" a="1"/>
  <c r="H40" i="21" s="1"/>
  <c r="I40" i="21" a="1"/>
  <c r="I40" i="21" s="1"/>
  <c r="J40" i="21" a="1"/>
  <c r="J40" i="21" s="1"/>
  <c r="D41" i="21" a="1"/>
  <c r="D41" i="21" s="1"/>
  <c r="E41" i="21" a="1"/>
  <c r="E41" i="21" s="1"/>
  <c r="F41" i="21" a="1"/>
  <c r="F41" i="21" s="1"/>
  <c r="G41" i="21" a="1"/>
  <c r="G41" i="21" s="1"/>
  <c r="H41" i="21" a="1"/>
  <c r="H41" i="21" s="1"/>
  <c r="I41" i="21" a="1"/>
  <c r="I41" i="21" s="1"/>
  <c r="J41" i="21" a="1"/>
  <c r="J41" i="21" s="1"/>
  <c r="D42" i="21" a="1"/>
  <c r="D42" i="21" s="1"/>
  <c r="E42" i="21" a="1"/>
  <c r="E42" i="21" s="1"/>
  <c r="F42" i="21" a="1"/>
  <c r="F42" i="21" s="1"/>
  <c r="G42" i="21" a="1"/>
  <c r="G42" i="21" s="1"/>
  <c r="H42" i="21" a="1"/>
  <c r="H42" i="21" s="1"/>
  <c r="I42" i="21" a="1"/>
  <c r="I42" i="21" s="1"/>
  <c r="J42" i="21" a="1"/>
  <c r="J42" i="21" s="1"/>
  <c r="D43" i="21" a="1"/>
  <c r="D43" i="21" s="1"/>
  <c r="E43" i="21" a="1"/>
  <c r="E43" i="21" s="1"/>
  <c r="F43" i="21" a="1"/>
  <c r="F43" i="21" s="1"/>
  <c r="G43" i="21" a="1"/>
  <c r="G43" i="21" s="1"/>
  <c r="H43" i="21" a="1"/>
  <c r="H43" i="21" s="1"/>
  <c r="I43" i="21" a="1"/>
  <c r="I43" i="21" s="1"/>
  <c r="J43" i="21" a="1"/>
  <c r="J43" i="21" s="1"/>
  <c r="D44" i="21" a="1"/>
  <c r="D44" i="21" s="1"/>
  <c r="E44" i="21" a="1"/>
  <c r="E44" i="21" s="1"/>
  <c r="F44" i="21" a="1"/>
  <c r="F44" i="21" s="1"/>
  <c r="G44" i="21" a="1"/>
  <c r="G44" i="21" s="1"/>
  <c r="H44" i="21" a="1"/>
  <c r="H44" i="21" s="1"/>
  <c r="I44" i="21" a="1"/>
  <c r="I44" i="21" s="1"/>
  <c r="J44" i="21" a="1"/>
  <c r="J44" i="21" s="1"/>
  <c r="D45" i="21" a="1"/>
  <c r="D45" i="21" s="1"/>
  <c r="E45" i="21" a="1"/>
  <c r="E45" i="21" s="1"/>
  <c r="F45" i="21" a="1"/>
  <c r="F45" i="21" s="1"/>
  <c r="G45" i="21" a="1"/>
  <c r="G45" i="21" s="1"/>
  <c r="H45" i="21" a="1"/>
  <c r="H45" i="21" s="1"/>
  <c r="I45" i="21" a="1"/>
  <c r="I45" i="21" s="1"/>
  <c r="J45" i="21" a="1"/>
  <c r="J45" i="21" s="1"/>
  <c r="D46" i="21" a="1"/>
  <c r="D46" i="21" s="1"/>
  <c r="E46" i="21" a="1"/>
  <c r="E46" i="21" s="1"/>
  <c r="F46" i="21" a="1"/>
  <c r="F46" i="21" s="1"/>
  <c r="G46" i="21" a="1"/>
  <c r="G46" i="21" s="1"/>
  <c r="H46" i="21" a="1"/>
  <c r="H46" i="21" s="1"/>
  <c r="I46" i="21" a="1"/>
  <c r="I46" i="21" s="1"/>
  <c r="J46" i="21" a="1"/>
  <c r="J46" i="21" s="1"/>
  <c r="D47" i="21" a="1"/>
  <c r="D47" i="21" s="1"/>
  <c r="E47" i="21" a="1"/>
  <c r="E47" i="21" s="1"/>
  <c r="F47" i="21" a="1"/>
  <c r="F47" i="21" s="1"/>
  <c r="G47" i="21" a="1"/>
  <c r="G47" i="21" s="1"/>
  <c r="H47" i="21" a="1"/>
  <c r="H47" i="21" s="1"/>
  <c r="I47" i="21" a="1"/>
  <c r="I47" i="21" s="1"/>
  <c r="J47" i="21" a="1"/>
  <c r="J47" i="21" s="1"/>
  <c r="D48" i="21" a="1"/>
  <c r="D48" i="21" s="1"/>
  <c r="E48" i="21" a="1"/>
  <c r="E48" i="21" s="1"/>
  <c r="F48" i="21" a="1"/>
  <c r="F48" i="21" s="1"/>
  <c r="G48" i="21" a="1"/>
  <c r="G48" i="21" s="1"/>
  <c r="H48" i="21" a="1"/>
  <c r="H48" i="21" s="1"/>
  <c r="I48" i="21" a="1"/>
  <c r="I48" i="21" s="1"/>
  <c r="J48" i="21" a="1"/>
  <c r="J48" i="21" s="1"/>
  <c r="D49" i="21" a="1"/>
  <c r="D49" i="21" s="1"/>
  <c r="E49" i="21" a="1"/>
  <c r="E49" i="21" s="1"/>
  <c r="F49" i="21" a="1"/>
  <c r="F49" i="21" s="1"/>
  <c r="G49" i="21" a="1"/>
  <c r="G49" i="21" s="1"/>
  <c r="H49" i="21" a="1"/>
  <c r="H49" i="21" s="1"/>
  <c r="I49" i="21" a="1"/>
  <c r="I49" i="21" s="1"/>
  <c r="J49" i="21" a="1"/>
  <c r="J49" i="21" s="1"/>
  <c r="D50" i="21" a="1"/>
  <c r="D50" i="21" s="1"/>
  <c r="E50" i="21" a="1"/>
  <c r="E50" i="21" s="1"/>
  <c r="F50" i="21" a="1"/>
  <c r="F50" i="21" s="1"/>
  <c r="G50" i="21" a="1"/>
  <c r="G50" i="21" s="1"/>
  <c r="H50" i="21" a="1"/>
  <c r="H50" i="21" s="1"/>
  <c r="I50" i="21" a="1"/>
  <c r="I50" i="21" s="1"/>
  <c r="J50" i="21" a="1"/>
  <c r="J50" i="21" s="1"/>
  <c r="D51" i="21" a="1"/>
  <c r="D51" i="21" s="1"/>
  <c r="E51" i="21" a="1"/>
  <c r="E51" i="21" s="1"/>
  <c r="F51" i="21" a="1"/>
  <c r="F51" i="21" s="1"/>
  <c r="G51" i="21" a="1"/>
  <c r="G51" i="21" s="1"/>
  <c r="H51" i="21" a="1"/>
  <c r="H51" i="21" s="1"/>
  <c r="I51" i="21" a="1"/>
  <c r="I51" i="21" s="1"/>
  <c r="J51" i="21" a="1"/>
  <c r="J51" i="21" s="1"/>
  <c r="D52" i="21" a="1"/>
  <c r="D52" i="21" s="1"/>
  <c r="E52" i="21" a="1"/>
  <c r="E52" i="21" s="1"/>
  <c r="F52" i="21" a="1"/>
  <c r="F52" i="21" s="1"/>
  <c r="G52" i="21" a="1"/>
  <c r="G52" i="21" s="1"/>
  <c r="H52" i="21" a="1"/>
  <c r="H52" i="21" s="1"/>
  <c r="I52" i="21" a="1"/>
  <c r="I52" i="21" s="1"/>
  <c r="J52" i="21" a="1"/>
  <c r="J52" i="21" s="1"/>
  <c r="D53" i="21" a="1"/>
  <c r="D53" i="21" s="1"/>
  <c r="E53" i="21" a="1"/>
  <c r="E53" i="21" s="1"/>
  <c r="F53" i="21" a="1"/>
  <c r="F53" i="21" s="1"/>
  <c r="G53" i="21" a="1"/>
  <c r="G53" i="21" s="1"/>
  <c r="H53" i="21" a="1"/>
  <c r="H53" i="21" s="1"/>
  <c r="I53" i="21" a="1"/>
  <c r="I53" i="21" s="1"/>
  <c r="J53" i="21" a="1"/>
  <c r="J53" i="21" s="1"/>
  <c r="D54" i="21" a="1"/>
  <c r="D54" i="21" s="1"/>
  <c r="E54" i="21" a="1"/>
  <c r="E54" i="21" s="1"/>
  <c r="F54" i="21" a="1"/>
  <c r="F54" i="21" s="1"/>
  <c r="G54" i="21" a="1"/>
  <c r="G54" i="21" s="1"/>
  <c r="H54" i="21" a="1"/>
  <c r="H54" i="21" s="1"/>
  <c r="I54" i="21" a="1"/>
  <c r="I54" i="21" s="1"/>
  <c r="J54" i="21" a="1"/>
  <c r="J54" i="21" s="1"/>
  <c r="D55" i="21" a="1"/>
  <c r="D55" i="21" s="1"/>
  <c r="E55" i="21" a="1"/>
  <c r="E55" i="21" s="1"/>
  <c r="F55" i="21" a="1"/>
  <c r="F55" i="21" s="1"/>
  <c r="G55" i="21" a="1"/>
  <c r="G55" i="21" s="1"/>
  <c r="H55" i="21" a="1"/>
  <c r="H55" i="21" s="1"/>
  <c r="I55" i="21" a="1"/>
  <c r="I55" i="21" s="1"/>
  <c r="J55" i="21" a="1"/>
  <c r="J55" i="21" s="1"/>
  <c r="D56" i="21" a="1"/>
  <c r="D56" i="21" s="1"/>
  <c r="E56" i="21" a="1"/>
  <c r="E56" i="21" s="1"/>
  <c r="F56" i="21" a="1"/>
  <c r="F56" i="21" s="1"/>
  <c r="G56" i="21" a="1"/>
  <c r="G56" i="21" s="1"/>
  <c r="H56" i="21" a="1"/>
  <c r="H56" i="21" s="1"/>
  <c r="I56" i="21" a="1"/>
  <c r="I56" i="21" s="1"/>
  <c r="J56" i="21" a="1"/>
  <c r="J56" i="21" s="1"/>
  <c r="D57" i="21" a="1"/>
  <c r="D57" i="21" s="1"/>
  <c r="E57" i="21" a="1"/>
  <c r="E57" i="21" s="1"/>
  <c r="F57" i="21" a="1"/>
  <c r="F57" i="21" s="1"/>
  <c r="G57" i="21" a="1"/>
  <c r="G57" i="21" s="1"/>
  <c r="H57" i="21" a="1"/>
  <c r="H57" i="21" s="1"/>
  <c r="I57" i="21" a="1"/>
  <c r="I57" i="21" s="1"/>
  <c r="J57" i="21" a="1"/>
  <c r="J57" i="21" s="1"/>
  <c r="D58" i="21" a="1"/>
  <c r="D58" i="21" s="1"/>
  <c r="E58" i="21" a="1"/>
  <c r="E58" i="21" s="1"/>
  <c r="F58" i="21" a="1"/>
  <c r="F58" i="21" s="1"/>
  <c r="G58" i="21" a="1"/>
  <c r="G58" i="21" s="1"/>
  <c r="H58" i="21" a="1"/>
  <c r="H58" i="21" s="1"/>
  <c r="I58" i="21" a="1"/>
  <c r="I58" i="21" s="1"/>
  <c r="J58" i="21" a="1"/>
  <c r="J58" i="21" s="1"/>
  <c r="D59" i="21" a="1"/>
  <c r="D59" i="21" s="1"/>
  <c r="E59" i="21" a="1"/>
  <c r="E59" i="21" s="1"/>
  <c r="F59" i="21" a="1"/>
  <c r="F59" i="21" s="1"/>
  <c r="G59" i="21" a="1"/>
  <c r="G59" i="21" s="1"/>
  <c r="H59" i="21" a="1"/>
  <c r="H59" i="21" s="1"/>
  <c r="I59" i="21" a="1"/>
  <c r="I59" i="21" s="1"/>
  <c r="J59" i="21" a="1"/>
  <c r="J59" i="21" s="1"/>
  <c r="D60" i="21" a="1"/>
  <c r="D60" i="21" s="1"/>
  <c r="E60" i="21" a="1"/>
  <c r="E60" i="21" s="1"/>
  <c r="F60" i="21" a="1"/>
  <c r="F60" i="21" s="1"/>
  <c r="G60" i="21" a="1"/>
  <c r="G60" i="21" s="1"/>
  <c r="H60" i="21" a="1"/>
  <c r="H60" i="21" s="1"/>
  <c r="I60" i="21" a="1"/>
  <c r="I60" i="21" s="1"/>
  <c r="J60" i="21" a="1"/>
  <c r="J60" i="21" s="1"/>
  <c r="D61" i="21" a="1"/>
  <c r="D61" i="21" s="1"/>
  <c r="E61" i="21" a="1"/>
  <c r="E61" i="21" s="1"/>
  <c r="F61" i="21" a="1"/>
  <c r="F61" i="21" s="1"/>
  <c r="G61" i="21" a="1"/>
  <c r="G61" i="21" s="1"/>
  <c r="H61" i="21" a="1"/>
  <c r="H61" i="21" s="1"/>
  <c r="I61" i="21" a="1"/>
  <c r="I61" i="21" s="1"/>
  <c r="J61" i="21" a="1"/>
  <c r="J61" i="21" s="1"/>
  <c r="D62" i="21" a="1"/>
  <c r="D62" i="21" s="1"/>
  <c r="E62" i="21" a="1"/>
  <c r="E62" i="21" s="1"/>
  <c r="F62" i="21" a="1"/>
  <c r="F62" i="21" s="1"/>
  <c r="G62" i="21" a="1"/>
  <c r="G62" i="21" s="1"/>
  <c r="H62" i="21" a="1"/>
  <c r="H62" i="21" s="1"/>
  <c r="I62" i="21" a="1"/>
  <c r="I62" i="21" s="1"/>
  <c r="J62" i="21" a="1"/>
  <c r="J62" i="21" s="1"/>
  <c r="D63" i="21" a="1"/>
  <c r="D63" i="21" s="1"/>
  <c r="E63" i="21" a="1"/>
  <c r="E63" i="21" s="1"/>
  <c r="F63" i="21" a="1"/>
  <c r="F63" i="21" s="1"/>
  <c r="G63" i="21" a="1"/>
  <c r="G63" i="21" s="1"/>
  <c r="H63" i="21" a="1"/>
  <c r="H63" i="21" s="1"/>
  <c r="I63" i="21" a="1"/>
  <c r="I63" i="21" s="1"/>
  <c r="J63" i="21" a="1"/>
  <c r="J63" i="21" s="1"/>
  <c r="D64" i="21" a="1"/>
  <c r="D64" i="21" s="1"/>
  <c r="E64" i="21" a="1"/>
  <c r="E64" i="21" s="1"/>
  <c r="F64" i="21" a="1"/>
  <c r="F64" i="21" s="1"/>
  <c r="G64" i="21" a="1"/>
  <c r="G64" i="21" s="1"/>
  <c r="H64" i="21" a="1"/>
  <c r="H64" i="21" s="1"/>
  <c r="I64" i="21" a="1"/>
  <c r="I64" i="21" s="1"/>
  <c r="J64" i="21" a="1"/>
  <c r="J64" i="21" s="1"/>
  <c r="D65" i="21" a="1"/>
  <c r="D65" i="21" s="1"/>
  <c r="E65" i="21" a="1"/>
  <c r="E65" i="21" s="1"/>
  <c r="F65" i="21" a="1"/>
  <c r="F65" i="21" s="1"/>
  <c r="G65" i="21" a="1"/>
  <c r="G65" i="21" s="1"/>
  <c r="H65" i="21" a="1"/>
  <c r="H65" i="21" s="1"/>
  <c r="I65" i="21" a="1"/>
  <c r="I65" i="21" s="1"/>
  <c r="J65" i="21" a="1"/>
  <c r="J65" i="21" s="1"/>
  <c r="D66" i="21" a="1"/>
  <c r="D66" i="21" s="1"/>
  <c r="E66" i="21" a="1"/>
  <c r="E66" i="21" s="1"/>
  <c r="F66" i="21" a="1"/>
  <c r="F66" i="21" s="1"/>
  <c r="G66" i="21" a="1"/>
  <c r="G66" i="21" s="1"/>
  <c r="H66" i="21" a="1"/>
  <c r="H66" i="21" s="1"/>
  <c r="I66" i="21" a="1"/>
  <c r="I66" i="21" s="1"/>
  <c r="J66" i="21" a="1"/>
  <c r="J66" i="21" s="1"/>
  <c r="D67" i="21" a="1"/>
  <c r="D67" i="21" s="1"/>
  <c r="E67" i="21" a="1"/>
  <c r="E67" i="21" s="1"/>
  <c r="F67" i="21" a="1"/>
  <c r="F67" i="21" s="1"/>
  <c r="G67" i="21" a="1"/>
  <c r="G67" i="21" s="1"/>
  <c r="H67" i="21" a="1"/>
  <c r="H67" i="21" s="1"/>
  <c r="I67" i="21" a="1"/>
  <c r="I67" i="21" s="1"/>
  <c r="J67" i="21" a="1"/>
  <c r="J67" i="21" s="1"/>
  <c r="D68" i="21" a="1"/>
  <c r="D68" i="21" s="1"/>
  <c r="E68" i="21" a="1"/>
  <c r="E68" i="21" s="1"/>
  <c r="F68" i="21" a="1"/>
  <c r="F68" i="21" s="1"/>
  <c r="G68" i="21" a="1"/>
  <c r="G68" i="21" s="1"/>
  <c r="H68" i="21" a="1"/>
  <c r="H68" i="21" s="1"/>
  <c r="I68" i="21" a="1"/>
  <c r="I68" i="21" s="1"/>
  <c r="J68" i="21" a="1"/>
  <c r="J68" i="21" s="1"/>
  <c r="D69" i="21" a="1"/>
  <c r="D69" i="21" s="1"/>
  <c r="E69" i="21" a="1"/>
  <c r="E69" i="21" s="1"/>
  <c r="F69" i="21" a="1"/>
  <c r="F69" i="21" s="1"/>
  <c r="G69" i="21" a="1"/>
  <c r="G69" i="21" s="1"/>
  <c r="H69" i="21" a="1"/>
  <c r="H69" i="21" s="1"/>
  <c r="I69" i="21" a="1"/>
  <c r="I69" i="21" s="1"/>
  <c r="J69" i="21" a="1"/>
  <c r="J69" i="21" s="1"/>
  <c r="D70" i="21" a="1"/>
  <c r="D70" i="21" s="1"/>
  <c r="E70" i="21" a="1"/>
  <c r="E70" i="21" s="1"/>
  <c r="F70" i="21" a="1"/>
  <c r="F70" i="21" s="1"/>
  <c r="G70" i="21" a="1"/>
  <c r="G70" i="21" s="1"/>
  <c r="H70" i="21" a="1"/>
  <c r="H70" i="21" s="1"/>
  <c r="I70" i="21" a="1"/>
  <c r="I70" i="21" s="1"/>
  <c r="J70" i="21" a="1"/>
  <c r="J70" i="21" s="1"/>
  <c r="D71" i="21" a="1"/>
  <c r="D71" i="21" s="1"/>
  <c r="E71" i="21" a="1"/>
  <c r="E71" i="21" s="1"/>
  <c r="F71" i="21" a="1"/>
  <c r="F71" i="21" s="1"/>
  <c r="G71" i="21" a="1"/>
  <c r="G71" i="21" s="1"/>
  <c r="H71" i="21" a="1"/>
  <c r="H71" i="21" s="1"/>
  <c r="I71" i="21" a="1"/>
  <c r="I71" i="21" s="1"/>
  <c r="J71" i="21" a="1"/>
  <c r="J71" i="21" s="1"/>
  <c r="D72" i="21" a="1"/>
  <c r="D72" i="21" s="1"/>
  <c r="E72" i="21" a="1"/>
  <c r="E72" i="21" s="1"/>
  <c r="F72" i="21" a="1"/>
  <c r="F72" i="21" s="1"/>
  <c r="G72" i="21" a="1"/>
  <c r="G72" i="21" s="1"/>
  <c r="H72" i="21" a="1"/>
  <c r="H72" i="21" s="1"/>
  <c r="I72" i="21" a="1"/>
  <c r="I72" i="21" s="1"/>
  <c r="J72" i="21" a="1"/>
  <c r="J72" i="21" s="1"/>
  <c r="D73" i="21" a="1"/>
  <c r="D73" i="21" s="1"/>
  <c r="E73" i="21" a="1"/>
  <c r="E73" i="21" s="1"/>
  <c r="F73" i="21" a="1"/>
  <c r="F73" i="21" s="1"/>
  <c r="G73" i="21" a="1"/>
  <c r="G73" i="21" s="1"/>
  <c r="H73" i="21" a="1"/>
  <c r="H73" i="21" s="1"/>
  <c r="I73" i="21" a="1"/>
  <c r="I73" i="21" s="1"/>
  <c r="J73" i="21" a="1"/>
  <c r="J73" i="21" s="1"/>
  <c r="D74" i="21" a="1"/>
  <c r="D74" i="21" s="1"/>
  <c r="E74" i="21" a="1"/>
  <c r="E74" i="21" s="1"/>
  <c r="F74" i="21" a="1"/>
  <c r="F74" i="21" s="1"/>
  <c r="G74" i="21" a="1"/>
  <c r="G74" i="21" s="1"/>
  <c r="H74" i="21" a="1"/>
  <c r="H74" i="21" s="1"/>
  <c r="I74" i="21" a="1"/>
  <c r="I74" i="21" s="1"/>
  <c r="J74" i="21" a="1"/>
  <c r="J74" i="21" s="1"/>
  <c r="D75" i="21" a="1"/>
  <c r="D75" i="21" s="1"/>
  <c r="E75" i="21" a="1"/>
  <c r="E75" i="21" s="1"/>
  <c r="F75" i="21" a="1"/>
  <c r="F75" i="21" s="1"/>
  <c r="G75" i="21" a="1"/>
  <c r="G75" i="21" s="1"/>
  <c r="H75" i="21" a="1"/>
  <c r="H75" i="21" s="1"/>
  <c r="I75" i="21" a="1"/>
  <c r="I75" i="21" s="1"/>
  <c r="J75" i="21" a="1"/>
  <c r="J75" i="21" s="1"/>
  <c r="D76" i="21" a="1"/>
  <c r="D76" i="21" s="1"/>
  <c r="E76" i="21" a="1"/>
  <c r="E76" i="21" s="1"/>
  <c r="F76" i="21" a="1"/>
  <c r="F76" i="21" s="1"/>
  <c r="G76" i="21" a="1"/>
  <c r="G76" i="21" s="1"/>
  <c r="H76" i="21" a="1"/>
  <c r="H76" i="21" s="1"/>
  <c r="I76" i="21" a="1"/>
  <c r="I76" i="21" s="1"/>
  <c r="J76" i="21" a="1"/>
  <c r="J76" i="21" s="1"/>
  <c r="D77" i="21" a="1"/>
  <c r="D77" i="21" s="1"/>
  <c r="E77" i="21" a="1"/>
  <c r="E77" i="21" s="1"/>
  <c r="F77" i="21" a="1"/>
  <c r="F77" i="21" s="1"/>
  <c r="G77" i="21" a="1"/>
  <c r="G77" i="21" s="1"/>
  <c r="H77" i="21" a="1"/>
  <c r="H77" i="21" s="1"/>
  <c r="I77" i="21" a="1"/>
  <c r="I77" i="21" s="1"/>
  <c r="J77" i="21" a="1"/>
  <c r="J77" i="21" s="1"/>
  <c r="D78" i="21" a="1"/>
  <c r="D78" i="21" s="1"/>
  <c r="E78" i="21" a="1"/>
  <c r="E78" i="21" s="1"/>
  <c r="F78" i="21" a="1"/>
  <c r="F78" i="21" s="1"/>
  <c r="G78" i="21" a="1"/>
  <c r="G78" i="21" s="1"/>
  <c r="H78" i="21" a="1"/>
  <c r="H78" i="21" s="1"/>
  <c r="I78" i="21" a="1"/>
  <c r="I78" i="21" s="1"/>
  <c r="J78" i="21" a="1"/>
  <c r="J78" i="21" s="1"/>
  <c r="D79" i="21" a="1"/>
  <c r="D79" i="21" s="1"/>
  <c r="E79" i="21" a="1"/>
  <c r="E79" i="21" s="1"/>
  <c r="F79" i="21" a="1"/>
  <c r="F79" i="21" s="1"/>
  <c r="G79" i="21" a="1"/>
  <c r="G79" i="21" s="1"/>
  <c r="H79" i="21" a="1"/>
  <c r="H79" i="21" s="1"/>
  <c r="I79" i="21" a="1"/>
  <c r="I79" i="21" s="1"/>
  <c r="J79" i="21" a="1"/>
  <c r="J79" i="21" s="1"/>
  <c r="D80" i="21" a="1"/>
  <c r="D80" i="21" s="1"/>
  <c r="E80" i="21" a="1"/>
  <c r="E80" i="21" s="1"/>
  <c r="F80" i="21" a="1"/>
  <c r="F80" i="21" s="1"/>
  <c r="G80" i="21" a="1"/>
  <c r="G80" i="21" s="1"/>
  <c r="H80" i="21" a="1"/>
  <c r="H80" i="21" s="1"/>
  <c r="I80" i="21" a="1"/>
  <c r="I80" i="21" s="1"/>
  <c r="J80" i="21" a="1"/>
  <c r="J80" i="21" s="1"/>
  <c r="D81" i="21" a="1"/>
  <c r="D81" i="21" s="1"/>
  <c r="E81" i="21" a="1"/>
  <c r="E81" i="21" s="1"/>
  <c r="F81" i="21" a="1"/>
  <c r="F81" i="21" s="1"/>
  <c r="G81" i="21" a="1"/>
  <c r="G81" i="21" s="1"/>
  <c r="H81" i="21" a="1"/>
  <c r="H81" i="21" s="1"/>
  <c r="I81" i="21" a="1"/>
  <c r="I81" i="21" s="1"/>
  <c r="J81" i="21" a="1"/>
  <c r="J81" i="21" s="1"/>
  <c r="D82" i="21" a="1"/>
  <c r="D82" i="21" s="1"/>
  <c r="E82" i="21" a="1"/>
  <c r="E82" i="21" s="1"/>
  <c r="F82" i="21" a="1"/>
  <c r="F82" i="21" s="1"/>
  <c r="G82" i="21" a="1"/>
  <c r="G82" i="21" s="1"/>
  <c r="H82" i="21" a="1"/>
  <c r="H82" i="21" s="1"/>
  <c r="I82" i="21" a="1"/>
  <c r="I82" i="21" s="1"/>
  <c r="J82" i="21" a="1"/>
  <c r="J82" i="21" s="1"/>
  <c r="D83" i="21" a="1"/>
  <c r="D83" i="21" s="1"/>
  <c r="E83" i="21" a="1"/>
  <c r="E83" i="21" s="1"/>
  <c r="F83" i="21" a="1"/>
  <c r="F83" i="21" s="1"/>
  <c r="G83" i="21" a="1"/>
  <c r="G83" i="21" s="1"/>
  <c r="H83" i="21" a="1"/>
  <c r="H83" i="21" s="1"/>
  <c r="I83" i="21" a="1"/>
  <c r="I83" i="21" s="1"/>
  <c r="J83" i="21" a="1"/>
  <c r="J83" i="21" s="1"/>
  <c r="D84" i="21" a="1"/>
  <c r="D84" i="21" s="1"/>
  <c r="E84" i="21" a="1"/>
  <c r="E84" i="21" s="1"/>
  <c r="F84" i="21" a="1"/>
  <c r="F84" i="21" s="1"/>
  <c r="G84" i="21" a="1"/>
  <c r="G84" i="21" s="1"/>
  <c r="H84" i="21" a="1"/>
  <c r="H84" i="21" s="1"/>
  <c r="I84" i="21" a="1"/>
  <c r="I84" i="21" s="1"/>
  <c r="J84" i="21" a="1"/>
  <c r="J84" i="21" s="1"/>
  <c r="D85" i="21" a="1"/>
  <c r="D85" i="21" s="1"/>
  <c r="E85" i="21" a="1"/>
  <c r="E85" i="21" s="1"/>
  <c r="F85" i="21" a="1"/>
  <c r="F85" i="21" s="1"/>
  <c r="G85" i="21" a="1"/>
  <c r="G85" i="21" s="1"/>
  <c r="H85" i="21" a="1"/>
  <c r="H85" i="21" s="1"/>
  <c r="I85" i="21" a="1"/>
  <c r="I85" i="21" s="1"/>
  <c r="J85" i="21" a="1"/>
  <c r="J85" i="21" s="1"/>
  <c r="D86" i="21" a="1"/>
  <c r="D86" i="21" s="1"/>
  <c r="E86" i="21" a="1"/>
  <c r="E86" i="21" s="1"/>
  <c r="F86" i="21" a="1"/>
  <c r="F86" i="21" s="1"/>
  <c r="G86" i="21" a="1"/>
  <c r="G86" i="21" s="1"/>
  <c r="H86" i="21" a="1"/>
  <c r="H86" i="21" s="1"/>
  <c r="I86" i="21" a="1"/>
  <c r="I86" i="21" s="1"/>
  <c r="J86" i="21" a="1"/>
  <c r="J86" i="21" s="1"/>
  <c r="D87" i="21" a="1"/>
  <c r="D87" i="21" s="1"/>
  <c r="E87" i="21" a="1"/>
  <c r="E87" i="21" s="1"/>
  <c r="F87" i="21" a="1"/>
  <c r="F87" i="21" s="1"/>
  <c r="G87" i="21" a="1"/>
  <c r="G87" i="21" s="1"/>
  <c r="H87" i="21" a="1"/>
  <c r="H87" i="21" s="1"/>
  <c r="I87" i="21" a="1"/>
  <c r="I87" i="21" s="1"/>
  <c r="J87" i="21" a="1"/>
  <c r="J87" i="21" s="1"/>
  <c r="D88" i="21" a="1"/>
  <c r="D88" i="21" s="1"/>
  <c r="E88" i="21" a="1"/>
  <c r="E88" i="21" s="1"/>
  <c r="F88" i="21" a="1"/>
  <c r="F88" i="21" s="1"/>
  <c r="G88" i="21" a="1"/>
  <c r="G88" i="21" s="1"/>
  <c r="H88" i="21" a="1"/>
  <c r="H88" i="21" s="1"/>
  <c r="I88" i="21" a="1"/>
  <c r="I88" i="21" s="1"/>
  <c r="J88" i="21" a="1"/>
  <c r="J88" i="21" s="1"/>
  <c r="D89" i="21" a="1"/>
  <c r="D89" i="21" s="1"/>
  <c r="E89" i="21" a="1"/>
  <c r="E89" i="21" s="1"/>
  <c r="F89" i="21" a="1"/>
  <c r="F89" i="21" s="1"/>
  <c r="G89" i="21" a="1"/>
  <c r="G89" i="21" s="1"/>
  <c r="H89" i="21" a="1"/>
  <c r="H89" i="21" s="1"/>
  <c r="I89" i="21" a="1"/>
  <c r="I89" i="21" s="1"/>
  <c r="J89" i="21" a="1"/>
  <c r="J89" i="21" s="1"/>
  <c r="L9" i="21" a="1"/>
  <c r="L9" i="21" s="1"/>
  <c r="M9" i="21" a="1"/>
  <c r="M9" i="21" s="1"/>
  <c r="N9" i="21" a="1"/>
  <c r="N9" i="21" s="1"/>
  <c r="O9" i="21" a="1"/>
  <c r="O9" i="21" s="1"/>
  <c r="P9" i="21" a="1"/>
  <c r="P9" i="21" s="1"/>
  <c r="Q9" i="21" a="1"/>
  <c r="Q9" i="21" s="1"/>
  <c r="R9" i="21" a="1"/>
  <c r="R9" i="21" s="1"/>
  <c r="S9" i="21" a="1"/>
  <c r="S9" i="21" s="1"/>
  <c r="T9" i="21" a="1"/>
  <c r="T9" i="21" s="1"/>
  <c r="U9" i="21" a="1"/>
  <c r="U9" i="21" s="1"/>
  <c r="V9" i="21" a="1"/>
  <c r="V9" i="21" s="1"/>
  <c r="W9" i="21" a="1"/>
  <c r="W9" i="21" s="1"/>
  <c r="X9" i="21" a="1"/>
  <c r="X9" i="21" s="1"/>
  <c r="Y9" i="21" a="1"/>
  <c r="Y9" i="21" s="1"/>
  <c r="Z9" i="21" a="1"/>
  <c r="Z9" i="21" s="1"/>
  <c r="AA9" i="21" a="1"/>
  <c r="AA9" i="21" s="1"/>
  <c r="AB9" i="21" a="1"/>
  <c r="AB9" i="21" s="1"/>
  <c r="AC9" i="21" a="1"/>
  <c r="AC9" i="21" s="1"/>
  <c r="L8" i="21" a="1"/>
  <c r="L8" i="21" s="1"/>
  <c r="M8" i="21" a="1"/>
  <c r="M8" i="21" s="1"/>
  <c r="N8" i="21" a="1"/>
  <c r="N8" i="21" s="1"/>
  <c r="O8" i="21" a="1"/>
  <c r="O8" i="21" s="1"/>
  <c r="P8" i="21" a="1"/>
  <c r="P8" i="21" s="1"/>
  <c r="Q8" i="21" a="1"/>
  <c r="Q8" i="21" s="1"/>
  <c r="R8" i="21" a="1"/>
  <c r="R8" i="21" s="1"/>
  <c r="S8" i="21" a="1"/>
  <c r="S8" i="21" s="1"/>
  <c r="T8" i="21" a="1"/>
  <c r="T8" i="21" s="1"/>
  <c r="U8" i="21" a="1"/>
  <c r="U8" i="21" s="1"/>
  <c r="V8" i="21" a="1"/>
  <c r="V8" i="21" s="1"/>
  <c r="W8" i="21" a="1"/>
  <c r="W8" i="21" s="1"/>
  <c r="X8" i="21" a="1"/>
  <c r="X8" i="21" s="1"/>
  <c r="Y8" i="21" a="1"/>
  <c r="Y8" i="21" s="1"/>
  <c r="Z8" i="21" a="1"/>
  <c r="Z8" i="21" s="1"/>
  <c r="AA8" i="21" a="1"/>
  <c r="AA8" i="21" s="1"/>
  <c r="AB8" i="21" a="1"/>
  <c r="AB8" i="21" s="1"/>
  <c r="AC8" i="21" a="1"/>
  <c r="AC8" i="21" s="1"/>
  <c r="F255" i="21"/>
  <c r="G255" i="21"/>
  <c r="H255" i="21"/>
  <c r="I255" i="21"/>
  <c r="J255" i="21" s="1"/>
  <c r="E255" i="21"/>
  <c r="E419" i="18"/>
  <c r="E252" i="21" a="1"/>
  <c r="E252" i="21" s="1"/>
  <c r="E251" i="21" a="1"/>
  <c r="E251" i="21" s="1"/>
  <c r="E250" i="21" a="1"/>
  <c r="E250" i="21" s="1"/>
  <c r="E249" i="21" a="1"/>
  <c r="E249" i="21" s="1"/>
  <c r="E248" i="21" a="1"/>
  <c r="E248" i="21" s="1"/>
  <c r="E247" i="21" a="1"/>
  <c r="E247" i="21" s="1"/>
  <c r="E246" i="21" a="1"/>
  <c r="E246" i="21" s="1"/>
  <c r="E245" i="21" a="1"/>
  <c r="E245" i="21" s="1"/>
  <c r="E244" i="21" a="1"/>
  <c r="E244" i="21" s="1"/>
  <c r="E243" i="21" a="1"/>
  <c r="E243" i="21" s="1"/>
  <c r="E242" i="21" a="1"/>
  <c r="E242" i="21" s="1"/>
  <c r="E241" i="21" a="1"/>
  <c r="E241" i="21" s="1"/>
  <c r="E240" i="21" a="1"/>
  <c r="E240" i="21" s="1"/>
  <c r="E239" i="21" a="1"/>
  <c r="E239" i="21" s="1"/>
  <c r="E238" i="21" a="1"/>
  <c r="E238" i="21" s="1"/>
  <c r="E237" i="21" a="1"/>
  <c r="E237" i="21" s="1"/>
  <c r="E236" i="21" a="1"/>
  <c r="E236" i="21" s="1"/>
  <c r="E235" i="21" a="1"/>
  <c r="E235" i="21" s="1"/>
  <c r="E234" i="21" a="1"/>
  <c r="E234" i="21" s="1"/>
  <c r="E233" i="21" a="1"/>
  <c r="E233" i="21" s="1"/>
  <c r="E232" i="21" a="1"/>
  <c r="E232" i="21" s="1"/>
  <c r="E231" i="21" a="1"/>
  <c r="E231" i="21" s="1"/>
  <c r="E230" i="21" a="1"/>
  <c r="E230" i="21" s="1"/>
  <c r="E229" i="21" a="1"/>
  <c r="E229" i="21" s="1"/>
  <c r="E228" i="21" a="1"/>
  <c r="E228" i="21" s="1"/>
  <c r="E227" i="21" a="1"/>
  <c r="E227" i="21" s="1"/>
  <c r="E226" i="21" a="1"/>
  <c r="E226" i="21" s="1"/>
  <c r="E225" i="21" a="1"/>
  <c r="E225" i="21" s="1"/>
  <c r="E224" i="21" a="1"/>
  <c r="E224" i="21" s="1"/>
  <c r="E223" i="21" a="1"/>
  <c r="E223" i="21" s="1"/>
  <c r="E222" i="21" a="1"/>
  <c r="E222" i="21" s="1"/>
  <c r="E221" i="21" a="1"/>
  <c r="E221" i="21" s="1"/>
  <c r="E220" i="21" a="1"/>
  <c r="E220" i="21" s="1"/>
  <c r="E219" i="21" a="1"/>
  <c r="E219" i="21" s="1"/>
  <c r="E218" i="21" a="1"/>
  <c r="E218" i="21" s="1"/>
  <c r="E217" i="21" a="1"/>
  <c r="E217" i="21" s="1"/>
  <c r="E216" i="21" a="1"/>
  <c r="E216" i="21" s="1"/>
  <c r="E215" i="21" a="1"/>
  <c r="E215" i="21" s="1"/>
  <c r="E214" i="21" a="1"/>
  <c r="E214" i="21" s="1"/>
  <c r="E213" i="21" a="1"/>
  <c r="E213" i="21" s="1"/>
  <c r="E212" i="21" a="1"/>
  <c r="E212" i="21" s="1"/>
  <c r="E211" i="21" a="1"/>
  <c r="E211" i="21" s="1"/>
  <c r="E210" i="21" a="1"/>
  <c r="E210" i="21" s="1"/>
  <c r="E209" i="21" a="1"/>
  <c r="E209" i="21" s="1"/>
  <c r="E208" i="21" a="1"/>
  <c r="E208" i="21" s="1"/>
  <c r="E207" i="21" a="1"/>
  <c r="E207" i="21" s="1"/>
  <c r="E206" i="21" a="1"/>
  <c r="E206" i="21" s="1"/>
  <c r="E205" i="21" a="1"/>
  <c r="E205" i="21" s="1"/>
  <c r="E204" i="21" a="1"/>
  <c r="E204" i="21" s="1"/>
  <c r="E203" i="21" a="1"/>
  <c r="E203" i="21" s="1"/>
  <c r="E202" i="21" a="1"/>
  <c r="E202" i="21" s="1"/>
  <c r="E201" i="21" a="1"/>
  <c r="E201" i="21" s="1"/>
  <c r="E200" i="21" a="1"/>
  <c r="E200" i="21" s="1"/>
  <c r="E199" i="21" a="1"/>
  <c r="E199" i="21" s="1"/>
  <c r="E198" i="21" a="1"/>
  <c r="E198" i="21" s="1"/>
  <c r="E197" i="21" a="1"/>
  <c r="E197" i="21" s="1"/>
  <c r="E196" i="21" a="1"/>
  <c r="E196" i="21" s="1"/>
  <c r="E195" i="21" a="1"/>
  <c r="E195" i="21" s="1"/>
  <c r="E194" i="21" a="1"/>
  <c r="E194" i="21" s="1"/>
  <c r="E162" i="21" a="1"/>
  <c r="E162" i="21" s="1"/>
  <c r="E161" i="21" a="1"/>
  <c r="E161" i="21" s="1"/>
  <c r="E160" i="21" a="1"/>
  <c r="E160" i="21" s="1"/>
  <c r="E159" i="21" a="1"/>
  <c r="E159" i="21" s="1"/>
  <c r="E158" i="21" a="1"/>
  <c r="E158" i="21" s="1"/>
  <c r="E157" i="21" a="1"/>
  <c r="E157" i="21" s="1"/>
  <c r="E156" i="21" a="1"/>
  <c r="E156" i="21" s="1"/>
  <c r="E142" i="21" a="1"/>
  <c r="E142" i="21" s="1"/>
  <c r="E141" i="21" a="1"/>
  <c r="E141" i="21" s="1"/>
  <c r="E140" i="21" a="1"/>
  <c r="E140" i="21" s="1"/>
  <c r="E139" i="21" a="1"/>
  <c r="E139" i="21" s="1"/>
  <c r="E138" i="21" a="1"/>
  <c r="E138" i="21" s="1"/>
  <c r="E137" i="21" a="1"/>
  <c r="E137" i="21" s="1"/>
  <c r="E136" i="21" a="1"/>
  <c r="E136" i="21" s="1"/>
  <c r="E122" i="21" a="1"/>
  <c r="E122" i="21" s="1"/>
  <c r="E121" i="21" a="1"/>
  <c r="E121" i="21" s="1"/>
  <c r="E120" i="21" a="1"/>
  <c r="E120" i="21" s="1"/>
  <c r="E119" i="21" a="1"/>
  <c r="E119" i="21" s="1"/>
  <c r="E118" i="21" a="1"/>
  <c r="E118" i="21" s="1"/>
  <c r="E117" i="21" a="1"/>
  <c r="E117" i="21" s="1"/>
  <c r="E116" i="21" a="1"/>
  <c r="E116" i="21" s="1"/>
  <c r="E109" i="21" a="1"/>
  <c r="E109" i="21" s="1"/>
  <c r="M10" i="16"/>
  <c r="AA10" i="16"/>
  <c r="AE10" i="16"/>
  <c r="AJ10" i="16"/>
  <c r="AJ23" i="16"/>
  <c r="E360" i="18" l="1" a="1"/>
  <c r="E360" i="18" s="1"/>
  <c r="E388" i="18" a="1"/>
  <c r="E388" i="18" s="1"/>
  <c r="E399" i="18" a="1"/>
  <c r="E399" i="18" s="1"/>
  <c r="E280" i="18" a="1"/>
  <c r="E280" i="18" s="1"/>
  <c r="E291" i="18" a="1"/>
  <c r="E291" i="18" s="1"/>
  <c r="E308" i="18" a="1"/>
  <c r="E308" i="18" s="1"/>
  <c r="E318" i="18" a="1"/>
  <c r="E318" i="18" s="1"/>
  <c r="E197" i="18" a="1"/>
  <c r="E197" i="18" s="1"/>
  <c r="E207" i="18" a="1"/>
  <c r="E207" i="18" s="1"/>
  <c r="E217" i="18" a="1"/>
  <c r="E217" i="18" s="1"/>
  <c r="E227" i="18" a="1"/>
  <c r="E227" i="18" s="1"/>
  <c r="E363" i="18" a="1"/>
  <c r="E363" i="18" s="1"/>
  <c r="E374" i="18" a="1"/>
  <c r="E374" i="18" s="1"/>
  <c r="E385" i="18" a="1"/>
  <c r="E385" i="18" s="1"/>
  <c r="E294" i="18" a="1"/>
  <c r="E294" i="18" s="1"/>
  <c r="E303" i="18" a="1"/>
  <c r="E303" i="18" s="1"/>
  <c r="E313" i="18" a="1"/>
  <c r="E313" i="18" s="1"/>
  <c r="E323" i="18" a="1"/>
  <c r="E323" i="18" s="1"/>
  <c r="E333" i="18" a="1"/>
  <c r="E333" i="18" s="1"/>
  <c r="E202" i="18" a="1"/>
  <c r="E202" i="18" s="1"/>
  <c r="E212" i="18" a="1"/>
  <c r="E212" i="18" s="1"/>
  <c r="E222" i="18" a="1"/>
  <c r="E222" i="18" s="1"/>
  <c r="E366" i="18" a="1"/>
  <c r="E366" i="18" s="1"/>
  <c r="E381" i="18" a="1"/>
  <c r="E381" i="18" s="1"/>
  <c r="E396" i="18" a="1"/>
  <c r="E396" i="18" s="1"/>
  <c r="E356" i="18" a="1"/>
  <c r="E356" i="18" s="1"/>
  <c r="E314" i="18" a="1"/>
  <c r="E314" i="18" s="1"/>
  <c r="E320" i="18" a="1"/>
  <c r="E320" i="18" s="1"/>
  <c r="E220" i="18" a="1"/>
  <c r="E220" i="18" s="1"/>
  <c r="E226" i="18" a="1"/>
  <c r="E226" i="18" s="1"/>
  <c r="E397" i="18" a="1"/>
  <c r="E397" i="18" s="1"/>
  <c r="E292" i="18" a="1"/>
  <c r="E292" i="18" s="1"/>
  <c r="E332" i="18" a="1"/>
  <c r="E332" i="18" s="1"/>
  <c r="E237" i="18" a="1"/>
  <c r="E237" i="18" s="1"/>
  <c r="E367" i="18" a="1"/>
  <c r="E367" i="18" s="1"/>
  <c r="E382" i="18" a="1"/>
  <c r="E382" i="18" s="1"/>
  <c r="E383" i="18" a="1"/>
  <c r="E383" i="18" s="1"/>
  <c r="E398" i="18" a="1"/>
  <c r="E398" i="18" s="1"/>
  <c r="E277" i="18" a="1"/>
  <c r="E277" i="18" s="1"/>
  <c r="E203" i="18" a="1"/>
  <c r="E203" i="18" s="1"/>
  <c r="E209" i="18" a="1"/>
  <c r="E209" i="18" s="1"/>
  <c r="E362" i="18" a="1"/>
  <c r="E362" i="18" s="1"/>
  <c r="E373" i="18" a="1"/>
  <c r="E373" i="18" s="1"/>
  <c r="E288" i="18" a="1"/>
  <c r="E288" i="18" s="1"/>
  <c r="E301" i="18" a="1"/>
  <c r="E301" i="18" s="1"/>
  <c r="E302" i="18" a="1"/>
  <c r="E302" i="18" s="1"/>
  <c r="E306" i="18" a="1"/>
  <c r="E306" i="18" s="1"/>
  <c r="E307" i="18" a="1"/>
  <c r="E307" i="18" s="1"/>
  <c r="E311" i="18" a="1"/>
  <c r="E311" i="18" s="1"/>
  <c r="E312" i="18" a="1"/>
  <c r="E312" i="18" s="1"/>
  <c r="E316" i="18" a="1"/>
  <c r="E316" i="18" s="1"/>
  <c r="E317" i="18" a="1"/>
  <c r="E317" i="18" s="1"/>
  <c r="E324" i="18" a="1"/>
  <c r="E324" i="18" s="1"/>
  <c r="E325" i="18" a="1"/>
  <c r="E325" i="18" s="1"/>
  <c r="E329" i="18" a="1"/>
  <c r="E329" i="18" s="1"/>
  <c r="E330" i="18" a="1"/>
  <c r="E330" i="18" s="1"/>
  <c r="E334" i="18" a="1"/>
  <c r="E334" i="18" s="1"/>
  <c r="E198" i="18" a="1"/>
  <c r="E198" i="18" s="1"/>
  <c r="E199" i="18" a="1"/>
  <c r="E199" i="18" s="1"/>
  <c r="E204" i="18" a="1"/>
  <c r="E204" i="18" s="1"/>
  <c r="E236" i="18" a="1"/>
  <c r="E236" i="18" s="1"/>
  <c r="E249" i="18" a="1"/>
  <c r="E249" i="18" s="1"/>
  <c r="E361" i="18" a="1"/>
  <c r="E361" i="18" s="1"/>
  <c r="E384" i="18" a="1"/>
  <c r="E384" i="18" s="1"/>
  <c r="E287" i="18" a="1"/>
  <c r="E287" i="18" s="1"/>
  <c r="E299" i="18" a="1"/>
  <c r="E299" i="18" s="1"/>
  <c r="E319" i="18" a="1"/>
  <c r="E319" i="18" s="1"/>
  <c r="E331" i="18" a="1"/>
  <c r="E331" i="18" s="1"/>
  <c r="E195" i="18" a="1"/>
  <c r="E195" i="18" s="1"/>
  <c r="E196" i="18" a="1"/>
  <c r="E196" i="18" s="1"/>
  <c r="E200" i="18" a="1"/>
  <c r="E200" i="18" s="1"/>
  <c r="E201" i="18" a="1"/>
  <c r="E201" i="18" s="1"/>
  <c r="E205" i="18" a="1"/>
  <c r="E205" i="18" s="1"/>
  <c r="E206" i="18" a="1"/>
  <c r="E206" i="18" s="1"/>
  <c r="E210" i="18" a="1"/>
  <c r="E210" i="18" s="1"/>
  <c r="E211" i="18" a="1"/>
  <c r="E211" i="18" s="1"/>
  <c r="E215" i="18" a="1"/>
  <c r="E215" i="18" s="1"/>
  <c r="E216" i="18" a="1"/>
  <c r="E216" i="18" s="1"/>
  <c r="E221" i="18" a="1"/>
  <c r="E221" i="18" s="1"/>
  <c r="E228" i="18" a="1"/>
  <c r="E228" i="18" s="1"/>
  <c r="E194" i="18" a="1"/>
  <c r="E194" i="18" s="1"/>
  <c r="E372" i="18" a="1"/>
  <c r="E372" i="18" s="1"/>
  <c r="E208" i="18" a="1"/>
  <c r="E208" i="18" s="1"/>
  <c r="E213" i="18" a="1"/>
  <c r="E213" i="18" s="1"/>
  <c r="E214" i="18" a="1"/>
  <c r="E214" i="18" s="1"/>
  <c r="E218" i="18" a="1"/>
  <c r="E218" i="18" s="1"/>
  <c r="E219" i="18" a="1"/>
  <c r="E219" i="18" s="1"/>
  <c r="E223" i="18" a="1"/>
  <c r="E223" i="18" s="1"/>
  <c r="E224" i="18" a="1"/>
  <c r="E224" i="18" s="1"/>
  <c r="E119" i="18" a="1"/>
  <c r="E119" i="18" s="1"/>
  <c r="E368" i="18" a="1"/>
  <c r="E368" i="18" s="1"/>
  <c r="E391" i="18" a="1"/>
  <c r="E391" i="18" s="1"/>
  <c r="E321" i="18" a="1"/>
  <c r="E321" i="18" s="1"/>
  <c r="E132" i="18" a="1"/>
  <c r="E132" i="18" s="1"/>
  <c r="E276" i="18" a="1"/>
  <c r="E276" i="18" s="1"/>
  <c r="E238" i="18" a="1"/>
  <c r="E238" i="18" s="1"/>
  <c r="E377" i="18" a="1"/>
  <c r="E377" i="18" s="1"/>
  <c r="E400" i="18" a="1"/>
  <c r="E400" i="18" s="1"/>
  <c r="E284" i="18" a="1"/>
  <c r="E284" i="18" s="1"/>
  <c r="E305" i="18" a="1"/>
  <c r="E305" i="18" s="1"/>
  <c r="E239" i="18" a="1"/>
  <c r="E239" i="18" s="1"/>
  <c r="E251" i="18" a="1"/>
  <c r="E251" i="18" s="1"/>
  <c r="E122" i="18" a="1"/>
  <c r="E122" i="18" s="1"/>
  <c r="E129" i="18" a="1"/>
  <c r="E129" i="18" s="1"/>
  <c r="E392" i="18" a="1"/>
  <c r="E392" i="18" s="1"/>
  <c r="E243" i="18" a="1"/>
  <c r="E243" i="18" s="1"/>
  <c r="E36" i="18" a="1"/>
  <c r="E36" i="18" s="1"/>
  <c r="E56" i="18" a="1"/>
  <c r="E56" i="18" s="1"/>
  <c r="E76" i="18" a="1"/>
  <c r="E76" i="18" s="1"/>
  <c r="E358" i="18" a="1"/>
  <c r="E358" i="18" s="1"/>
  <c r="E304" i="18" a="1"/>
  <c r="E304" i="18" s="1"/>
  <c r="E225" i="18" a="1"/>
  <c r="E225" i="18" s="1"/>
  <c r="E229" i="18" a="1"/>
  <c r="E229" i="18" s="1"/>
  <c r="E234" i="18" a="1"/>
  <c r="E234" i="18" s="1"/>
  <c r="E242" i="18" a="1"/>
  <c r="E242" i="18" s="1"/>
  <c r="E138" i="18" a="1"/>
  <c r="E138" i="18" s="1"/>
  <c r="E148" i="18" a="1"/>
  <c r="E148" i="18" s="1"/>
  <c r="E158" i="18" a="1"/>
  <c r="E158" i="18" s="1"/>
  <c r="E168" i="18" a="1"/>
  <c r="E168" i="18" s="1"/>
  <c r="E39" i="18" a="1"/>
  <c r="E39" i="18" s="1"/>
  <c r="E59" i="18" a="1"/>
  <c r="E59" i="18" s="1"/>
  <c r="E79" i="18" a="1"/>
  <c r="E79" i="18" s="1"/>
  <c r="E42" i="18" a="1"/>
  <c r="E42" i="18" s="1"/>
  <c r="E62" i="18" a="1"/>
  <c r="E62" i="18" s="1"/>
  <c r="E82" i="18" a="1"/>
  <c r="E82" i="18" s="1"/>
  <c r="E370" i="18" a="1"/>
  <c r="E370" i="18" s="1"/>
  <c r="E127" i="18" a="1"/>
  <c r="E127" i="18" s="1"/>
  <c r="E389" i="18" a="1"/>
  <c r="E389" i="18" s="1"/>
  <c r="E289" i="18" a="1"/>
  <c r="E289" i="18" s="1"/>
  <c r="E296" i="18" a="1"/>
  <c r="E296" i="18" s="1"/>
  <c r="E245" i="18" a="1"/>
  <c r="E245" i="18" s="1"/>
  <c r="E110" i="18" a="1"/>
  <c r="E110" i="18" s="1"/>
  <c r="E126" i="18" a="1"/>
  <c r="E126" i="18" s="1"/>
  <c r="E40" i="18" a="1"/>
  <c r="E40" i="18" s="1"/>
  <c r="E365" i="18" a="1"/>
  <c r="E365" i="18" s="1"/>
  <c r="E379" i="18" a="1"/>
  <c r="E379" i="18" s="1"/>
  <c r="E286" i="18" a="1"/>
  <c r="E286" i="18" s="1"/>
  <c r="E315" i="18" a="1"/>
  <c r="E315" i="18" s="1"/>
  <c r="E254" i="18" a="1"/>
  <c r="E254" i="18" s="1"/>
  <c r="E164" i="18" a="1"/>
  <c r="E164" i="18" s="1"/>
  <c r="E46" i="18" a="1"/>
  <c r="E46" i="18" s="1"/>
  <c r="E69" i="18" a="1"/>
  <c r="E69" i="18" s="1"/>
  <c r="E279" i="18" a="1"/>
  <c r="E279" i="18" s="1"/>
  <c r="E123" i="18" a="1"/>
  <c r="E123" i="18" s="1"/>
  <c r="E125" i="18" a="1"/>
  <c r="E125" i="18" s="1"/>
  <c r="E139" i="18" a="1"/>
  <c r="E139" i="18" s="1"/>
  <c r="E393" i="18" a="1"/>
  <c r="E393" i="18" s="1"/>
  <c r="E298" i="18" a="1"/>
  <c r="E298" i="18" s="1"/>
  <c r="E232" i="18" a="1"/>
  <c r="E232" i="18" s="1"/>
  <c r="E116" i="18" a="1"/>
  <c r="E116" i="18" s="1"/>
  <c r="E147" i="18" a="1"/>
  <c r="E147" i="18" s="1"/>
  <c r="E156" i="18" a="1"/>
  <c r="E156" i="18" s="1"/>
  <c r="E165" i="18" a="1"/>
  <c r="E165" i="18" s="1"/>
  <c r="E33" i="18" a="1"/>
  <c r="E33" i="18" s="1"/>
  <c r="E43" i="18" a="1"/>
  <c r="E43" i="18" s="1"/>
  <c r="E124" i="18" a="1"/>
  <c r="E124" i="18" s="1"/>
  <c r="E66" i="18" a="1"/>
  <c r="E66" i="18" s="1"/>
  <c r="E378" i="18" a="1"/>
  <c r="E378" i="18" s="1"/>
  <c r="E297" i="18" a="1"/>
  <c r="E297" i="18" s="1"/>
  <c r="E244" i="18" a="1"/>
  <c r="E244" i="18" s="1"/>
  <c r="E51" i="18" a="1"/>
  <c r="E51" i="18" s="1"/>
  <c r="E241" i="18" a="1"/>
  <c r="E241" i="18" s="1"/>
  <c r="E117" i="18" a="1"/>
  <c r="E117" i="18" s="1"/>
  <c r="E141" i="18" a="1"/>
  <c r="E141" i="18" s="1"/>
  <c r="E151" i="18" a="1"/>
  <c r="E151" i="18" s="1"/>
  <c r="E63" i="18" a="1"/>
  <c r="E63" i="18" s="1"/>
  <c r="E24" i="18" a="1"/>
  <c r="E24" i="18" s="1"/>
  <c r="E231" i="18" a="1"/>
  <c r="E231" i="18" s="1"/>
  <c r="E161" i="18" a="1"/>
  <c r="E161" i="18" s="1"/>
  <c r="E109" i="18" a="1"/>
  <c r="E109" i="18" s="1"/>
  <c r="E55" i="18" a="1"/>
  <c r="E55" i="18" s="1"/>
  <c r="E163" i="18" a="1"/>
  <c r="E163" i="18" s="1"/>
  <c r="E246" i="18" a="1"/>
  <c r="E246" i="18" s="1"/>
  <c r="E253" i="18" a="1"/>
  <c r="E253" i="18" s="1"/>
  <c r="E113" i="18" a="1"/>
  <c r="E113" i="18" s="1"/>
  <c r="E140" i="18" a="1"/>
  <c r="E140" i="18" s="1"/>
  <c r="E146" i="18" a="1"/>
  <c r="E146" i="18" s="1"/>
  <c r="E47" i="18" a="1"/>
  <c r="E47" i="18" s="1"/>
  <c r="E64" i="18" a="1"/>
  <c r="E64" i="18" s="1"/>
  <c r="E111" i="18" a="1"/>
  <c r="E111" i="18" s="1"/>
  <c r="E152" i="18" a="1"/>
  <c r="E152" i="18" s="1"/>
  <c r="E157" i="18" a="1"/>
  <c r="E157" i="18" s="1"/>
  <c r="E30" i="18" a="1"/>
  <c r="E30" i="18" s="1"/>
  <c r="E60" i="18" a="1"/>
  <c r="E60" i="18" s="1"/>
  <c r="E68" i="18" a="1"/>
  <c r="E68" i="18" s="1"/>
  <c r="E72" i="18" a="1"/>
  <c r="E72" i="18" s="1"/>
  <c r="E77" i="18" a="1"/>
  <c r="E77" i="18" s="1"/>
  <c r="E85" i="18" a="1"/>
  <c r="E85" i="18" s="1"/>
  <c r="E81" i="18" a="1"/>
  <c r="E81" i="18" s="1"/>
  <c r="E371" i="18" a="1"/>
  <c r="E371" i="18" s="1"/>
  <c r="E376" i="18" a="1"/>
  <c r="E376" i="18" s="1"/>
  <c r="E359" i="18" a="1"/>
  <c r="E359" i="18" s="1"/>
  <c r="E401" i="18" a="1"/>
  <c r="E401" i="18" s="1"/>
  <c r="E278" i="18" a="1"/>
  <c r="E278" i="18" s="1"/>
  <c r="E309" i="18" a="1"/>
  <c r="E309" i="18" s="1"/>
  <c r="E134" i="18" a="1"/>
  <c r="E134" i="18" s="1"/>
  <c r="E155" i="18" a="1"/>
  <c r="E155" i="18" s="1"/>
  <c r="E28" i="18" a="1"/>
  <c r="E28" i="18" s="1"/>
  <c r="E32" i="18" a="1"/>
  <c r="E32" i="18" s="1"/>
  <c r="E53" i="18" a="1"/>
  <c r="E53" i="18" s="1"/>
  <c r="E290" i="18" a="1"/>
  <c r="E290" i="18" s="1"/>
  <c r="E293" i="18" a="1"/>
  <c r="E293" i="18" s="1"/>
  <c r="E300" i="18" a="1"/>
  <c r="E300" i="18" s="1"/>
  <c r="E230" i="18" a="1"/>
  <c r="E230" i="18" s="1"/>
  <c r="E250" i="18" a="1"/>
  <c r="E250" i="18" s="1"/>
  <c r="E121" i="18" a="1"/>
  <c r="E121" i="18" s="1"/>
  <c r="E159" i="18" a="1"/>
  <c r="E159" i="18" s="1"/>
  <c r="E170" i="18" a="1"/>
  <c r="E170" i="18" s="1"/>
  <c r="E49" i="18" a="1"/>
  <c r="E49" i="18" s="1"/>
  <c r="E65" i="18" a="1"/>
  <c r="E65" i="18" s="1"/>
  <c r="E75" i="18" a="1"/>
  <c r="E75" i="18" s="1"/>
  <c r="E167" i="18" a="1"/>
  <c r="E167" i="18" s="1"/>
  <c r="E34" i="18" a="1"/>
  <c r="E34" i="18" s="1"/>
  <c r="E70" i="18" a="1"/>
  <c r="E70" i="18" s="1"/>
  <c r="E50" i="18" a="1"/>
  <c r="E50" i="18" s="1"/>
  <c r="E71" i="18" a="1"/>
  <c r="E71" i="18" s="1"/>
  <c r="E86" i="18" a="1"/>
  <c r="E86" i="18" s="1"/>
  <c r="E115" i="18" a="1"/>
  <c r="E115" i="18" s="1"/>
  <c r="E133" i="18" a="1"/>
  <c r="E133" i="18" s="1"/>
  <c r="E35" i="18" a="1"/>
  <c r="E35" i="18" s="1"/>
  <c r="E57" i="18" a="1"/>
  <c r="E57" i="18" s="1"/>
  <c r="E295" i="18" a="1"/>
  <c r="E295" i="18" s="1"/>
  <c r="E25" i="18" a="1"/>
  <c r="E25" i="18" s="1"/>
  <c r="E357" i="18" a="1"/>
  <c r="E357" i="18" s="1"/>
  <c r="E153" i="18" a="1"/>
  <c r="E153" i="18" s="1"/>
  <c r="E166" i="18" a="1"/>
  <c r="E166" i="18" s="1"/>
  <c r="E26" i="18" a="1"/>
  <c r="E26" i="18" s="1"/>
  <c r="E78" i="18" a="1"/>
  <c r="E78" i="18" s="1"/>
  <c r="E380" i="18" a="1"/>
  <c r="E380" i="18" s="1"/>
  <c r="E387" i="18" a="1"/>
  <c r="E387" i="18" s="1"/>
  <c r="E247" i="18" a="1"/>
  <c r="E247" i="18" s="1"/>
  <c r="E48" i="18" a="1"/>
  <c r="E48" i="18" s="1"/>
  <c r="E240" i="18" a="1"/>
  <c r="E240" i="18" s="1"/>
  <c r="E136" i="18" a="1"/>
  <c r="E136" i="18" s="1"/>
  <c r="E144" i="18" a="1"/>
  <c r="E144" i="18" s="1"/>
  <c r="E149" i="18" a="1"/>
  <c r="E149" i="18" s="1"/>
  <c r="E402" i="18" a="1"/>
  <c r="E402" i="18" s="1"/>
  <c r="E322" i="18" a="1"/>
  <c r="E322" i="18" s="1"/>
  <c r="E233" i="18" a="1"/>
  <c r="E233" i="18" s="1"/>
  <c r="E248" i="18" a="1"/>
  <c r="E248" i="18" s="1"/>
  <c r="E154" i="18" a="1"/>
  <c r="E154" i="18" s="1"/>
  <c r="E45" i="18" a="1"/>
  <c r="E45" i="18" s="1"/>
  <c r="E135" i="18" a="1"/>
  <c r="E135" i="18" s="1"/>
  <c r="E137" i="18" a="1"/>
  <c r="E137" i="18" s="1"/>
  <c r="E390" i="18" a="1"/>
  <c r="E390" i="18" s="1"/>
  <c r="E285" i="18" a="1"/>
  <c r="E285" i="18" s="1"/>
  <c r="E52" i="18" a="1"/>
  <c r="E52" i="18" s="1"/>
  <c r="E67" i="18" a="1"/>
  <c r="E67" i="18" s="1"/>
  <c r="E118" i="18" a="1"/>
  <c r="E118" i="18" s="1"/>
  <c r="E171" i="18" a="1"/>
  <c r="E171" i="18" s="1"/>
  <c r="E58" i="18" a="1"/>
  <c r="E58" i="18" s="1"/>
  <c r="E27" i="18" a="1"/>
  <c r="E27" i="18" s="1"/>
  <c r="E369" i="18" a="1"/>
  <c r="E369" i="18" s="1"/>
  <c r="E375" i="18" a="1"/>
  <c r="E375" i="18" s="1"/>
  <c r="E143" i="18" a="1"/>
  <c r="E143" i="18" s="1"/>
  <c r="E281" i="18" a="1"/>
  <c r="E281" i="18" s="1"/>
  <c r="E131" i="18" a="1"/>
  <c r="E131" i="18" s="1"/>
  <c r="E61" i="18" a="1"/>
  <c r="E61" i="18" s="1"/>
  <c r="E386" i="18" a="1"/>
  <c r="E386" i="18" s="1"/>
  <c r="E29" i="18" a="1"/>
  <c r="E29" i="18" s="1"/>
  <c r="E310" i="18" a="1"/>
  <c r="E310" i="18" s="1"/>
  <c r="E145" i="18" a="1"/>
  <c r="E145" i="18" s="1"/>
  <c r="E41" i="18" a="1"/>
  <c r="E41" i="18" s="1"/>
  <c r="E150" i="18" a="1"/>
  <c r="E150" i="18" s="1"/>
  <c r="E169" i="18" a="1"/>
  <c r="E169" i="18" s="1"/>
  <c r="E87" i="18" a="1"/>
  <c r="E87" i="18" s="1"/>
  <c r="E31" i="18" a="1"/>
  <c r="E31" i="18" s="1"/>
  <c r="E88" i="18" a="1"/>
  <c r="E88" i="18" s="1"/>
  <c r="E235" i="18" a="1"/>
  <c r="E235" i="18" s="1"/>
  <c r="E74" i="18" a="1"/>
  <c r="E74" i="18" s="1"/>
  <c r="E282" i="18" a="1"/>
  <c r="E282" i="18" s="1"/>
  <c r="E120" i="18" a="1"/>
  <c r="E120" i="18" s="1"/>
  <c r="E142" i="18" a="1"/>
  <c r="E142" i="18" s="1"/>
  <c r="E37" i="18" a="1"/>
  <c r="E37" i="18" s="1"/>
  <c r="E83" i="18" a="1"/>
  <c r="E83" i="18" s="1"/>
  <c r="E128" i="18" a="1"/>
  <c r="E128" i="18" s="1"/>
  <c r="E73" i="18" a="1"/>
  <c r="E73" i="18" s="1"/>
  <c r="E364" i="18" a="1"/>
  <c r="E364" i="18" s="1"/>
  <c r="E394" i="18" a="1"/>
  <c r="E394" i="18" s="1"/>
  <c r="E130" i="18" a="1"/>
  <c r="E130" i="18" s="1"/>
  <c r="E160" i="18" a="1"/>
  <c r="E160" i="18" s="1"/>
  <c r="E283" i="18" a="1"/>
  <c r="E283" i="18" s="1"/>
  <c r="E80" i="18" a="1"/>
  <c r="E80" i="18" s="1"/>
  <c r="E84" i="18" a="1"/>
  <c r="E84" i="18" s="1"/>
  <c r="E38" i="18" a="1"/>
  <c r="E38" i="18" s="1"/>
  <c r="E44" i="18" a="1"/>
  <c r="E44" i="18" s="1"/>
  <c r="E395" i="18" a="1"/>
  <c r="E395" i="18" s="1"/>
  <c r="E112" i="18" a="1"/>
  <c r="E112" i="18" s="1"/>
  <c r="E114" i="18" a="1"/>
  <c r="E114" i="18" s="1"/>
  <c r="E162" i="18" a="1"/>
  <c r="E162" i="18" s="1"/>
  <c r="E252" i="18" a="1"/>
  <c r="E252" i="18" s="1"/>
  <c r="E54" i="18" a="1"/>
  <c r="E54" i="18" s="1"/>
  <c r="F419" i="18"/>
  <c r="K255" i="21"/>
  <c r="E144" i="21" a="1"/>
  <c r="E144" i="21" s="1"/>
  <c r="E125" i="21" a="1"/>
  <c r="E125" i="21" s="1"/>
  <c r="E145" i="21" a="1"/>
  <c r="E145" i="21" s="1"/>
  <c r="E165" i="21" a="1"/>
  <c r="E165" i="21" s="1"/>
  <c r="E25" i="21" a="1"/>
  <c r="E25" i="21" s="1"/>
  <c r="E124" i="21" a="1"/>
  <c r="E124" i="21" s="1"/>
  <c r="E164" i="21" a="1"/>
  <c r="E164" i="21" s="1"/>
  <c r="E126" i="21" a="1"/>
  <c r="E126" i="21" s="1"/>
  <c r="E146" i="21" a="1"/>
  <c r="E146" i="21" s="1"/>
  <c r="E166" i="21" a="1"/>
  <c r="E166" i="21" s="1"/>
  <c r="E127" i="21" a="1"/>
  <c r="E127" i="21" s="1"/>
  <c r="E24" i="21" a="1"/>
  <c r="E24" i="21" s="1"/>
  <c r="E143" i="21" a="1"/>
  <c r="E143" i="21" s="1"/>
  <c r="E163" i="21" a="1"/>
  <c r="E163" i="21" s="1"/>
  <c r="E147" i="21" a="1"/>
  <c r="E147" i="21" s="1"/>
  <c r="E128" i="21" a="1"/>
  <c r="E128" i="21" s="1"/>
  <c r="E168" i="21" a="1"/>
  <c r="E168" i="21" s="1"/>
  <c r="E129" i="21" a="1"/>
  <c r="E129" i="21" s="1"/>
  <c r="E149" i="21" a="1"/>
  <c r="E149" i="21" s="1"/>
  <c r="E169" i="21" a="1"/>
  <c r="E169" i="21" s="1"/>
  <c r="E110" i="21" a="1"/>
  <c r="E110" i="21" s="1"/>
  <c r="E130" i="21" a="1"/>
  <c r="E130" i="21" s="1"/>
  <c r="E150" i="21" a="1"/>
  <c r="E150" i="21" s="1"/>
  <c r="E170" i="21" a="1"/>
  <c r="E170" i="21" s="1"/>
  <c r="E111" i="21" a="1"/>
  <c r="E111" i="21" s="1"/>
  <c r="E131" i="21" a="1"/>
  <c r="E131" i="21" s="1"/>
  <c r="E151" i="21" a="1"/>
  <c r="E151" i="21" s="1"/>
  <c r="E171" i="21" a="1"/>
  <c r="E171" i="21" s="1"/>
  <c r="E148" i="21" a="1"/>
  <c r="E148" i="21" s="1"/>
  <c r="E112" i="21" a="1"/>
  <c r="E112" i="21" s="1"/>
  <c r="E132" i="21" a="1"/>
  <c r="E132" i="21" s="1"/>
  <c r="E152" i="21" a="1"/>
  <c r="E152" i="21" s="1"/>
  <c r="E172" i="21" a="1"/>
  <c r="E172" i="21" s="1"/>
  <c r="E123" i="21" a="1"/>
  <c r="E123" i="21" s="1"/>
  <c r="E167" i="21" a="1"/>
  <c r="E167" i="21" s="1"/>
  <c r="E113" i="21" a="1"/>
  <c r="E113" i="21" s="1"/>
  <c r="E133" i="21" a="1"/>
  <c r="E133" i="21" s="1"/>
  <c r="E153" i="21" a="1"/>
  <c r="E153" i="21" s="1"/>
  <c r="E114" i="21" a="1"/>
  <c r="E114" i="21" s="1"/>
  <c r="E134" i="21" a="1"/>
  <c r="E134" i="21" s="1"/>
  <c r="E154" i="21" a="1"/>
  <c r="E154" i="21" s="1"/>
  <c r="E115" i="21" a="1"/>
  <c r="E115" i="21" s="1"/>
  <c r="E135" i="21" a="1"/>
  <c r="E135" i="21" s="1"/>
  <c r="E155" i="21" a="1"/>
  <c r="E155" i="21" s="1"/>
  <c r="L35" i="22" a="1"/>
  <c r="L35" i="22" s="1"/>
  <c r="AD35" i="22" a="1"/>
  <c r="AD35" i="22" s="1"/>
  <c r="AD37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D109" i="21" a="1"/>
  <c r="D109" i="21" s="1"/>
  <c r="K93" i="21" a="1"/>
  <c r="K93" i="21" s="1"/>
  <c r="K175" i="21" s="1"/>
  <c r="M95" i="21"/>
  <c r="M23" i="21"/>
  <c r="K8" i="21" a="1"/>
  <c r="K8" i="21" s="1"/>
  <c r="AH23" i="16"/>
  <c r="AH327" i="16" s="1"/>
  <c r="AH11" i="16"/>
  <c r="AH10" i="16"/>
  <c r="F170" i="21" a="1"/>
  <c r="F170" i="21" s="1"/>
  <c r="G170" i="21" a="1"/>
  <c r="G170" i="21" s="1"/>
  <c r="H170" i="21" a="1"/>
  <c r="H170" i="21" s="1"/>
  <c r="I170" i="21" a="1"/>
  <c r="I170" i="21" s="1"/>
  <c r="J170" i="21" a="1"/>
  <c r="J170" i="21" s="1"/>
  <c r="D170" i="21" a="1"/>
  <c r="D170" i="21" s="1"/>
  <c r="F164" i="21" a="1"/>
  <c r="F164" i="21" s="1"/>
  <c r="G164" i="21" a="1"/>
  <c r="G164" i="21" s="1"/>
  <c r="H164" i="21" a="1"/>
  <c r="H164" i="21" s="1"/>
  <c r="I164" i="21" a="1"/>
  <c r="I164" i="21" s="1"/>
  <c r="J164" i="21" a="1"/>
  <c r="J164" i="21" s="1"/>
  <c r="F165" i="21" a="1"/>
  <c r="F165" i="21" s="1"/>
  <c r="G165" i="21" a="1"/>
  <c r="G165" i="21" s="1"/>
  <c r="H165" i="21" a="1"/>
  <c r="H165" i="21" s="1"/>
  <c r="I165" i="21" a="1"/>
  <c r="I165" i="21" s="1"/>
  <c r="J165" i="21" a="1"/>
  <c r="J165" i="21" s="1"/>
  <c r="F166" i="21" a="1"/>
  <c r="F166" i="21" s="1"/>
  <c r="G166" i="21" a="1"/>
  <c r="G166" i="21" s="1"/>
  <c r="H166" i="21" a="1"/>
  <c r="H166" i="21" s="1"/>
  <c r="I166" i="21" a="1"/>
  <c r="I166" i="21" s="1"/>
  <c r="J166" i="21" a="1"/>
  <c r="J166" i="21" s="1"/>
  <c r="F167" i="21" a="1"/>
  <c r="F167" i="21" s="1"/>
  <c r="G167" i="21" a="1"/>
  <c r="G167" i="21" s="1"/>
  <c r="H167" i="21" a="1"/>
  <c r="H167" i="21" s="1"/>
  <c r="I167" i="21" a="1"/>
  <c r="I167" i="21" s="1"/>
  <c r="J167" i="21" a="1"/>
  <c r="J167" i="21" s="1"/>
  <c r="F168" i="21" a="1"/>
  <c r="F168" i="21" s="1"/>
  <c r="G168" i="21" a="1"/>
  <c r="G168" i="21" s="1"/>
  <c r="H168" i="21" a="1"/>
  <c r="H168" i="21" s="1"/>
  <c r="I168" i="21" a="1"/>
  <c r="I168" i="21" s="1"/>
  <c r="J168" i="21" a="1"/>
  <c r="J168" i="21" s="1"/>
  <c r="F169" i="21" a="1"/>
  <c r="F169" i="21" s="1"/>
  <c r="G169" i="21" a="1"/>
  <c r="G169" i="21" s="1"/>
  <c r="H169" i="21" a="1"/>
  <c r="H169" i="21" s="1"/>
  <c r="I169" i="21" a="1"/>
  <c r="I169" i="21" s="1"/>
  <c r="J169" i="21" a="1"/>
  <c r="J169" i="21" s="1"/>
  <c r="F171" i="21" a="1"/>
  <c r="F171" i="21" s="1"/>
  <c r="G171" i="21" a="1"/>
  <c r="G171" i="21" s="1"/>
  <c r="H171" i="21" a="1"/>
  <c r="H171" i="21" s="1"/>
  <c r="I171" i="21" a="1"/>
  <c r="I171" i="21" s="1"/>
  <c r="J171" i="21" a="1"/>
  <c r="J171" i="21" s="1"/>
  <c r="F172" i="21" a="1"/>
  <c r="F172" i="21" s="1"/>
  <c r="G172" i="21" a="1"/>
  <c r="G172" i="21" s="1"/>
  <c r="H172" i="21" a="1"/>
  <c r="H172" i="21" s="1"/>
  <c r="I172" i="21" a="1"/>
  <c r="I172" i="21" s="1"/>
  <c r="J172" i="21" a="1"/>
  <c r="J172" i="21" s="1"/>
  <c r="D172" i="21" a="1"/>
  <c r="D172" i="21" s="1"/>
  <c r="D171" i="21" a="1"/>
  <c r="D171" i="21" s="1"/>
  <c r="D169" i="21" a="1"/>
  <c r="D169" i="21" s="1"/>
  <c r="D168" i="21" a="1"/>
  <c r="D168" i="21" s="1"/>
  <c r="D167" i="21" a="1"/>
  <c r="D167" i="21" s="1"/>
  <c r="D166" i="21" a="1"/>
  <c r="D166" i="21" s="1"/>
  <c r="D165" i="21" a="1"/>
  <c r="D165" i="21" s="1"/>
  <c r="D164" i="21" a="1"/>
  <c r="D164" i="21" s="1"/>
  <c r="D163" i="21" a="1"/>
  <c r="D163" i="21" s="1"/>
  <c r="AD8" i="22" a="1"/>
  <c r="AD8" i="22" s="1"/>
  <c r="AD36" i="22" a="1"/>
  <c r="AD36" i="22" s="1"/>
  <c r="AD9" i="22" a="1"/>
  <c r="AD9" i="22" s="1"/>
  <c r="AC8" i="22" a="1"/>
  <c r="AC8" i="22" s="1"/>
  <c r="AC36" i="22" a="1"/>
  <c r="AC36" i="22" s="1"/>
  <c r="AC9" i="22" a="1"/>
  <c r="AC9" i="22" s="1"/>
  <c r="AB8" i="22" a="1"/>
  <c r="AB8" i="22" s="1"/>
  <c r="AB36" i="22" a="1"/>
  <c r="AB36" i="22" s="1"/>
  <c r="AB9" i="22" a="1"/>
  <c r="AB9" i="22" s="1"/>
  <c r="AA8" i="22" a="1"/>
  <c r="AA8" i="22" s="1"/>
  <c r="AA36" i="22" a="1"/>
  <c r="AA36" i="22" s="1"/>
  <c r="AA9" i="22" a="1"/>
  <c r="AA9" i="22" s="1"/>
  <c r="Z8" i="22" a="1"/>
  <c r="Z8" i="22" s="1"/>
  <c r="Z36" i="22" a="1"/>
  <c r="Z36" i="22" s="1"/>
  <c r="Z9" i="22" a="1"/>
  <c r="Z9" i="22" s="1"/>
  <c r="Y8" i="22" a="1"/>
  <c r="Y8" i="22" s="1"/>
  <c r="Y36" i="22" a="1"/>
  <c r="Y36" i="22" s="1"/>
  <c r="Y9" i="22" a="1"/>
  <c r="Y9" i="22" s="1"/>
  <c r="W8" i="22" a="1"/>
  <c r="W8" i="22" s="1"/>
  <c r="W9" i="22" a="1"/>
  <c r="W9" i="22" s="1"/>
  <c r="V8" i="22" a="1"/>
  <c r="V8" i="22" s="1"/>
  <c r="V9" i="22" a="1"/>
  <c r="V9" i="22" s="1"/>
  <c r="U9" i="22" a="1"/>
  <c r="U9" i="22" s="1"/>
  <c r="U8" i="22" a="1"/>
  <c r="U8" i="22" s="1"/>
  <c r="T9" i="22" a="1"/>
  <c r="T9" i="22" s="1"/>
  <c r="T8" i="22" a="1"/>
  <c r="T8" i="22" s="1"/>
  <c r="T10" i="22" s="1"/>
  <c r="S9" i="22" a="1"/>
  <c r="S9" i="22" s="1"/>
  <c r="S8" i="22" a="1"/>
  <c r="S8" i="22" s="1"/>
  <c r="R9" i="22" a="1"/>
  <c r="R9" i="22" s="1"/>
  <c r="R8" i="22" a="1"/>
  <c r="R8" i="22" s="1"/>
  <c r="R23" i="22" s="1"/>
  <c r="Q9" i="22" a="1"/>
  <c r="Q9" i="22" s="1"/>
  <c r="Q8" i="22" a="1"/>
  <c r="Q8" i="22" s="1"/>
  <c r="P9" i="22" a="1"/>
  <c r="P9" i="22" s="1"/>
  <c r="P8" i="22" a="1"/>
  <c r="P8" i="22" s="1"/>
  <c r="O9" i="22" a="1"/>
  <c r="O9" i="22" s="1"/>
  <c r="O8" i="22" a="1"/>
  <c r="O8" i="22" s="1"/>
  <c r="N9" i="22" a="1"/>
  <c r="N9" i="22" s="1"/>
  <c r="N8" i="22" a="1"/>
  <c r="N8" i="22" s="1"/>
  <c r="M9" i="22" a="1"/>
  <c r="M9" i="22" s="1"/>
  <c r="M8" i="22" a="1"/>
  <c r="M8" i="22" s="1"/>
  <c r="L9" i="22" a="1"/>
  <c r="L9" i="22" s="1"/>
  <c r="L8" i="22" a="1"/>
  <c r="L8" i="22" s="1"/>
  <c r="L10" i="22" s="1"/>
  <c r="X8" i="22" a="1"/>
  <c r="X8" i="22" s="1"/>
  <c r="X36" i="22" a="1"/>
  <c r="X36" i="22" s="1"/>
  <c r="X9" i="22" a="1"/>
  <c r="X9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AN180" i="18"/>
  <c r="F362" i="18" l="1" a="1"/>
  <c r="F362" i="18" s="1"/>
  <c r="F372" i="18" a="1"/>
  <c r="F372" i="18" s="1"/>
  <c r="F382" i="18" a="1"/>
  <c r="F382" i="18" s="1"/>
  <c r="F392" i="18" a="1"/>
  <c r="F392" i="18" s="1"/>
  <c r="F402" i="18" a="1"/>
  <c r="F402" i="18" s="1"/>
  <c r="F283" i="18" a="1"/>
  <c r="F283" i="18" s="1"/>
  <c r="F293" i="18" a="1"/>
  <c r="F293" i="18" s="1"/>
  <c r="F357" i="18" a="1"/>
  <c r="F357" i="18" s="1"/>
  <c r="F367" i="18" a="1"/>
  <c r="F367" i="18" s="1"/>
  <c r="F377" i="18" a="1"/>
  <c r="F377" i="18" s="1"/>
  <c r="F387" i="18" a="1"/>
  <c r="F387" i="18" s="1"/>
  <c r="F397" i="18" a="1"/>
  <c r="F397" i="18" s="1"/>
  <c r="F278" i="18" a="1"/>
  <c r="F278" i="18" s="1"/>
  <c r="F288" i="18" a="1"/>
  <c r="F288" i="18" s="1"/>
  <c r="F298" i="18" a="1"/>
  <c r="F298" i="18" s="1"/>
  <c r="F371" i="18" a="1"/>
  <c r="F371" i="18" s="1"/>
  <c r="F396" i="18" a="1"/>
  <c r="F396" i="18" s="1"/>
  <c r="F277" i="18" a="1"/>
  <c r="F277" i="18" s="1"/>
  <c r="F365" i="18" a="1"/>
  <c r="F365" i="18" s="1"/>
  <c r="F380" i="18" a="1"/>
  <c r="F380" i="18" s="1"/>
  <c r="F395" i="18" a="1"/>
  <c r="F395" i="18" s="1"/>
  <c r="F290" i="18" a="1"/>
  <c r="F290" i="18" s="1"/>
  <c r="F302" i="18" a="1"/>
  <c r="F302" i="18" s="1"/>
  <c r="F308" i="18" a="1"/>
  <c r="F308" i="18" s="1"/>
  <c r="F208" i="18" a="1"/>
  <c r="F208" i="18" s="1"/>
  <c r="F214" i="18" a="1"/>
  <c r="F214" i="18" s="1"/>
  <c r="F230" i="18" a="1"/>
  <c r="F230" i="18" s="1"/>
  <c r="F366" i="18" a="1"/>
  <c r="F366" i="18" s="1"/>
  <c r="F381" i="18" a="1"/>
  <c r="F381" i="18" s="1"/>
  <c r="F356" i="18" a="1"/>
  <c r="F356" i="18" s="1"/>
  <c r="F291" i="18" a="1"/>
  <c r="F291" i="18" s="1"/>
  <c r="F314" i="18" a="1"/>
  <c r="F314" i="18" s="1"/>
  <c r="F320" i="18" a="1"/>
  <c r="F320" i="18" s="1"/>
  <c r="F220" i="18" a="1"/>
  <c r="F220" i="18" s="1"/>
  <c r="F226" i="18" a="1"/>
  <c r="F226" i="18" s="1"/>
  <c r="F292" i="18" a="1"/>
  <c r="F292" i="18" s="1"/>
  <c r="F326" i="18" a="1"/>
  <c r="F326" i="18" s="1"/>
  <c r="F332" i="18" a="1"/>
  <c r="F332" i="18" s="1"/>
  <c r="F197" i="18" a="1"/>
  <c r="F197" i="18" s="1"/>
  <c r="F237" i="18" a="1"/>
  <c r="F237" i="18" s="1"/>
  <c r="F385" i="18" a="1"/>
  <c r="F385" i="18" s="1"/>
  <c r="F300" i="18" a="1"/>
  <c r="F300" i="18" s="1"/>
  <c r="F304" i="18" a="1"/>
  <c r="F304" i="18" s="1"/>
  <c r="F305" i="18" a="1"/>
  <c r="F305" i="18" s="1"/>
  <c r="F309" i="18" a="1"/>
  <c r="F309" i="18" s="1"/>
  <c r="F310" i="18" a="1"/>
  <c r="F310" i="18" s="1"/>
  <c r="F315" i="18" a="1"/>
  <c r="F315" i="18" s="1"/>
  <c r="F321" i="18" a="1"/>
  <c r="F321" i="18" s="1"/>
  <c r="F322" i="18" a="1"/>
  <c r="F322" i="18" s="1"/>
  <c r="F323" i="18" a="1"/>
  <c r="F323" i="18" s="1"/>
  <c r="F327" i="18" a="1"/>
  <c r="F327" i="18" s="1"/>
  <c r="F328" i="18" a="1"/>
  <c r="F328" i="18" s="1"/>
  <c r="F333" i="18" a="1"/>
  <c r="F333" i="18" s="1"/>
  <c r="F276" i="18" a="1"/>
  <c r="F276" i="18" s="1"/>
  <c r="F373" i="18" a="1"/>
  <c r="F373" i="18" s="1"/>
  <c r="F301" i="18" a="1"/>
  <c r="F301" i="18" s="1"/>
  <c r="F306" i="18" a="1"/>
  <c r="F306" i="18" s="1"/>
  <c r="F307" i="18" a="1"/>
  <c r="F307" i="18" s="1"/>
  <c r="F311" i="18" a="1"/>
  <c r="F311" i="18" s="1"/>
  <c r="F312" i="18" a="1"/>
  <c r="F312" i="18" s="1"/>
  <c r="F313" i="18" a="1"/>
  <c r="F313" i="18" s="1"/>
  <c r="F316" i="18" a="1"/>
  <c r="F316" i="18" s="1"/>
  <c r="F317" i="18" a="1"/>
  <c r="F317" i="18" s="1"/>
  <c r="F318" i="18" a="1"/>
  <c r="F318" i="18" s="1"/>
  <c r="F324" i="18" a="1"/>
  <c r="F324" i="18" s="1"/>
  <c r="F325" i="18" a="1"/>
  <c r="F325" i="18" s="1"/>
  <c r="F329" i="18" a="1"/>
  <c r="F329" i="18" s="1"/>
  <c r="F330" i="18" a="1"/>
  <c r="F330" i="18" s="1"/>
  <c r="F334" i="18" a="1"/>
  <c r="F334" i="18" s="1"/>
  <c r="F198" i="18" a="1"/>
  <c r="F198" i="18" s="1"/>
  <c r="F199" i="18" a="1"/>
  <c r="F199" i="18" s="1"/>
  <c r="F203" i="18" a="1"/>
  <c r="F203" i="18" s="1"/>
  <c r="F204" i="18" a="1"/>
  <c r="F204" i="18" s="1"/>
  <c r="F209" i="18" a="1"/>
  <c r="F209" i="18" s="1"/>
  <c r="F227" i="18" a="1"/>
  <c r="F227" i="18" s="1"/>
  <c r="F236" i="18" a="1"/>
  <c r="F236" i="18" s="1"/>
  <c r="F249" i="18" a="1"/>
  <c r="F249" i="18" s="1"/>
  <c r="F112" i="18" a="1"/>
  <c r="F112" i="18" s="1"/>
  <c r="F122" i="18" a="1"/>
  <c r="F122" i="18" s="1"/>
  <c r="F361" i="18" a="1"/>
  <c r="F361" i="18" s="1"/>
  <c r="F384" i="18" a="1"/>
  <c r="F384" i="18" s="1"/>
  <c r="F287" i="18" a="1"/>
  <c r="F287" i="18" s="1"/>
  <c r="F299" i="18" a="1"/>
  <c r="F299" i="18" s="1"/>
  <c r="F319" i="18" a="1"/>
  <c r="F319" i="18" s="1"/>
  <c r="F331" i="18" a="1"/>
  <c r="F331" i="18" s="1"/>
  <c r="F195" i="18" a="1"/>
  <c r="F195" i="18" s="1"/>
  <c r="F196" i="18" a="1"/>
  <c r="F196" i="18" s="1"/>
  <c r="F200" i="18" a="1"/>
  <c r="F200" i="18" s="1"/>
  <c r="F201" i="18" a="1"/>
  <c r="F201" i="18" s="1"/>
  <c r="F202" i="18" a="1"/>
  <c r="F202" i="18" s="1"/>
  <c r="F205" i="18" a="1"/>
  <c r="F205" i="18" s="1"/>
  <c r="F206" i="18" a="1"/>
  <c r="F206" i="18" s="1"/>
  <c r="F207" i="18" a="1"/>
  <c r="F207" i="18" s="1"/>
  <c r="F210" i="18" a="1"/>
  <c r="F210" i="18" s="1"/>
  <c r="F211" i="18" a="1"/>
  <c r="F211" i="18" s="1"/>
  <c r="F212" i="18" a="1"/>
  <c r="F212" i="18" s="1"/>
  <c r="F215" i="18" a="1"/>
  <c r="F215" i="18" s="1"/>
  <c r="F216" i="18" a="1"/>
  <c r="F216" i="18" s="1"/>
  <c r="F217" i="18" a="1"/>
  <c r="F217" i="18" s="1"/>
  <c r="F221" i="18" a="1"/>
  <c r="F221" i="18" s="1"/>
  <c r="F222" i="18" a="1"/>
  <c r="F222" i="18" s="1"/>
  <c r="F228" i="18" a="1"/>
  <c r="F228" i="18" s="1"/>
  <c r="F194" i="18" a="1"/>
  <c r="F194" i="18" s="1"/>
  <c r="F359" i="18" a="1"/>
  <c r="F359" i="18" s="1"/>
  <c r="F364" i="18" a="1"/>
  <c r="F364" i="18" s="1"/>
  <c r="F294" i="18" a="1"/>
  <c r="F294" i="18" s="1"/>
  <c r="F250" i="18" a="1"/>
  <c r="F250" i="18" s="1"/>
  <c r="F110" i="18" a="1"/>
  <c r="F110" i="18" s="1"/>
  <c r="F116" i="18" a="1"/>
  <c r="F116" i="18" s="1"/>
  <c r="F368" i="18" a="1"/>
  <c r="F368" i="18" s="1"/>
  <c r="F391" i="18" a="1"/>
  <c r="F391" i="18" s="1"/>
  <c r="F280" i="18" a="1"/>
  <c r="F280" i="18" s="1"/>
  <c r="F213" i="18" a="1"/>
  <c r="F213" i="18" s="1"/>
  <c r="F223" i="18" a="1"/>
  <c r="F223" i="18" s="1"/>
  <c r="F238" i="18" a="1"/>
  <c r="F238" i="18" s="1"/>
  <c r="F386" i="18" a="1"/>
  <c r="F386" i="18" s="1"/>
  <c r="F389" i="18" a="1"/>
  <c r="F389" i="18" s="1"/>
  <c r="F285" i="18" a="1"/>
  <c r="F285" i="18" s="1"/>
  <c r="F244" i="18" a="1"/>
  <c r="F244" i="18" s="1"/>
  <c r="F125" i="18" a="1"/>
  <c r="F125" i="18" s="1"/>
  <c r="F126" i="18" a="1"/>
  <c r="F126" i="18" s="1"/>
  <c r="F133" i="18" a="1"/>
  <c r="F133" i="18" s="1"/>
  <c r="F141" i="18" a="1"/>
  <c r="F141" i="18" s="1"/>
  <c r="F151" i="18" a="1"/>
  <c r="F151" i="18" s="1"/>
  <c r="F161" i="18" a="1"/>
  <c r="F161" i="18" s="1"/>
  <c r="F171" i="18" a="1"/>
  <c r="F171" i="18" s="1"/>
  <c r="F33" i="18" a="1"/>
  <c r="F33" i="18" s="1"/>
  <c r="F53" i="18" a="1"/>
  <c r="F53" i="18" s="1"/>
  <c r="F73" i="18" a="1"/>
  <c r="F73" i="18" s="1"/>
  <c r="F138" i="18" a="1"/>
  <c r="F138" i="18" s="1"/>
  <c r="F59" i="18" a="1"/>
  <c r="F59" i="18" s="1"/>
  <c r="F243" i="18" a="1"/>
  <c r="F243" i="18" s="1"/>
  <c r="F36" i="18" a="1"/>
  <c r="F36" i="18" s="1"/>
  <c r="F56" i="18" a="1"/>
  <c r="F56" i="18" s="1"/>
  <c r="F76" i="18" a="1"/>
  <c r="F76" i="18" s="1"/>
  <c r="F225" i="18" a="1"/>
  <c r="F225" i="18" s="1"/>
  <c r="F148" i="18" a="1"/>
  <c r="F148" i="18" s="1"/>
  <c r="F158" i="18" a="1"/>
  <c r="F158" i="18" s="1"/>
  <c r="F79" i="18" a="1"/>
  <c r="F79" i="18" s="1"/>
  <c r="F358" i="18" a="1"/>
  <c r="F358" i="18" s="1"/>
  <c r="F229" i="18" a="1"/>
  <c r="F229" i="18" s="1"/>
  <c r="F234" i="18" a="1"/>
  <c r="F234" i="18" s="1"/>
  <c r="F242" i="18" a="1"/>
  <c r="F242" i="18" s="1"/>
  <c r="F168" i="18" a="1"/>
  <c r="F168" i="18" s="1"/>
  <c r="F39" i="18" a="1"/>
  <c r="F39" i="18" s="1"/>
  <c r="F401" i="18" a="1"/>
  <c r="F401" i="18" s="1"/>
  <c r="F240" i="18" a="1"/>
  <c r="F240" i="18" s="1"/>
  <c r="F137" i="18" a="1"/>
  <c r="F137" i="18" s="1"/>
  <c r="F146" i="18" a="1"/>
  <c r="F146" i="18" s="1"/>
  <c r="F155" i="18" a="1"/>
  <c r="F155" i="18" s="1"/>
  <c r="F26" i="18" a="1"/>
  <c r="F26" i="18" s="1"/>
  <c r="F49" i="18" a="1"/>
  <c r="F49" i="18" s="1"/>
  <c r="F72" i="18" a="1"/>
  <c r="F72" i="18" s="1"/>
  <c r="F82" i="18" a="1"/>
  <c r="F82" i="18" s="1"/>
  <c r="F147" i="18" a="1"/>
  <c r="F147" i="18" s="1"/>
  <c r="F165" i="18" a="1"/>
  <c r="F165" i="18" s="1"/>
  <c r="F289" i="18" a="1"/>
  <c r="F289" i="18" s="1"/>
  <c r="F296" i="18" a="1"/>
  <c r="F296" i="18" s="1"/>
  <c r="F245" i="18" a="1"/>
  <c r="F245" i="18" s="1"/>
  <c r="F232" i="18" a="1"/>
  <c r="F232" i="18" s="1"/>
  <c r="F43" i="18" a="1"/>
  <c r="F43" i="18" s="1"/>
  <c r="F279" i="18" a="1"/>
  <c r="F279" i="18" s="1"/>
  <c r="F254" i="18" a="1"/>
  <c r="F254" i="18" s="1"/>
  <c r="F164" i="18" a="1"/>
  <c r="F164" i="18" s="1"/>
  <c r="F46" i="18" a="1"/>
  <c r="F46" i="18" s="1"/>
  <c r="F69" i="18" a="1"/>
  <c r="F69" i="18" s="1"/>
  <c r="F156" i="18" a="1"/>
  <c r="F156" i="18" s="1"/>
  <c r="F398" i="18" a="1"/>
  <c r="F398" i="18" s="1"/>
  <c r="F218" i="18" a="1"/>
  <c r="F218" i="18" s="1"/>
  <c r="F35" i="18" a="1"/>
  <c r="F35" i="18" s="1"/>
  <c r="F70" i="18" a="1"/>
  <c r="F70" i="18" s="1"/>
  <c r="F78" i="18" a="1"/>
  <c r="F78" i="18" s="1"/>
  <c r="F378" i="18" a="1"/>
  <c r="F378" i="18" s="1"/>
  <c r="F297" i="18" a="1"/>
  <c r="F297" i="18" s="1"/>
  <c r="F124" i="18" a="1"/>
  <c r="F124" i="18" s="1"/>
  <c r="F51" i="18" a="1"/>
  <c r="F51" i="18" s="1"/>
  <c r="F286" i="18" a="1"/>
  <c r="F286" i="18" s="1"/>
  <c r="F383" i="18" a="1"/>
  <c r="F383" i="18" s="1"/>
  <c r="F400" i="18" a="1"/>
  <c r="F400" i="18" s="1"/>
  <c r="F251" i="18" a="1"/>
  <c r="F251" i="18" s="1"/>
  <c r="F111" i="18" a="1"/>
  <c r="F111" i="18" s="1"/>
  <c r="F132" i="18" a="1"/>
  <c r="F132" i="18" s="1"/>
  <c r="F30" i="18" a="1"/>
  <c r="F30" i="18" s="1"/>
  <c r="F77" i="18" a="1"/>
  <c r="F77" i="18" s="1"/>
  <c r="F163" i="18" a="1"/>
  <c r="F163" i="18" s="1"/>
  <c r="F81" i="18" a="1"/>
  <c r="F81" i="18" s="1"/>
  <c r="F363" i="18" a="1"/>
  <c r="F363" i="18" s="1"/>
  <c r="F388" i="18" a="1"/>
  <c r="F388" i="18" s="1"/>
  <c r="F393" i="18" a="1"/>
  <c r="F393" i="18" s="1"/>
  <c r="F239" i="18" a="1"/>
  <c r="F239" i="18" s="1"/>
  <c r="F119" i="18" a="1"/>
  <c r="F119" i="18" s="1"/>
  <c r="F109" i="18" a="1"/>
  <c r="F109" i="18" s="1"/>
  <c r="F55" i="18" a="1"/>
  <c r="F55" i="18" s="1"/>
  <c r="F152" i="18" a="1"/>
  <c r="F152" i="18" s="1"/>
  <c r="F157" i="18" a="1"/>
  <c r="F157" i="18" s="1"/>
  <c r="F60" i="18" a="1"/>
  <c r="F60" i="18" s="1"/>
  <c r="F68" i="18" a="1"/>
  <c r="F68" i="18" s="1"/>
  <c r="F85" i="18" a="1"/>
  <c r="F85" i="18" s="1"/>
  <c r="F394" i="18" a="1"/>
  <c r="F394" i="18" s="1"/>
  <c r="F295" i="18" a="1"/>
  <c r="F295" i="18" s="1"/>
  <c r="F219" i="18" a="1"/>
  <c r="F219" i="18" s="1"/>
  <c r="F115" i="18" a="1"/>
  <c r="F115" i="18" s="1"/>
  <c r="F118" i="18" a="1"/>
  <c r="F118" i="18" s="1"/>
  <c r="F149" i="18" a="1"/>
  <c r="F149" i="18" s="1"/>
  <c r="F166" i="18" a="1"/>
  <c r="F166" i="18" s="1"/>
  <c r="F123" i="18" a="1"/>
  <c r="F123" i="18" s="1"/>
  <c r="F127" i="18" a="1"/>
  <c r="F127" i="18" s="1"/>
  <c r="F134" i="18" a="1"/>
  <c r="F134" i="18" s="1"/>
  <c r="F162" i="18" a="1"/>
  <c r="F162" i="18" s="1"/>
  <c r="F44" i="18" a="1"/>
  <c r="F44" i="18" s="1"/>
  <c r="F80" i="18" a="1"/>
  <c r="F80" i="18" s="1"/>
  <c r="F159" i="18" a="1"/>
  <c r="F159" i="18" s="1"/>
  <c r="F170" i="18" a="1"/>
  <c r="F170" i="18" s="1"/>
  <c r="F65" i="18" a="1"/>
  <c r="F65" i="18" s="1"/>
  <c r="F75" i="18" a="1"/>
  <c r="F75" i="18" s="1"/>
  <c r="F281" i="18" a="1"/>
  <c r="F281" i="18" s="1"/>
  <c r="F117" i="18" a="1"/>
  <c r="F117" i="18" s="1"/>
  <c r="F61" i="18" a="1"/>
  <c r="F61" i="18" s="1"/>
  <c r="F86" i="18" a="1"/>
  <c r="F86" i="18" s="1"/>
  <c r="F113" i="18" a="1"/>
  <c r="F113" i="18" s="1"/>
  <c r="F41" i="18" a="1"/>
  <c r="F41" i="18" s="1"/>
  <c r="F390" i="18" a="1"/>
  <c r="F390" i="18" s="1"/>
  <c r="F25" i="18" a="1"/>
  <c r="F25" i="18" s="1"/>
  <c r="F62" i="18" a="1"/>
  <c r="F62" i="18" s="1"/>
  <c r="F63" i="18" a="1"/>
  <c r="F63" i="18" s="1"/>
  <c r="F32" i="18" a="1"/>
  <c r="F32" i="18" s="1"/>
  <c r="F58" i="18" a="1"/>
  <c r="F58" i="18" s="1"/>
  <c r="F121" i="18" a="1"/>
  <c r="F121" i="18" s="1"/>
  <c r="F129" i="18" a="1"/>
  <c r="F129" i="18" s="1"/>
  <c r="F45" i="18" a="1"/>
  <c r="F45" i="18" s="1"/>
  <c r="F71" i="18" a="1"/>
  <c r="F71" i="18" s="1"/>
  <c r="F24" i="18" a="1"/>
  <c r="F24" i="18" s="1"/>
  <c r="F376" i="18" a="1"/>
  <c r="F376" i="18" s="1"/>
  <c r="F231" i="18" a="1"/>
  <c r="F231" i="18" s="1"/>
  <c r="F29" i="18" a="1"/>
  <c r="F29" i="18" s="1"/>
  <c r="F66" i="18" a="1"/>
  <c r="F66" i="18" s="1"/>
  <c r="F145" i="18" a="1"/>
  <c r="F145" i="18" s="1"/>
  <c r="F150" i="18" a="1"/>
  <c r="F150" i="18" s="1"/>
  <c r="F169" i="18" a="1"/>
  <c r="F169" i="18" s="1"/>
  <c r="F87" i="18" a="1"/>
  <c r="F87" i="18" s="1"/>
  <c r="F128" i="18" a="1"/>
  <c r="F128" i="18" s="1"/>
  <c r="F130" i="18" a="1"/>
  <c r="F130" i="18" s="1"/>
  <c r="F42" i="18" a="1"/>
  <c r="F42" i="18" s="1"/>
  <c r="F224" i="18" a="1"/>
  <c r="F224" i="18" s="1"/>
  <c r="F284" i="18" a="1"/>
  <c r="F284" i="18" s="1"/>
  <c r="F233" i="18" a="1"/>
  <c r="F233" i="18" s="1"/>
  <c r="F241" i="18" a="1"/>
  <c r="F241" i="18" s="1"/>
  <c r="F248" i="18" a="1"/>
  <c r="F248" i="18" s="1"/>
  <c r="F140" i="18" a="1"/>
  <c r="F140" i="18" s="1"/>
  <c r="F154" i="18" a="1"/>
  <c r="F154" i="18" s="1"/>
  <c r="F167" i="18" a="1"/>
  <c r="F167" i="18" s="1"/>
  <c r="F34" i="18" a="1"/>
  <c r="F34" i="18" s="1"/>
  <c r="F40" i="18" a="1"/>
  <c r="F40" i="18" s="1"/>
  <c r="F369" i="18" a="1"/>
  <c r="F369" i="18" s="1"/>
  <c r="F375" i="18" a="1"/>
  <c r="F375" i="18" s="1"/>
  <c r="F399" i="18" a="1"/>
  <c r="F399" i="18" s="1"/>
  <c r="F143" i="18" a="1"/>
  <c r="F143" i="18" s="1"/>
  <c r="F379" i="18" a="1"/>
  <c r="F379" i="18" s="1"/>
  <c r="F131" i="18" a="1"/>
  <c r="F131" i="18" s="1"/>
  <c r="F50" i="18" a="1"/>
  <c r="F50" i="18" s="1"/>
  <c r="F246" i="18" a="1"/>
  <c r="F246" i="18" s="1"/>
  <c r="F253" i="18" a="1"/>
  <c r="F253" i="18" s="1"/>
  <c r="F135" i="18" a="1"/>
  <c r="F135" i="18" s="1"/>
  <c r="F57" i="18" a="1"/>
  <c r="F57" i="18" s="1"/>
  <c r="F139" i="18" a="1"/>
  <c r="F139" i="18" s="1"/>
  <c r="F360" i="18" a="1"/>
  <c r="F360" i="18" s="1"/>
  <c r="F160" i="18" a="1"/>
  <c r="F160" i="18" s="1"/>
  <c r="F370" i="18" a="1"/>
  <c r="F370" i="18" s="1"/>
  <c r="F153" i="18" a="1"/>
  <c r="F153" i="18" s="1"/>
  <c r="F31" i="18" a="1"/>
  <c r="F31" i="18" s="1"/>
  <c r="F52" i="18" a="1"/>
  <c r="F52" i="18" s="1"/>
  <c r="F67" i="18" a="1"/>
  <c r="F67" i="18" s="1"/>
  <c r="F282" i="18" a="1"/>
  <c r="F282" i="18" s="1"/>
  <c r="F120" i="18" a="1"/>
  <c r="F120" i="18" s="1"/>
  <c r="F142" i="18" a="1"/>
  <c r="F142" i="18" s="1"/>
  <c r="F37" i="18" a="1"/>
  <c r="F37" i="18" s="1"/>
  <c r="F47" i="18" a="1"/>
  <c r="F47" i="18" s="1"/>
  <c r="F83" i="18" a="1"/>
  <c r="F83" i="18" s="1"/>
  <c r="F88" i="18" a="1"/>
  <c r="F88" i="18" s="1"/>
  <c r="F374" i="18" a="1"/>
  <c r="F374" i="18" s="1"/>
  <c r="F247" i="18" a="1"/>
  <c r="F247" i="18" s="1"/>
  <c r="F48" i="18" a="1"/>
  <c r="F48" i="18" s="1"/>
  <c r="F114" i="18" a="1"/>
  <c r="F114" i="18" s="1"/>
  <c r="F136" i="18" a="1"/>
  <c r="F136" i="18" s="1"/>
  <c r="F144" i="18" a="1"/>
  <c r="F144" i="18" s="1"/>
  <c r="F235" i="18" a="1"/>
  <c r="F235" i="18" s="1"/>
  <c r="F64" i="18" a="1"/>
  <c r="F64" i="18" s="1"/>
  <c r="F38" i="18" a="1"/>
  <c r="F38" i="18" s="1"/>
  <c r="F27" i="18" a="1"/>
  <c r="F27" i="18" s="1"/>
  <c r="F28" i="18" a="1"/>
  <c r="F28" i="18" s="1"/>
  <c r="F84" i="18" a="1"/>
  <c r="F84" i="18" s="1"/>
  <c r="F252" i="18" a="1"/>
  <c r="F252" i="18" s="1"/>
  <c r="F74" i="18" a="1"/>
  <c r="F74" i="18" s="1"/>
  <c r="F303" i="18" a="1"/>
  <c r="F303" i="18" s="1"/>
  <c r="F54" i="18" a="1"/>
  <c r="F54" i="18" s="1"/>
  <c r="G419" i="18"/>
  <c r="K208" i="21" a="1"/>
  <c r="K208" i="21" s="1"/>
  <c r="K239" i="21" a="1"/>
  <c r="K239" i="21" s="1"/>
  <c r="K200" i="21" a="1"/>
  <c r="K200" i="21" s="1"/>
  <c r="K207" i="21" a="1"/>
  <c r="K207" i="21" s="1"/>
  <c r="K202" i="21" a="1"/>
  <c r="K202" i="21" s="1"/>
  <c r="K201" i="21" a="1"/>
  <c r="K201" i="21" s="1"/>
  <c r="K204" i="21" a="1"/>
  <c r="K204" i="21" s="1"/>
  <c r="K203" i="21" a="1"/>
  <c r="K203" i="21" s="1"/>
  <c r="K206" i="21" a="1"/>
  <c r="K206" i="21" s="1"/>
  <c r="K205" i="21" a="1"/>
  <c r="K205" i="21" s="1"/>
  <c r="K221" i="21" a="1"/>
  <c r="K221" i="21" s="1"/>
  <c r="K216" i="21" a="1"/>
  <c r="K216" i="21" s="1"/>
  <c r="K214" i="21" a="1"/>
  <c r="K214" i="21" s="1"/>
  <c r="K222" i="21" a="1"/>
  <c r="K222" i="21" s="1"/>
  <c r="K209" i="21" a="1"/>
  <c r="K209" i="21" s="1"/>
  <c r="K210" i="21" a="1"/>
  <c r="K210" i="21" s="1"/>
  <c r="N108" i="21"/>
  <c r="N95" i="21"/>
  <c r="L255" i="21"/>
  <c r="N11" i="21"/>
  <c r="N23" i="21"/>
  <c r="N10" i="21"/>
  <c r="M10" i="21"/>
  <c r="N90" i="21"/>
  <c r="N174" i="21" s="1"/>
  <c r="M108" i="21"/>
  <c r="R11" i="22"/>
  <c r="P10" i="22"/>
  <c r="P23" i="22"/>
  <c r="R10" i="22"/>
  <c r="U11" i="22"/>
  <c r="U23" i="22"/>
  <c r="U10" i="22"/>
  <c r="AD23" i="22"/>
  <c r="AD10" i="22"/>
  <c r="T23" i="22"/>
  <c r="AD11" i="22"/>
  <c r="AC11" i="22"/>
  <c r="AC23" i="22"/>
  <c r="AC10" i="22"/>
  <c r="AB23" i="22"/>
  <c r="AB11" i="22"/>
  <c r="AB10" i="22"/>
  <c r="AA11" i="22"/>
  <c r="AA10" i="22"/>
  <c r="AA23" i="22"/>
  <c r="Z11" i="22"/>
  <c r="Z10" i="22"/>
  <c r="Z23" i="22"/>
  <c r="Y11" i="22"/>
  <c r="Y10" i="22"/>
  <c r="Y23" i="22"/>
  <c r="W11" i="22"/>
  <c r="W10" i="22"/>
  <c r="W23" i="22"/>
  <c r="V10" i="22"/>
  <c r="V23" i="22"/>
  <c r="V11" i="22"/>
  <c r="T11" i="22"/>
  <c r="S23" i="22"/>
  <c r="S10" i="22"/>
  <c r="S11" i="22"/>
  <c r="Q10" i="22"/>
  <c r="Q23" i="22"/>
  <c r="Q11" i="22"/>
  <c r="P11" i="22"/>
  <c r="O11" i="22"/>
  <c r="O23" i="22"/>
  <c r="O10" i="22"/>
  <c r="L11" i="22"/>
  <c r="L23" i="22"/>
  <c r="X23" i="22"/>
  <c r="X10" i="22"/>
  <c r="X11" i="22"/>
  <c r="M11" i="22"/>
  <c r="M10" i="22"/>
  <c r="M23" i="22"/>
  <c r="N11" i="22"/>
  <c r="N23" i="22"/>
  <c r="N10" i="22"/>
  <c r="AD50" i="22"/>
  <c r="AD38" i="22"/>
  <c r="G365" i="18" l="1" a="1"/>
  <c r="G365" i="18" s="1"/>
  <c r="G382" i="18" a="1"/>
  <c r="G382" i="18" s="1"/>
  <c r="G393" i="18" a="1"/>
  <c r="G393" i="18" s="1"/>
  <c r="G285" i="18" a="1"/>
  <c r="G285" i="18" s="1"/>
  <c r="G296" i="18" a="1"/>
  <c r="G296" i="18" s="1"/>
  <c r="G301" i="18" a="1"/>
  <c r="G301" i="18" s="1"/>
  <c r="G311" i="18" a="1"/>
  <c r="G311" i="18" s="1"/>
  <c r="G321" i="18" a="1"/>
  <c r="G321" i="18" s="1"/>
  <c r="G331" i="18" a="1"/>
  <c r="G331" i="18" s="1"/>
  <c r="G200" i="18" a="1"/>
  <c r="G200" i="18" s="1"/>
  <c r="G210" i="18" a="1"/>
  <c r="G210" i="18" s="1"/>
  <c r="G220" i="18" a="1"/>
  <c r="G220" i="18" s="1"/>
  <c r="G357" i="18" a="1"/>
  <c r="G357" i="18" s="1"/>
  <c r="G368" i="18" a="1"/>
  <c r="G368" i="18" s="1"/>
  <c r="G379" i="18" a="1"/>
  <c r="G379" i="18" s="1"/>
  <c r="G390" i="18" a="1"/>
  <c r="G390" i="18" s="1"/>
  <c r="G288" i="18" a="1"/>
  <c r="G288" i="18" s="1"/>
  <c r="G299" i="18" a="1"/>
  <c r="G299" i="18" s="1"/>
  <c r="G306" i="18" a="1"/>
  <c r="G306" i="18" s="1"/>
  <c r="G316" i="18" a="1"/>
  <c r="G316" i="18" s="1"/>
  <c r="G326" i="18" a="1"/>
  <c r="G326" i="18" s="1"/>
  <c r="G195" i="18" a="1"/>
  <c r="G195" i="18" s="1"/>
  <c r="G205" i="18" a="1"/>
  <c r="G205" i="18" s="1"/>
  <c r="G215" i="18" a="1"/>
  <c r="G215" i="18" s="1"/>
  <c r="G225" i="18" a="1"/>
  <c r="G225" i="18" s="1"/>
  <c r="G196" i="18" a="1"/>
  <c r="G196" i="18" s="1"/>
  <c r="G202" i="18" a="1"/>
  <c r="G202" i="18" s="1"/>
  <c r="G380" i="18" a="1"/>
  <c r="G380" i="18" s="1"/>
  <c r="G395" i="18" a="1"/>
  <c r="G395" i="18" s="1"/>
  <c r="G396" i="18" a="1"/>
  <c r="G396" i="18" s="1"/>
  <c r="G290" i="18" a="1"/>
  <c r="G290" i="18" s="1"/>
  <c r="G302" i="18" a="1"/>
  <c r="G302" i="18" s="1"/>
  <c r="G308" i="18" a="1"/>
  <c r="G308" i="18" s="1"/>
  <c r="G208" i="18" a="1"/>
  <c r="G208" i="18" s="1"/>
  <c r="G214" i="18" a="1"/>
  <c r="G214" i="18" s="1"/>
  <c r="G230" i="18" a="1"/>
  <c r="G230" i="18" s="1"/>
  <c r="G366" i="18" a="1"/>
  <c r="G366" i="18" s="1"/>
  <c r="G381" i="18" a="1"/>
  <c r="G381" i="18" s="1"/>
  <c r="G397" i="18" a="1"/>
  <c r="G397" i="18" s="1"/>
  <c r="G356" i="18" a="1"/>
  <c r="G356" i="18" s="1"/>
  <c r="G291" i="18" a="1"/>
  <c r="G291" i="18" s="1"/>
  <c r="G314" i="18" a="1"/>
  <c r="G314" i="18" s="1"/>
  <c r="G320" i="18" a="1"/>
  <c r="G320" i="18" s="1"/>
  <c r="G226" i="18" a="1"/>
  <c r="G226" i="18" s="1"/>
  <c r="G374" i="18" a="1"/>
  <c r="G374" i="18" s="1"/>
  <c r="G303" i="18" a="1"/>
  <c r="G303" i="18" s="1"/>
  <c r="G241" i="18" a="1"/>
  <c r="G241" i="18" s="1"/>
  <c r="G245" i="18" a="1"/>
  <c r="G245" i="18" s="1"/>
  <c r="G252" i="18" a="1"/>
  <c r="G252" i="18" s="1"/>
  <c r="G362" i="18" a="1"/>
  <c r="G362" i="18" s="1"/>
  <c r="G385" i="18" a="1"/>
  <c r="G385" i="18" s="1"/>
  <c r="G300" i="18" a="1"/>
  <c r="G300" i="18" s="1"/>
  <c r="G304" i="18" a="1"/>
  <c r="G304" i="18" s="1"/>
  <c r="G305" i="18" a="1"/>
  <c r="G305" i="18" s="1"/>
  <c r="G309" i="18" a="1"/>
  <c r="G309" i="18" s="1"/>
  <c r="G310" i="18" a="1"/>
  <c r="G310" i="18" s="1"/>
  <c r="G315" i="18" a="1"/>
  <c r="G315" i="18" s="1"/>
  <c r="G322" i="18" a="1"/>
  <c r="G322" i="18" s="1"/>
  <c r="G323" i="18" a="1"/>
  <c r="G323" i="18" s="1"/>
  <c r="G327" i="18" a="1"/>
  <c r="G327" i="18" s="1"/>
  <c r="G328" i="18" a="1"/>
  <c r="G328" i="18" s="1"/>
  <c r="G332" i="18" a="1"/>
  <c r="G332" i="18" s="1"/>
  <c r="G333" i="18" a="1"/>
  <c r="G333" i="18" s="1"/>
  <c r="G276" i="18" a="1"/>
  <c r="G276" i="18" s="1"/>
  <c r="G197" i="18" a="1"/>
  <c r="G197" i="18" s="1"/>
  <c r="G373" i="18" a="1"/>
  <c r="G373" i="18" s="1"/>
  <c r="G307" i="18" a="1"/>
  <c r="G307" i="18" s="1"/>
  <c r="G312" i="18" a="1"/>
  <c r="G312" i="18" s="1"/>
  <c r="G313" i="18" a="1"/>
  <c r="G313" i="18" s="1"/>
  <c r="G317" i="18" a="1"/>
  <c r="G317" i="18" s="1"/>
  <c r="G318" i="18" a="1"/>
  <c r="G318" i="18" s="1"/>
  <c r="G324" i="18" a="1"/>
  <c r="G324" i="18" s="1"/>
  <c r="G325" i="18" a="1"/>
  <c r="G325" i="18" s="1"/>
  <c r="G329" i="18" a="1"/>
  <c r="G329" i="18" s="1"/>
  <c r="G330" i="18" a="1"/>
  <c r="G330" i="18" s="1"/>
  <c r="G334" i="18" a="1"/>
  <c r="G334" i="18" s="1"/>
  <c r="G198" i="18" a="1"/>
  <c r="G198" i="18" s="1"/>
  <c r="G199" i="18" a="1"/>
  <c r="G199" i="18" s="1"/>
  <c r="G203" i="18" a="1"/>
  <c r="G203" i="18" s="1"/>
  <c r="G204" i="18" a="1"/>
  <c r="G204" i="18" s="1"/>
  <c r="G209" i="18" a="1"/>
  <c r="G209" i="18" s="1"/>
  <c r="G227" i="18" a="1"/>
  <c r="G227" i="18" s="1"/>
  <c r="G236" i="18" a="1"/>
  <c r="G236" i="18" s="1"/>
  <c r="G249" i="18" a="1"/>
  <c r="G249" i="18" s="1"/>
  <c r="G112" i="18" a="1"/>
  <c r="G112" i="18" s="1"/>
  <c r="G122" i="18" a="1"/>
  <c r="G122" i="18" s="1"/>
  <c r="G387" i="18" a="1"/>
  <c r="G387" i="18" s="1"/>
  <c r="G224" i="18" a="1"/>
  <c r="G224" i="18" s="1"/>
  <c r="G121" i="18" a="1"/>
  <c r="G121" i="18" s="1"/>
  <c r="G125" i="18" a="1"/>
  <c r="G125" i="18" s="1"/>
  <c r="G135" i="18" a="1"/>
  <c r="G135" i="18" s="1"/>
  <c r="G359" i="18" a="1"/>
  <c r="G359" i="18" s="1"/>
  <c r="G364" i="18" a="1"/>
  <c r="G364" i="18" s="1"/>
  <c r="G294" i="18" a="1"/>
  <c r="G294" i="18" s="1"/>
  <c r="G250" i="18" a="1"/>
  <c r="G250" i="18" s="1"/>
  <c r="G110" i="18" a="1"/>
  <c r="G110" i="18" s="1"/>
  <c r="G116" i="18" a="1"/>
  <c r="G116" i="18" s="1"/>
  <c r="G391" i="18" a="1"/>
  <c r="G391" i="18" s="1"/>
  <c r="G280" i="18" a="1"/>
  <c r="G280" i="18" s="1"/>
  <c r="G213" i="18" a="1"/>
  <c r="G213" i="18" s="1"/>
  <c r="G223" i="18" a="1"/>
  <c r="G223" i="18" s="1"/>
  <c r="G237" i="18" a="1"/>
  <c r="G237" i="18" s="1"/>
  <c r="G132" i="18" a="1"/>
  <c r="G132" i="18" s="1"/>
  <c r="G297" i="18" a="1"/>
  <c r="G297" i="18" s="1"/>
  <c r="G235" i="18" a="1"/>
  <c r="G235" i="18" s="1"/>
  <c r="G30" i="18" a="1"/>
  <c r="G30" i="18" s="1"/>
  <c r="G50" i="18" a="1"/>
  <c r="G50" i="18" s="1"/>
  <c r="G70" i="18" a="1"/>
  <c r="G70" i="18" s="1"/>
  <c r="G24" i="18" a="1"/>
  <c r="G24" i="18" s="1"/>
  <c r="G243" i="18" a="1"/>
  <c r="G243" i="18" s="1"/>
  <c r="G36" i="18" a="1"/>
  <c r="G36" i="18" s="1"/>
  <c r="G76" i="18" a="1"/>
  <c r="G76" i="18" s="1"/>
  <c r="G386" i="18" a="1"/>
  <c r="G386" i="18" s="1"/>
  <c r="G389" i="18" a="1"/>
  <c r="G389" i="18" s="1"/>
  <c r="G392" i="18" a="1"/>
  <c r="G392" i="18" s="1"/>
  <c r="G207" i="18" a="1"/>
  <c r="G207" i="18" s="1"/>
  <c r="G211" i="18" a="1"/>
  <c r="G211" i="18" s="1"/>
  <c r="G216" i="18" a="1"/>
  <c r="G216" i="18" s="1"/>
  <c r="G244" i="18" a="1"/>
  <c r="G244" i="18" s="1"/>
  <c r="G126" i="18" a="1"/>
  <c r="G126" i="18" s="1"/>
  <c r="G133" i="18" a="1"/>
  <c r="G133" i="18" s="1"/>
  <c r="G141" i="18" a="1"/>
  <c r="G141" i="18" s="1"/>
  <c r="G151" i="18" a="1"/>
  <c r="G151" i="18" s="1"/>
  <c r="G161" i="18" a="1"/>
  <c r="G161" i="18" s="1"/>
  <c r="G171" i="18" a="1"/>
  <c r="G171" i="18" s="1"/>
  <c r="G33" i="18" a="1"/>
  <c r="G33" i="18" s="1"/>
  <c r="G53" i="18" a="1"/>
  <c r="G53" i="18" s="1"/>
  <c r="G73" i="18" a="1"/>
  <c r="G73" i="18" s="1"/>
  <c r="G56" i="18" a="1"/>
  <c r="G56" i="18" s="1"/>
  <c r="G367" i="18" a="1"/>
  <c r="G367" i="18" s="1"/>
  <c r="G363" i="18" a="1"/>
  <c r="G363" i="18" s="1"/>
  <c r="G370" i="18" a="1"/>
  <c r="G370" i="18" s="1"/>
  <c r="G375" i="18" a="1"/>
  <c r="G375" i="18" s="1"/>
  <c r="G282" i="18" a="1"/>
  <c r="G282" i="18" s="1"/>
  <c r="G284" i="18" a="1"/>
  <c r="G284" i="18" s="1"/>
  <c r="G117" i="18" a="1"/>
  <c r="G117" i="18" s="1"/>
  <c r="G127" i="18" a="1"/>
  <c r="G127" i="18" s="1"/>
  <c r="G128" i="18" a="1"/>
  <c r="G128" i="18" s="1"/>
  <c r="G154" i="18" a="1"/>
  <c r="G154" i="18" s="1"/>
  <c r="G163" i="18" a="1"/>
  <c r="G163" i="18" s="1"/>
  <c r="G59" i="18" a="1"/>
  <c r="G59" i="18" s="1"/>
  <c r="G85" i="18" a="1"/>
  <c r="G85" i="18" s="1"/>
  <c r="G46" i="18" a="1"/>
  <c r="G46" i="18" s="1"/>
  <c r="G358" i="18" a="1"/>
  <c r="G358" i="18" s="1"/>
  <c r="G401" i="18" a="1"/>
  <c r="G401" i="18" s="1"/>
  <c r="G240" i="18" a="1"/>
  <c r="G240" i="18" s="1"/>
  <c r="G137" i="18" a="1"/>
  <c r="G137" i="18" s="1"/>
  <c r="G146" i="18" a="1"/>
  <c r="G146" i="18" s="1"/>
  <c r="G155" i="18" a="1"/>
  <c r="G155" i="18" s="1"/>
  <c r="G26" i="18" a="1"/>
  <c r="G26" i="18" s="1"/>
  <c r="G49" i="18" a="1"/>
  <c r="G49" i="18" s="1"/>
  <c r="G72" i="18" a="1"/>
  <c r="G72" i="18" s="1"/>
  <c r="G82" i="18" a="1"/>
  <c r="G82" i="18" s="1"/>
  <c r="G194" i="18" a="1"/>
  <c r="G194" i="18" s="1"/>
  <c r="G164" i="18" a="1"/>
  <c r="G164" i="18" s="1"/>
  <c r="G69" i="18" a="1"/>
  <c r="G69" i="18" s="1"/>
  <c r="G372" i="18" a="1"/>
  <c r="G372" i="18" s="1"/>
  <c r="G277" i="18" a="1"/>
  <c r="G277" i="18" s="1"/>
  <c r="G289" i="18" a="1"/>
  <c r="G289" i="18" s="1"/>
  <c r="G217" i="18" a="1"/>
  <c r="G217" i="18" s="1"/>
  <c r="G229" i="18" a="1"/>
  <c r="G229" i="18" s="1"/>
  <c r="G138" i="18" a="1"/>
  <c r="G138" i="18" s="1"/>
  <c r="G79" i="18" a="1"/>
  <c r="G79" i="18" s="1"/>
  <c r="G377" i="18" a="1"/>
  <c r="G377" i="18" s="1"/>
  <c r="G384" i="18" a="1"/>
  <c r="G384" i="18" s="1"/>
  <c r="G376" i="18" a="1"/>
  <c r="G376" i="18" s="1"/>
  <c r="G394" i="18" a="1"/>
  <c r="G394" i="18" s="1"/>
  <c r="G279" i="18" a="1"/>
  <c r="G279" i="18" s="1"/>
  <c r="G247" i="18" a="1"/>
  <c r="G247" i="18" s="1"/>
  <c r="G111" i="18" a="1"/>
  <c r="G111" i="18" s="1"/>
  <c r="G114" i="18" a="1"/>
  <c r="G114" i="18" s="1"/>
  <c r="G129" i="18" a="1"/>
  <c r="G129" i="18" s="1"/>
  <c r="G134" i="18" a="1"/>
  <c r="G134" i="18" s="1"/>
  <c r="G27" i="18" a="1"/>
  <c r="G27" i="18" s="1"/>
  <c r="G86" i="18" a="1"/>
  <c r="G86" i="18" s="1"/>
  <c r="G218" i="18" a="1"/>
  <c r="G218" i="18" s="1"/>
  <c r="G222" i="18" a="1"/>
  <c r="G222" i="18" s="1"/>
  <c r="G35" i="18" a="1"/>
  <c r="G35" i="18" s="1"/>
  <c r="G39" i="18" a="1"/>
  <c r="G39" i="18" s="1"/>
  <c r="G43" i="18" a="1"/>
  <c r="G43" i="18" s="1"/>
  <c r="G78" i="18" a="1"/>
  <c r="G78" i="18" s="1"/>
  <c r="G136" i="18" a="1"/>
  <c r="G136" i="18" s="1"/>
  <c r="G153" i="18" a="1"/>
  <c r="G153" i="18" s="1"/>
  <c r="G169" i="18" a="1"/>
  <c r="G169" i="18" s="1"/>
  <c r="G34" i="18" a="1"/>
  <c r="G34" i="18" s="1"/>
  <c r="G38" i="18" a="1"/>
  <c r="G38" i="18" s="1"/>
  <c r="G42" i="18" a="1"/>
  <c r="G42" i="18" s="1"/>
  <c r="G228" i="18" a="1"/>
  <c r="G228" i="18" s="1"/>
  <c r="G239" i="18" a="1"/>
  <c r="G239" i="18" s="1"/>
  <c r="G119" i="18" a="1"/>
  <c r="G119" i="18" s="1"/>
  <c r="G109" i="18" a="1"/>
  <c r="G109" i="18" s="1"/>
  <c r="G55" i="18" a="1"/>
  <c r="G55" i="18" s="1"/>
  <c r="G201" i="18" a="1"/>
  <c r="G201" i="18" s="1"/>
  <c r="G251" i="18" a="1"/>
  <c r="G251" i="18" s="1"/>
  <c r="G152" i="18" a="1"/>
  <c r="G152" i="18" s="1"/>
  <c r="G157" i="18" a="1"/>
  <c r="G157" i="18" s="1"/>
  <c r="G168" i="18" a="1"/>
  <c r="G168" i="18" s="1"/>
  <c r="G60" i="18" a="1"/>
  <c r="G60" i="18" s="1"/>
  <c r="G68" i="18" a="1"/>
  <c r="G68" i="18" s="1"/>
  <c r="G77" i="18" a="1"/>
  <c r="G77" i="18" s="1"/>
  <c r="G383" i="18" a="1"/>
  <c r="G383" i="18" s="1"/>
  <c r="G400" i="18" a="1"/>
  <c r="G400" i="18" s="1"/>
  <c r="G51" i="18" a="1"/>
  <c r="G51" i="18" s="1"/>
  <c r="G388" i="18" a="1"/>
  <c r="G388" i="18" s="1"/>
  <c r="G378" i="18" a="1"/>
  <c r="G378" i="18" s="1"/>
  <c r="G283" i="18" a="1"/>
  <c r="G283" i="18" s="1"/>
  <c r="G44" i="18" a="1"/>
  <c r="G44" i="18" s="1"/>
  <c r="G278" i="18" a="1"/>
  <c r="G278" i="18" s="1"/>
  <c r="G295" i="18" a="1"/>
  <c r="G295" i="18" s="1"/>
  <c r="G219" i="18" a="1"/>
  <c r="G219" i="18" s="1"/>
  <c r="G115" i="18" a="1"/>
  <c r="G115" i="18" s="1"/>
  <c r="G118" i="18" a="1"/>
  <c r="G118" i="18" s="1"/>
  <c r="G80" i="18" a="1"/>
  <c r="G80" i="18" s="1"/>
  <c r="G167" i="18" a="1"/>
  <c r="G167" i="18" s="1"/>
  <c r="G40" i="18" a="1"/>
  <c r="G40" i="18" s="1"/>
  <c r="G148" i="18" a="1"/>
  <c r="G148" i="18" s="1"/>
  <c r="G61" i="18" a="1"/>
  <c r="G61" i="18" s="1"/>
  <c r="G71" i="18" a="1"/>
  <c r="G71" i="18" s="1"/>
  <c r="G113" i="18" a="1"/>
  <c r="G113" i="18" s="1"/>
  <c r="G29" i="18" a="1"/>
  <c r="G29" i="18" s="1"/>
  <c r="G145" i="18" a="1"/>
  <c r="G145" i="18" s="1"/>
  <c r="G57" i="18" a="1"/>
  <c r="G57" i="18" s="1"/>
  <c r="G139" i="18" a="1"/>
  <c r="G139" i="18" s="1"/>
  <c r="G212" i="18" a="1"/>
  <c r="G212" i="18" s="1"/>
  <c r="G37" i="18" a="1"/>
  <c r="G37" i="18" s="1"/>
  <c r="G47" i="18" a="1"/>
  <c r="G47" i="18" s="1"/>
  <c r="G232" i="18" a="1"/>
  <c r="G232" i="18" s="1"/>
  <c r="G88" i="18" a="1"/>
  <c r="G88" i="18" s="1"/>
  <c r="G32" i="18" a="1"/>
  <c r="G32" i="18" s="1"/>
  <c r="G58" i="18" a="1"/>
  <c r="G58" i="18" s="1"/>
  <c r="G162" i="18" a="1"/>
  <c r="G162" i="18" s="1"/>
  <c r="G143" i="18" a="1"/>
  <c r="G143" i="18" s="1"/>
  <c r="G81" i="18" a="1"/>
  <c r="G81" i="18" s="1"/>
  <c r="G231" i="18" a="1"/>
  <c r="G231" i="18" s="1"/>
  <c r="G66" i="18" a="1"/>
  <c r="G66" i="18" s="1"/>
  <c r="G120" i="18" a="1"/>
  <c r="G120" i="18" s="1"/>
  <c r="G286" i="18" a="1"/>
  <c r="G286" i="18" s="1"/>
  <c r="G63" i="18" a="1"/>
  <c r="G63" i="18" s="1"/>
  <c r="G402" i="18" a="1"/>
  <c r="G402" i="18" s="1"/>
  <c r="G159" i="18" a="1"/>
  <c r="G159" i="18" s="1"/>
  <c r="G170" i="18" a="1"/>
  <c r="G170" i="18" s="1"/>
  <c r="G65" i="18" a="1"/>
  <c r="G65" i="18" s="1"/>
  <c r="G75" i="18" a="1"/>
  <c r="G75" i="18" s="1"/>
  <c r="G319" i="18" a="1"/>
  <c r="G319" i="18" s="1"/>
  <c r="G233" i="18" a="1"/>
  <c r="G233" i="18" s="1"/>
  <c r="G248" i="18" a="1"/>
  <c r="G248" i="18" s="1"/>
  <c r="G140" i="18" a="1"/>
  <c r="G140" i="18" s="1"/>
  <c r="G156" i="18" a="1"/>
  <c r="G156" i="18" s="1"/>
  <c r="G369" i="18" a="1"/>
  <c r="G369" i="18" s="1"/>
  <c r="G399" i="18" a="1"/>
  <c r="G399" i="18" s="1"/>
  <c r="G298" i="18" a="1"/>
  <c r="G298" i="18" s="1"/>
  <c r="G281" i="18" a="1"/>
  <c r="G281" i="18" s="1"/>
  <c r="G131" i="18" a="1"/>
  <c r="G131" i="18" s="1"/>
  <c r="G45" i="18" a="1"/>
  <c r="G45" i="18" s="1"/>
  <c r="G246" i="18" a="1"/>
  <c r="G246" i="18" s="1"/>
  <c r="G234" i="18" a="1"/>
  <c r="G234" i="18" s="1"/>
  <c r="G41" i="18" a="1"/>
  <c r="G41" i="18" s="1"/>
  <c r="G221" i="18" a="1"/>
  <c r="G221" i="18" s="1"/>
  <c r="G142" i="18" a="1"/>
  <c r="G142" i="18" s="1"/>
  <c r="G83" i="18" a="1"/>
  <c r="G83" i="18" s="1"/>
  <c r="G130" i="18" a="1"/>
  <c r="G130" i="18" s="1"/>
  <c r="G360" i="18" a="1"/>
  <c r="G360" i="18" s="1"/>
  <c r="G124" i="18" a="1"/>
  <c r="G124" i="18" s="1"/>
  <c r="G150" i="18" a="1"/>
  <c r="G150" i="18" s="1"/>
  <c r="G158" i="18" a="1"/>
  <c r="G158" i="18" s="1"/>
  <c r="G166" i="18" a="1"/>
  <c r="G166" i="18" s="1"/>
  <c r="G25" i="18" a="1"/>
  <c r="G25" i="18" s="1"/>
  <c r="G62" i="18" a="1"/>
  <c r="G62" i="18" s="1"/>
  <c r="G87" i="18" a="1"/>
  <c r="G87" i="18" s="1"/>
  <c r="G206" i="18" a="1"/>
  <c r="G206" i="18" s="1"/>
  <c r="G31" i="18" a="1"/>
  <c r="G31" i="18" s="1"/>
  <c r="G52" i="18" a="1"/>
  <c r="G52" i="18" s="1"/>
  <c r="G67" i="18" a="1"/>
  <c r="G67" i="18" s="1"/>
  <c r="G292" i="18" a="1"/>
  <c r="G292" i="18" s="1"/>
  <c r="G242" i="18" a="1"/>
  <c r="G242" i="18" s="1"/>
  <c r="G361" i="18" a="1"/>
  <c r="G361" i="18" s="1"/>
  <c r="G371" i="18" a="1"/>
  <c r="G371" i="18" s="1"/>
  <c r="G147" i="18" a="1"/>
  <c r="G147" i="18" s="1"/>
  <c r="G293" i="18" a="1"/>
  <c r="G293" i="18" s="1"/>
  <c r="G287" i="18" a="1"/>
  <c r="G287" i="18" s="1"/>
  <c r="G238" i="18" a="1"/>
  <c r="G238" i="18" s="1"/>
  <c r="G64" i="18" a="1"/>
  <c r="G64" i="18" s="1"/>
  <c r="G160" i="18" a="1"/>
  <c r="G160" i="18" s="1"/>
  <c r="G123" i="18" a="1"/>
  <c r="G123" i="18" s="1"/>
  <c r="G28" i="18" a="1"/>
  <c r="G28" i="18" s="1"/>
  <c r="G144" i="18" a="1"/>
  <c r="G144" i="18" s="1"/>
  <c r="G84" i="18" a="1"/>
  <c r="G84" i="18" s="1"/>
  <c r="G48" i="18" a="1"/>
  <c r="G48" i="18" s="1"/>
  <c r="G74" i="18" a="1"/>
  <c r="G74" i="18" s="1"/>
  <c r="G398" i="18" a="1"/>
  <c r="G398" i="18" s="1"/>
  <c r="G165" i="18" a="1"/>
  <c r="G165" i="18" s="1"/>
  <c r="G54" i="18" a="1"/>
  <c r="G54" i="18" s="1"/>
  <c r="G149" i="18" a="1"/>
  <c r="G149" i="18" s="1"/>
  <c r="M343" i="18"/>
  <c r="M355" i="18"/>
  <c r="M342" i="18"/>
  <c r="M263" i="18"/>
  <c r="M262" i="18"/>
  <c r="M275" i="18"/>
  <c r="H419" i="18"/>
  <c r="M255" i="21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D7" i="22"/>
  <c r="D34" i="22" s="1"/>
  <c r="H365" i="18" l="1" a="1"/>
  <c r="H365" i="18" s="1"/>
  <c r="H375" i="18" a="1"/>
  <c r="H375" i="18" s="1"/>
  <c r="H385" i="18" a="1"/>
  <c r="H385" i="18" s="1"/>
  <c r="H395" i="18" a="1"/>
  <c r="H395" i="18" s="1"/>
  <c r="H286" i="18" a="1"/>
  <c r="H286" i="18" s="1"/>
  <c r="H296" i="18" a="1"/>
  <c r="H296" i="18" s="1"/>
  <c r="H360" i="18" a="1"/>
  <c r="H360" i="18" s="1"/>
  <c r="H370" i="18" a="1"/>
  <c r="H370" i="18" s="1"/>
  <c r="H380" i="18" a="1"/>
  <c r="H380" i="18" s="1"/>
  <c r="H390" i="18" a="1"/>
  <c r="H390" i="18" s="1"/>
  <c r="H400" i="18" a="1"/>
  <c r="H400" i="18" s="1"/>
  <c r="H281" i="18" a="1"/>
  <c r="H281" i="18" s="1"/>
  <c r="H291" i="18" a="1"/>
  <c r="H291" i="18" s="1"/>
  <c r="H376" i="18" a="1"/>
  <c r="H376" i="18" s="1"/>
  <c r="H401" i="18" a="1"/>
  <c r="H401" i="18" s="1"/>
  <c r="H282" i="18" a="1"/>
  <c r="H282" i="18" s="1"/>
  <c r="H364" i="18" a="1"/>
  <c r="H364" i="18" s="1"/>
  <c r="H379" i="18" a="1"/>
  <c r="H379" i="18" s="1"/>
  <c r="H394" i="18" a="1"/>
  <c r="H394" i="18" s="1"/>
  <c r="H289" i="18" a="1"/>
  <c r="H289" i="18" s="1"/>
  <c r="H319" i="18" a="1"/>
  <c r="H319" i="18" s="1"/>
  <c r="H325" i="18" a="1"/>
  <c r="H325" i="18" s="1"/>
  <c r="H331" i="18" a="1"/>
  <c r="H331" i="18" s="1"/>
  <c r="H233" i="18" a="1"/>
  <c r="H233" i="18" s="1"/>
  <c r="H196" i="18" a="1"/>
  <c r="H196" i="18" s="1"/>
  <c r="H202" i="18" a="1"/>
  <c r="H202" i="18" s="1"/>
  <c r="H396" i="18" a="1"/>
  <c r="H396" i="18" s="1"/>
  <c r="H290" i="18" a="1"/>
  <c r="H290" i="18" s="1"/>
  <c r="H302" i="18" a="1"/>
  <c r="H302" i="18" s="1"/>
  <c r="H308" i="18" a="1"/>
  <c r="H308" i="18" s="1"/>
  <c r="H208" i="18" a="1"/>
  <c r="H208" i="18" s="1"/>
  <c r="H214" i="18" a="1"/>
  <c r="H214" i="18" s="1"/>
  <c r="H220" i="18" a="1"/>
  <c r="H220" i="18" s="1"/>
  <c r="H230" i="18" a="1"/>
  <c r="H230" i="18" s="1"/>
  <c r="H240" i="18" a="1"/>
  <c r="H240" i="18" s="1"/>
  <c r="H363" i="18" a="1"/>
  <c r="H363" i="18" s="1"/>
  <c r="H386" i="18" a="1"/>
  <c r="H386" i="18" s="1"/>
  <c r="H235" i="18" a="1"/>
  <c r="H235" i="18" s="1"/>
  <c r="H374" i="18" a="1"/>
  <c r="H374" i="18" s="1"/>
  <c r="H288" i="18" a="1"/>
  <c r="H288" i="18" s="1"/>
  <c r="H303" i="18" a="1"/>
  <c r="H303" i="18" s="1"/>
  <c r="H314" i="18" a="1"/>
  <c r="H314" i="18" s="1"/>
  <c r="H320" i="18" a="1"/>
  <c r="H320" i="18" s="1"/>
  <c r="H321" i="18" a="1"/>
  <c r="H321" i="18" s="1"/>
  <c r="H326" i="18" a="1"/>
  <c r="H326" i="18" s="1"/>
  <c r="H241" i="18" a="1"/>
  <c r="H241" i="18" s="1"/>
  <c r="H245" i="18" a="1"/>
  <c r="H245" i="18" s="1"/>
  <c r="H252" i="18" a="1"/>
  <c r="H252" i="18" s="1"/>
  <c r="H115" i="18" a="1"/>
  <c r="H115" i="18" s="1"/>
  <c r="H362" i="18" a="1"/>
  <c r="H362" i="18" s="1"/>
  <c r="H300" i="18" a="1"/>
  <c r="H300" i="18" s="1"/>
  <c r="H301" i="18" a="1"/>
  <c r="H301" i="18" s="1"/>
  <c r="H304" i="18" a="1"/>
  <c r="H304" i="18" s="1"/>
  <c r="H305" i="18" a="1"/>
  <c r="H305" i="18" s="1"/>
  <c r="H306" i="18" a="1"/>
  <c r="H306" i="18" s="1"/>
  <c r="H309" i="18" a="1"/>
  <c r="H309" i="18" s="1"/>
  <c r="H310" i="18" a="1"/>
  <c r="H310" i="18" s="1"/>
  <c r="H311" i="18" a="1"/>
  <c r="H311" i="18" s="1"/>
  <c r="H315" i="18" a="1"/>
  <c r="H315" i="18" s="1"/>
  <c r="H316" i="18" a="1"/>
  <c r="H316" i="18" s="1"/>
  <c r="H322" i="18" a="1"/>
  <c r="H322" i="18" s="1"/>
  <c r="H323" i="18" a="1"/>
  <c r="H323" i="18" s="1"/>
  <c r="H327" i="18" a="1"/>
  <c r="H327" i="18" s="1"/>
  <c r="H328" i="18" a="1"/>
  <c r="H328" i="18" s="1"/>
  <c r="H332" i="18" a="1"/>
  <c r="H332" i="18" s="1"/>
  <c r="H333" i="18" a="1"/>
  <c r="H333" i="18" s="1"/>
  <c r="H276" i="18" a="1"/>
  <c r="H276" i="18" s="1"/>
  <c r="H197" i="18" a="1"/>
  <c r="H197" i="18" s="1"/>
  <c r="H373" i="18" a="1"/>
  <c r="H373" i="18" s="1"/>
  <c r="H378" i="18" a="1"/>
  <c r="H378" i="18" s="1"/>
  <c r="H285" i="18" a="1"/>
  <c r="H285" i="18" s="1"/>
  <c r="H195" i="18" a="1"/>
  <c r="H195" i="18" s="1"/>
  <c r="H387" i="18" a="1"/>
  <c r="H387" i="18" s="1"/>
  <c r="H299" i="18" a="1"/>
  <c r="H299" i="18" s="1"/>
  <c r="H313" i="18" a="1"/>
  <c r="H313" i="18" s="1"/>
  <c r="H224" i="18" a="1"/>
  <c r="H224" i="18" s="1"/>
  <c r="H121" i="18" a="1"/>
  <c r="H121" i="18" s="1"/>
  <c r="H125" i="18" a="1"/>
  <c r="H125" i="18" s="1"/>
  <c r="H359" i="18" a="1"/>
  <c r="H359" i="18" s="1"/>
  <c r="H368" i="18" a="1"/>
  <c r="H368" i="18" s="1"/>
  <c r="H294" i="18" a="1"/>
  <c r="H294" i="18" s="1"/>
  <c r="H203" i="18" a="1"/>
  <c r="H203" i="18" s="1"/>
  <c r="H250" i="18" a="1"/>
  <c r="H250" i="18" s="1"/>
  <c r="H110" i="18" a="1"/>
  <c r="H110" i="18" s="1"/>
  <c r="H116" i="18" a="1"/>
  <c r="H116" i="18" s="1"/>
  <c r="H383" i="18" a="1"/>
  <c r="H383" i="18" s="1"/>
  <c r="H312" i="18" a="1"/>
  <c r="H312" i="18" s="1"/>
  <c r="H324" i="18" a="1"/>
  <c r="H324" i="18" s="1"/>
  <c r="H144" i="18" a="1"/>
  <c r="H144" i="18" s="1"/>
  <c r="H154" i="18" a="1"/>
  <c r="H154" i="18" s="1"/>
  <c r="H164" i="18" a="1"/>
  <c r="H164" i="18" s="1"/>
  <c r="H27" i="18" a="1"/>
  <c r="H27" i="18" s="1"/>
  <c r="H47" i="18" a="1"/>
  <c r="H47" i="18" s="1"/>
  <c r="H67" i="18" a="1"/>
  <c r="H67" i="18" s="1"/>
  <c r="H87" i="18" a="1"/>
  <c r="H87" i="18" s="1"/>
  <c r="H216" i="18" a="1"/>
  <c r="H216" i="18" s="1"/>
  <c r="H161" i="18" a="1"/>
  <c r="H161" i="18" s="1"/>
  <c r="H33" i="18" a="1"/>
  <c r="H33" i="18" s="1"/>
  <c r="H53" i="18" a="1"/>
  <c r="H53" i="18" s="1"/>
  <c r="H297" i="18" a="1"/>
  <c r="H297" i="18" s="1"/>
  <c r="H30" i="18" a="1"/>
  <c r="H30" i="18" s="1"/>
  <c r="H50" i="18" a="1"/>
  <c r="H50" i="18" s="1"/>
  <c r="H70" i="18" a="1"/>
  <c r="H70" i="18" s="1"/>
  <c r="H24" i="18" a="1"/>
  <c r="H24" i="18" s="1"/>
  <c r="H244" i="18" a="1"/>
  <c r="H244" i="18" s="1"/>
  <c r="H126" i="18" a="1"/>
  <c r="H126" i="18" s="1"/>
  <c r="H133" i="18" a="1"/>
  <c r="H133" i="18" s="1"/>
  <c r="H151" i="18" a="1"/>
  <c r="H151" i="18" s="1"/>
  <c r="H171" i="18" a="1"/>
  <c r="H171" i="18" s="1"/>
  <c r="H73" i="18" a="1"/>
  <c r="H73" i="18" s="1"/>
  <c r="H389" i="18" a="1"/>
  <c r="H389" i="18" s="1"/>
  <c r="H392" i="18" a="1"/>
  <c r="H392" i="18" s="1"/>
  <c r="H207" i="18" a="1"/>
  <c r="H207" i="18" s="1"/>
  <c r="H211" i="18" a="1"/>
  <c r="H211" i="18" s="1"/>
  <c r="H141" i="18" a="1"/>
  <c r="H141" i="18" s="1"/>
  <c r="H318" i="18" a="1"/>
  <c r="H318" i="18" s="1"/>
  <c r="H236" i="18" a="1"/>
  <c r="H236" i="18" s="1"/>
  <c r="H131" i="18" a="1"/>
  <c r="H131" i="18" s="1"/>
  <c r="H29" i="18" a="1"/>
  <c r="H29" i="18" s="1"/>
  <c r="H36" i="18" a="1"/>
  <c r="H36" i="18" s="1"/>
  <c r="H52" i="18" a="1"/>
  <c r="H52" i="18" s="1"/>
  <c r="H62" i="18" a="1"/>
  <c r="H62" i="18" s="1"/>
  <c r="H75" i="18" a="1"/>
  <c r="H75" i="18" s="1"/>
  <c r="H138" i="18" a="1"/>
  <c r="H138" i="18" s="1"/>
  <c r="H79" i="18" a="1"/>
  <c r="H79" i="18" s="1"/>
  <c r="H367" i="18" a="1"/>
  <c r="H367" i="18" s="1"/>
  <c r="H284" i="18" a="1"/>
  <c r="H284" i="18" s="1"/>
  <c r="H205" i="18" a="1"/>
  <c r="H205" i="18" s="1"/>
  <c r="H117" i="18" a="1"/>
  <c r="H117" i="18" s="1"/>
  <c r="H127" i="18" a="1"/>
  <c r="H127" i="18" s="1"/>
  <c r="H128" i="18" a="1"/>
  <c r="H128" i="18" s="1"/>
  <c r="H163" i="18" a="1"/>
  <c r="H163" i="18" s="1"/>
  <c r="H59" i="18" a="1"/>
  <c r="H59" i="18" s="1"/>
  <c r="H85" i="18" a="1"/>
  <c r="H85" i="18" s="1"/>
  <c r="H217" i="18" a="1"/>
  <c r="H217" i="18" s="1"/>
  <c r="H377" i="18" a="1"/>
  <c r="H377" i="18" s="1"/>
  <c r="H384" i="18" a="1"/>
  <c r="H384" i="18" s="1"/>
  <c r="H334" i="18" a="1"/>
  <c r="H334" i="18" s="1"/>
  <c r="H358" i="18" a="1"/>
  <c r="H358" i="18" s="1"/>
  <c r="H391" i="18" a="1"/>
  <c r="H391" i="18" s="1"/>
  <c r="H199" i="18" a="1"/>
  <c r="H199" i="18" s="1"/>
  <c r="H223" i="18" a="1"/>
  <c r="H223" i="18" s="1"/>
  <c r="H137" i="18" a="1"/>
  <c r="H137" i="18" s="1"/>
  <c r="H146" i="18" a="1"/>
  <c r="H146" i="18" s="1"/>
  <c r="H155" i="18" a="1"/>
  <c r="H155" i="18" s="1"/>
  <c r="H26" i="18" a="1"/>
  <c r="H26" i="18" s="1"/>
  <c r="H49" i="18" a="1"/>
  <c r="H49" i="18" s="1"/>
  <c r="H56" i="18" a="1"/>
  <c r="H56" i="18" s="1"/>
  <c r="H72" i="18" a="1"/>
  <c r="H72" i="18" s="1"/>
  <c r="H82" i="18" a="1"/>
  <c r="H82" i="18" s="1"/>
  <c r="H372" i="18" a="1"/>
  <c r="H372" i="18" s="1"/>
  <c r="H277" i="18" a="1"/>
  <c r="H277" i="18" s="1"/>
  <c r="H226" i="18" a="1"/>
  <c r="H226" i="18" s="1"/>
  <c r="H229" i="18" a="1"/>
  <c r="H229" i="18" s="1"/>
  <c r="H329" i="18" a="1"/>
  <c r="H329" i="18" s="1"/>
  <c r="H142" i="18" a="1"/>
  <c r="H142" i="18" s="1"/>
  <c r="H152" i="18" a="1"/>
  <c r="H152" i="18" s="1"/>
  <c r="H162" i="18" a="1"/>
  <c r="H162" i="18" s="1"/>
  <c r="H31" i="18" a="1"/>
  <c r="H31" i="18" s="1"/>
  <c r="H58" i="18" a="1"/>
  <c r="H58" i="18" s="1"/>
  <c r="H66" i="18" a="1"/>
  <c r="H66" i="18" s="1"/>
  <c r="H74" i="18" a="1"/>
  <c r="H74" i="18" s="1"/>
  <c r="H279" i="18" a="1"/>
  <c r="H279" i="18" s="1"/>
  <c r="H247" i="18" a="1"/>
  <c r="H247" i="18" s="1"/>
  <c r="H111" i="18" a="1"/>
  <c r="H111" i="18" s="1"/>
  <c r="H114" i="18" a="1"/>
  <c r="H114" i="18" s="1"/>
  <c r="H129" i="18" a="1"/>
  <c r="H129" i="18" s="1"/>
  <c r="H86" i="18" a="1"/>
  <c r="H86" i="18" s="1"/>
  <c r="H134" i="18" a="1"/>
  <c r="H134" i="18" s="1"/>
  <c r="H402" i="18" a="1"/>
  <c r="H402" i="18" s="1"/>
  <c r="H237" i="18" a="1"/>
  <c r="H237" i="18" s="1"/>
  <c r="H147" i="18" a="1"/>
  <c r="H147" i="18" s="1"/>
  <c r="H25" i="18" a="1"/>
  <c r="H25" i="18" s="1"/>
  <c r="H46" i="18" a="1"/>
  <c r="H46" i="18" s="1"/>
  <c r="H317" i="18" a="1"/>
  <c r="H317" i="18" s="1"/>
  <c r="H222" i="18" a="1"/>
  <c r="H222" i="18" s="1"/>
  <c r="H228" i="18" a="1"/>
  <c r="H228" i="18" s="1"/>
  <c r="H239" i="18" a="1"/>
  <c r="H239" i="18" s="1"/>
  <c r="H119" i="18" a="1"/>
  <c r="H119" i="18" s="1"/>
  <c r="H132" i="18" a="1"/>
  <c r="H132" i="18" s="1"/>
  <c r="H109" i="18" a="1"/>
  <c r="H109" i="18" s="1"/>
  <c r="H55" i="18" a="1"/>
  <c r="H55" i="18" s="1"/>
  <c r="H136" i="18" a="1"/>
  <c r="H136" i="18" s="1"/>
  <c r="H153" i="18" a="1"/>
  <c r="H153" i="18" s="1"/>
  <c r="H169" i="18" a="1"/>
  <c r="H169" i="18" s="1"/>
  <c r="H34" i="18" a="1"/>
  <c r="H34" i="18" s="1"/>
  <c r="H38" i="18" a="1"/>
  <c r="H38" i="18" s="1"/>
  <c r="H42" i="18" a="1"/>
  <c r="H42" i="18" s="1"/>
  <c r="H381" i="18" a="1"/>
  <c r="H381" i="18" s="1"/>
  <c r="H393" i="18" a="1"/>
  <c r="H393" i="18" s="1"/>
  <c r="H51" i="18" a="1"/>
  <c r="H51" i="18" s="1"/>
  <c r="H388" i="18" a="1"/>
  <c r="H388" i="18" s="1"/>
  <c r="H357" i="18" a="1"/>
  <c r="H357" i="18" s="1"/>
  <c r="H369" i="18" a="1"/>
  <c r="H369" i="18" s="1"/>
  <c r="H212" i="18" a="1"/>
  <c r="H212" i="18" s="1"/>
  <c r="H238" i="18" a="1"/>
  <c r="H238" i="18" s="1"/>
  <c r="H150" i="18" a="1"/>
  <c r="H150" i="18" s="1"/>
  <c r="H48" i="18" a="1"/>
  <c r="H48" i="18" s="1"/>
  <c r="H283" i="18" a="1"/>
  <c r="H283" i="18" s="1"/>
  <c r="H280" i="18" a="1"/>
  <c r="H280" i="18" s="1"/>
  <c r="H287" i="18" a="1"/>
  <c r="H287" i="18" s="1"/>
  <c r="H28" i="18" a="1"/>
  <c r="H28" i="18" s="1"/>
  <c r="H39" i="18" a="1"/>
  <c r="H39" i="18" s="1"/>
  <c r="H84" i="18" a="1"/>
  <c r="H84" i="18" s="1"/>
  <c r="H40" i="18" a="1"/>
  <c r="H40" i="18" s="1"/>
  <c r="H76" i="18" a="1"/>
  <c r="H76" i="18" s="1"/>
  <c r="H399" i="18" a="1"/>
  <c r="H399" i="18" s="1"/>
  <c r="H298" i="18" a="1"/>
  <c r="H298" i="18" s="1"/>
  <c r="H307" i="18" a="1"/>
  <c r="H307" i="18" s="1"/>
  <c r="H45" i="18" a="1"/>
  <c r="H45" i="18" s="1"/>
  <c r="H71" i="18" a="1"/>
  <c r="H71" i="18" s="1"/>
  <c r="H113" i="18" a="1"/>
  <c r="H113" i="18" s="1"/>
  <c r="H122" i="18" a="1"/>
  <c r="H122" i="18" s="1"/>
  <c r="H78" i="18" a="1"/>
  <c r="H78" i="18" s="1"/>
  <c r="H232" i="18" a="1"/>
  <c r="H232" i="18" s="1"/>
  <c r="H88" i="18" a="1"/>
  <c r="H88" i="18" s="1"/>
  <c r="H44" i="18" a="1"/>
  <c r="H44" i="18" s="1"/>
  <c r="H65" i="18" a="1"/>
  <c r="H65" i="18" s="1"/>
  <c r="H248" i="18" a="1"/>
  <c r="H248" i="18" s="1"/>
  <c r="H156" i="18" a="1"/>
  <c r="H156" i="18" s="1"/>
  <c r="H167" i="18" a="1"/>
  <c r="H167" i="18" s="1"/>
  <c r="H148" i="18" a="1"/>
  <c r="H148" i="18" s="1"/>
  <c r="H278" i="18" a="1"/>
  <c r="H278" i="18" s="1"/>
  <c r="H231" i="18" a="1"/>
  <c r="H231" i="18" s="1"/>
  <c r="H295" i="18" a="1"/>
  <c r="H295" i="18" s="1"/>
  <c r="H234" i="18" a="1"/>
  <c r="H234" i="18" s="1"/>
  <c r="H209" i="18" a="1"/>
  <c r="H209" i="18" s="1"/>
  <c r="H242" i="18" a="1"/>
  <c r="H242" i="18" s="1"/>
  <c r="H361" i="18" a="1"/>
  <c r="H361" i="18" s="1"/>
  <c r="H371" i="18" a="1"/>
  <c r="H371" i="18" s="1"/>
  <c r="H356" i="18" a="1"/>
  <c r="H356" i="18" s="1"/>
  <c r="H201" i="18" a="1"/>
  <c r="H201" i="18" s="1"/>
  <c r="H80" i="18" a="1"/>
  <c r="H80" i="18" s="1"/>
  <c r="H366" i="18" a="1"/>
  <c r="H366" i="18" s="1"/>
  <c r="H382" i="18" a="1"/>
  <c r="H382" i="18" s="1"/>
  <c r="H225" i="18" a="1"/>
  <c r="H225" i="18" s="1"/>
  <c r="H159" i="18" a="1"/>
  <c r="H159" i="18" s="1"/>
  <c r="H170" i="18" a="1"/>
  <c r="H170" i="18" s="1"/>
  <c r="H140" i="18" a="1"/>
  <c r="H140" i="18" s="1"/>
  <c r="H143" i="18" a="1"/>
  <c r="H143" i="18" s="1"/>
  <c r="H35" i="18" a="1"/>
  <c r="H35" i="18" s="1"/>
  <c r="H135" i="18" a="1"/>
  <c r="H135" i="18" s="1"/>
  <c r="H61" i="18" a="1"/>
  <c r="H61" i="18" s="1"/>
  <c r="H81" i="18" a="1"/>
  <c r="H81" i="18" s="1"/>
  <c r="H246" i="18" a="1"/>
  <c r="H246" i="18" s="1"/>
  <c r="H253" i="18" a="1"/>
  <c r="H253" i="18" s="1"/>
  <c r="H77" i="18" a="1"/>
  <c r="H77" i="18" s="1"/>
  <c r="H251" i="18" a="1"/>
  <c r="H251" i="18" s="1"/>
  <c r="H145" i="18" a="1"/>
  <c r="H145" i="18" s="1"/>
  <c r="H57" i="18" a="1"/>
  <c r="H57" i="18" s="1"/>
  <c r="H206" i="18" a="1"/>
  <c r="H206" i="18" s="1"/>
  <c r="H397" i="18" a="1"/>
  <c r="H397" i="18" s="1"/>
  <c r="H292" i="18" a="1"/>
  <c r="H292" i="18" s="1"/>
  <c r="H221" i="18" a="1"/>
  <c r="H221" i="18" s="1"/>
  <c r="H83" i="18" a="1"/>
  <c r="H83" i="18" s="1"/>
  <c r="H63" i="18" a="1"/>
  <c r="H63" i="18" s="1"/>
  <c r="H219" i="18" a="1"/>
  <c r="H219" i="18" s="1"/>
  <c r="H168" i="18" a="1"/>
  <c r="H168" i="18" s="1"/>
  <c r="H43" i="18" a="1"/>
  <c r="H43" i="18" s="1"/>
  <c r="H218" i="18" a="1"/>
  <c r="H218" i="18" s="1"/>
  <c r="H194" i="18" a="1"/>
  <c r="H194" i="18" s="1"/>
  <c r="H139" i="18" a="1"/>
  <c r="H139" i="18" s="1"/>
  <c r="H41" i="18" a="1"/>
  <c r="H41" i="18" s="1"/>
  <c r="H200" i="18" a="1"/>
  <c r="H200" i="18" s="1"/>
  <c r="H215" i="18" a="1"/>
  <c r="H215" i="18" s="1"/>
  <c r="H249" i="18" a="1"/>
  <c r="H249" i="18" s="1"/>
  <c r="H124" i="18" a="1"/>
  <c r="H124" i="18" s="1"/>
  <c r="H158" i="18" a="1"/>
  <c r="H158" i="18" s="1"/>
  <c r="H166" i="18" a="1"/>
  <c r="H166" i="18" s="1"/>
  <c r="H120" i="18" a="1"/>
  <c r="H120" i="18" s="1"/>
  <c r="H37" i="18" a="1"/>
  <c r="H37" i="18" s="1"/>
  <c r="H68" i="18" a="1"/>
  <c r="H68" i="18" s="1"/>
  <c r="H118" i="18" a="1"/>
  <c r="H118" i="18" s="1"/>
  <c r="H130" i="18" a="1"/>
  <c r="H130" i="18" s="1"/>
  <c r="H149" i="18" a="1"/>
  <c r="H149" i="18" s="1"/>
  <c r="H54" i="18" a="1"/>
  <c r="H54" i="18" s="1"/>
  <c r="H227" i="18" a="1"/>
  <c r="H227" i="18" s="1"/>
  <c r="H160" i="18" a="1"/>
  <c r="H160" i="18" s="1"/>
  <c r="H123" i="18" a="1"/>
  <c r="H123" i="18" s="1"/>
  <c r="H69" i="18" a="1"/>
  <c r="H69" i="18" s="1"/>
  <c r="H198" i="18" a="1"/>
  <c r="H198" i="18" s="1"/>
  <c r="H243" i="18" a="1"/>
  <c r="H243" i="18" s="1"/>
  <c r="H157" i="18" a="1"/>
  <c r="H157" i="18" s="1"/>
  <c r="H330" i="18" a="1"/>
  <c r="H330" i="18" s="1"/>
  <c r="H60" i="18" a="1"/>
  <c r="H60" i="18" s="1"/>
  <c r="H398" i="18" a="1"/>
  <c r="H398" i="18" s="1"/>
  <c r="H32" i="18" a="1"/>
  <c r="H32" i="18" s="1"/>
  <c r="H112" i="18" a="1"/>
  <c r="H112" i="18" s="1"/>
  <c r="H293" i="18" a="1"/>
  <c r="H293" i="18" s="1"/>
  <c r="H210" i="18" a="1"/>
  <c r="H210" i="18" s="1"/>
  <c r="H254" i="18" a="1"/>
  <c r="H254" i="18" s="1"/>
  <c r="H165" i="18" a="1"/>
  <c r="H165" i="18" s="1"/>
  <c r="H64" i="18" a="1"/>
  <c r="H64" i="18" s="1"/>
  <c r="H213" i="18" a="1"/>
  <c r="H213" i="18" s="1"/>
  <c r="H204" i="18" a="1"/>
  <c r="H204" i="18" s="1"/>
  <c r="N355" i="18"/>
  <c r="N342" i="18"/>
  <c r="N343" i="18"/>
  <c r="N275" i="18"/>
  <c r="N263" i="18"/>
  <c r="N262" i="18"/>
  <c r="I419" i="18"/>
  <c r="N255" i="21"/>
  <c r="F195" i="21" a="1"/>
  <c r="F195" i="21" s="1"/>
  <c r="G195" i="21" a="1"/>
  <c r="G195" i="21" s="1"/>
  <c r="H195" i="21" a="1"/>
  <c r="H195" i="21" s="1"/>
  <c r="I195" i="21" a="1"/>
  <c r="I195" i="21" s="1"/>
  <c r="J195" i="21" a="1"/>
  <c r="J195" i="21" s="1"/>
  <c r="F196" i="21" a="1"/>
  <c r="F196" i="21" s="1"/>
  <c r="G196" i="21" a="1"/>
  <c r="G196" i="21" s="1"/>
  <c r="H196" i="21" a="1"/>
  <c r="H196" i="21" s="1"/>
  <c r="I196" i="21" a="1"/>
  <c r="I196" i="21" s="1"/>
  <c r="J196" i="21" a="1"/>
  <c r="J196" i="21" s="1"/>
  <c r="F197" i="21" a="1"/>
  <c r="F197" i="21" s="1"/>
  <c r="G197" i="21" a="1"/>
  <c r="G197" i="21" s="1"/>
  <c r="H197" i="21" a="1"/>
  <c r="H197" i="21" s="1"/>
  <c r="I197" i="21" a="1"/>
  <c r="I197" i="21" s="1"/>
  <c r="J197" i="21" a="1"/>
  <c r="J197" i="21" s="1"/>
  <c r="F198" i="21" a="1"/>
  <c r="F198" i="21" s="1"/>
  <c r="G198" i="21" a="1"/>
  <c r="G198" i="21" s="1"/>
  <c r="H198" i="21" a="1"/>
  <c r="H198" i="21" s="1"/>
  <c r="I198" i="21" a="1"/>
  <c r="I198" i="21" s="1"/>
  <c r="J198" i="21" a="1"/>
  <c r="J198" i="21" s="1"/>
  <c r="F199" i="21" a="1"/>
  <c r="F199" i="21" s="1"/>
  <c r="G199" i="21" a="1"/>
  <c r="G199" i="21" s="1"/>
  <c r="H199" i="21" a="1"/>
  <c r="H199" i="21" s="1"/>
  <c r="I199" i="21" a="1"/>
  <c r="I199" i="21" s="1"/>
  <c r="J199" i="21" a="1"/>
  <c r="J199" i="21" s="1"/>
  <c r="F200" i="21" a="1"/>
  <c r="F200" i="21" s="1"/>
  <c r="G200" i="21" a="1"/>
  <c r="G200" i="21" s="1"/>
  <c r="H200" i="21" a="1"/>
  <c r="H200" i="21" s="1"/>
  <c r="I200" i="21" a="1"/>
  <c r="I200" i="21" s="1"/>
  <c r="J200" i="21" a="1"/>
  <c r="J200" i="21" s="1"/>
  <c r="F201" i="21" a="1"/>
  <c r="F201" i="21" s="1"/>
  <c r="G201" i="21" a="1"/>
  <c r="G201" i="21" s="1"/>
  <c r="H201" i="21" a="1"/>
  <c r="H201" i="21" s="1"/>
  <c r="I201" i="21" a="1"/>
  <c r="I201" i="21" s="1"/>
  <c r="J201" i="21" a="1"/>
  <c r="J201" i="21" s="1"/>
  <c r="F202" i="21" a="1"/>
  <c r="F202" i="21" s="1"/>
  <c r="G202" i="21" a="1"/>
  <c r="G202" i="21" s="1"/>
  <c r="H202" i="21" a="1"/>
  <c r="H202" i="21" s="1"/>
  <c r="I202" i="21" a="1"/>
  <c r="I202" i="21" s="1"/>
  <c r="J202" i="21" a="1"/>
  <c r="J202" i="21" s="1"/>
  <c r="F203" i="21" a="1"/>
  <c r="F203" i="21" s="1"/>
  <c r="G203" i="21" a="1"/>
  <c r="G203" i="21" s="1"/>
  <c r="H203" i="21" a="1"/>
  <c r="H203" i="21" s="1"/>
  <c r="I203" i="21" a="1"/>
  <c r="I203" i="21" s="1"/>
  <c r="J203" i="21" a="1"/>
  <c r="J203" i="21" s="1"/>
  <c r="F204" i="21" a="1"/>
  <c r="F204" i="21" s="1"/>
  <c r="G204" i="21" a="1"/>
  <c r="G204" i="21" s="1"/>
  <c r="H204" i="21" a="1"/>
  <c r="H204" i="21" s="1"/>
  <c r="I204" i="21" a="1"/>
  <c r="I204" i="21" s="1"/>
  <c r="J204" i="21" a="1"/>
  <c r="J204" i="21" s="1"/>
  <c r="F205" i="21" a="1"/>
  <c r="F205" i="21" s="1"/>
  <c r="G205" i="21" a="1"/>
  <c r="G205" i="21" s="1"/>
  <c r="H205" i="21" a="1"/>
  <c r="H205" i="21" s="1"/>
  <c r="I205" i="21" a="1"/>
  <c r="I205" i="21" s="1"/>
  <c r="J205" i="21" a="1"/>
  <c r="J205" i="21" s="1"/>
  <c r="F206" i="21" a="1"/>
  <c r="F206" i="21" s="1"/>
  <c r="G206" i="21" a="1"/>
  <c r="G206" i="21" s="1"/>
  <c r="H206" i="21" a="1"/>
  <c r="H206" i="21" s="1"/>
  <c r="I206" i="21" a="1"/>
  <c r="I206" i="21" s="1"/>
  <c r="J206" i="21" a="1"/>
  <c r="J206" i="21" s="1"/>
  <c r="F207" i="21" a="1"/>
  <c r="F207" i="21" s="1"/>
  <c r="G207" i="21" a="1"/>
  <c r="G207" i="21" s="1"/>
  <c r="H207" i="21" a="1"/>
  <c r="H207" i="21" s="1"/>
  <c r="I207" i="21" a="1"/>
  <c r="I207" i="21" s="1"/>
  <c r="J207" i="21" a="1"/>
  <c r="J207" i="21" s="1"/>
  <c r="F208" i="21" a="1"/>
  <c r="F208" i="21" s="1"/>
  <c r="G208" i="21" a="1"/>
  <c r="G208" i="21" s="1"/>
  <c r="H208" i="21" a="1"/>
  <c r="H208" i="21" s="1"/>
  <c r="I208" i="21" a="1"/>
  <c r="I208" i="21" s="1"/>
  <c r="J208" i="21" a="1"/>
  <c r="J208" i="21" s="1"/>
  <c r="F209" i="21" a="1"/>
  <c r="F209" i="21" s="1"/>
  <c r="G209" i="21" a="1"/>
  <c r="G209" i="21" s="1"/>
  <c r="H209" i="21" a="1"/>
  <c r="H209" i="21" s="1"/>
  <c r="I209" i="21" a="1"/>
  <c r="I209" i="21" s="1"/>
  <c r="J209" i="21" a="1"/>
  <c r="J209" i="21" s="1"/>
  <c r="F210" i="21" a="1"/>
  <c r="F210" i="21" s="1"/>
  <c r="G210" i="21" a="1"/>
  <c r="G210" i="21" s="1"/>
  <c r="H210" i="21" a="1"/>
  <c r="H210" i="21" s="1"/>
  <c r="I210" i="21" a="1"/>
  <c r="I210" i="21" s="1"/>
  <c r="J210" i="21" a="1"/>
  <c r="J210" i="21" s="1"/>
  <c r="F211" i="21" a="1"/>
  <c r="F211" i="21" s="1"/>
  <c r="G211" i="21" a="1"/>
  <c r="G211" i="21" s="1"/>
  <c r="H211" i="21" a="1"/>
  <c r="H211" i="21" s="1"/>
  <c r="I211" i="21" a="1"/>
  <c r="I211" i="21" s="1"/>
  <c r="J211" i="21" a="1"/>
  <c r="J211" i="21" s="1"/>
  <c r="F212" i="21" a="1"/>
  <c r="F212" i="21" s="1"/>
  <c r="G212" i="21" a="1"/>
  <c r="G212" i="21" s="1"/>
  <c r="H212" i="21" a="1"/>
  <c r="H212" i="21" s="1"/>
  <c r="I212" i="21" a="1"/>
  <c r="I212" i="21" s="1"/>
  <c r="J212" i="21" a="1"/>
  <c r="J212" i="21" s="1"/>
  <c r="F213" i="21" a="1"/>
  <c r="F213" i="21" s="1"/>
  <c r="G213" i="21" a="1"/>
  <c r="G213" i="21" s="1"/>
  <c r="H213" i="21" a="1"/>
  <c r="H213" i="21" s="1"/>
  <c r="I213" i="21" a="1"/>
  <c r="I213" i="21" s="1"/>
  <c r="J213" i="21" a="1"/>
  <c r="J213" i="21" s="1"/>
  <c r="F214" i="21" a="1"/>
  <c r="F214" i="21" s="1"/>
  <c r="G214" i="21" a="1"/>
  <c r="G214" i="21" s="1"/>
  <c r="H214" i="21" a="1"/>
  <c r="H214" i="21" s="1"/>
  <c r="I214" i="21" a="1"/>
  <c r="I214" i="21" s="1"/>
  <c r="J214" i="21" a="1"/>
  <c r="J214" i="21" s="1"/>
  <c r="F215" i="21" a="1"/>
  <c r="F215" i="21" s="1"/>
  <c r="G215" i="21" a="1"/>
  <c r="G215" i="21" s="1"/>
  <c r="H215" i="21" a="1"/>
  <c r="H215" i="21" s="1"/>
  <c r="I215" i="21" a="1"/>
  <c r="I215" i="21" s="1"/>
  <c r="J215" i="21" a="1"/>
  <c r="J215" i="21" s="1"/>
  <c r="F216" i="21" a="1"/>
  <c r="F216" i="21" s="1"/>
  <c r="G216" i="21" a="1"/>
  <c r="G216" i="21" s="1"/>
  <c r="H216" i="21" a="1"/>
  <c r="H216" i="21" s="1"/>
  <c r="I216" i="21" a="1"/>
  <c r="I216" i="21" s="1"/>
  <c r="J216" i="21" a="1"/>
  <c r="J216" i="21" s="1"/>
  <c r="F217" i="21" a="1"/>
  <c r="F217" i="21" s="1"/>
  <c r="G217" i="21" a="1"/>
  <c r="G217" i="21" s="1"/>
  <c r="H217" i="21" a="1"/>
  <c r="H217" i="21" s="1"/>
  <c r="I217" i="21" a="1"/>
  <c r="I217" i="21" s="1"/>
  <c r="J217" i="21" a="1"/>
  <c r="J217" i="21" s="1"/>
  <c r="F218" i="21" a="1"/>
  <c r="F218" i="21" s="1"/>
  <c r="G218" i="21" a="1"/>
  <c r="G218" i="21" s="1"/>
  <c r="H218" i="21" a="1"/>
  <c r="H218" i="21" s="1"/>
  <c r="I218" i="21" a="1"/>
  <c r="I218" i="21" s="1"/>
  <c r="J218" i="21" a="1"/>
  <c r="J218" i="21" s="1"/>
  <c r="F219" i="21" a="1"/>
  <c r="F219" i="21" s="1"/>
  <c r="G219" i="21" a="1"/>
  <c r="G219" i="21" s="1"/>
  <c r="H219" i="21" a="1"/>
  <c r="H219" i="21" s="1"/>
  <c r="I219" i="21" a="1"/>
  <c r="I219" i="21" s="1"/>
  <c r="J219" i="21" a="1"/>
  <c r="J219" i="21" s="1"/>
  <c r="F220" i="21" a="1"/>
  <c r="F220" i="21" s="1"/>
  <c r="G220" i="21" a="1"/>
  <c r="G220" i="21" s="1"/>
  <c r="H220" i="21" a="1"/>
  <c r="H220" i="21" s="1"/>
  <c r="I220" i="21" a="1"/>
  <c r="I220" i="21" s="1"/>
  <c r="J220" i="21" a="1"/>
  <c r="J220" i="21" s="1"/>
  <c r="F221" i="21" a="1"/>
  <c r="F221" i="21" s="1"/>
  <c r="G221" i="21" a="1"/>
  <c r="G221" i="21" s="1"/>
  <c r="H221" i="21" a="1"/>
  <c r="H221" i="21" s="1"/>
  <c r="I221" i="21" a="1"/>
  <c r="I221" i="21" s="1"/>
  <c r="J221" i="21" a="1"/>
  <c r="J221" i="21" s="1"/>
  <c r="F222" i="21" a="1"/>
  <c r="F222" i="21" s="1"/>
  <c r="G222" i="21" a="1"/>
  <c r="G222" i="21" s="1"/>
  <c r="H222" i="21" a="1"/>
  <c r="H222" i="21" s="1"/>
  <c r="I222" i="21" a="1"/>
  <c r="I222" i="21" s="1"/>
  <c r="J222" i="21" a="1"/>
  <c r="J222" i="21" s="1"/>
  <c r="F223" i="21" a="1"/>
  <c r="F223" i="21" s="1"/>
  <c r="G223" i="21" a="1"/>
  <c r="G223" i="21" s="1"/>
  <c r="H223" i="21" a="1"/>
  <c r="H223" i="21" s="1"/>
  <c r="I223" i="21" a="1"/>
  <c r="I223" i="21" s="1"/>
  <c r="J223" i="21" a="1"/>
  <c r="J223" i="21" s="1"/>
  <c r="F224" i="21" a="1"/>
  <c r="F224" i="21" s="1"/>
  <c r="G224" i="21" a="1"/>
  <c r="G224" i="21" s="1"/>
  <c r="H224" i="21" a="1"/>
  <c r="H224" i="21" s="1"/>
  <c r="I224" i="21" a="1"/>
  <c r="I224" i="21" s="1"/>
  <c r="J224" i="21" a="1"/>
  <c r="J224" i="21" s="1"/>
  <c r="F225" i="21" a="1"/>
  <c r="F225" i="21" s="1"/>
  <c r="G225" i="21" a="1"/>
  <c r="G225" i="21" s="1"/>
  <c r="H225" i="21" a="1"/>
  <c r="H225" i="21" s="1"/>
  <c r="I225" i="21" a="1"/>
  <c r="I225" i="21" s="1"/>
  <c r="J225" i="21" a="1"/>
  <c r="J225" i="21" s="1"/>
  <c r="F226" i="21" a="1"/>
  <c r="F226" i="21" s="1"/>
  <c r="G226" i="21" a="1"/>
  <c r="G226" i="21" s="1"/>
  <c r="H226" i="21" a="1"/>
  <c r="H226" i="21" s="1"/>
  <c r="I226" i="21" a="1"/>
  <c r="I226" i="21" s="1"/>
  <c r="J226" i="21" a="1"/>
  <c r="J226" i="21" s="1"/>
  <c r="F227" i="21" a="1"/>
  <c r="F227" i="21" s="1"/>
  <c r="G227" i="21" a="1"/>
  <c r="G227" i="21" s="1"/>
  <c r="H227" i="21" a="1"/>
  <c r="H227" i="21" s="1"/>
  <c r="I227" i="21" a="1"/>
  <c r="I227" i="21" s="1"/>
  <c r="J227" i="21" a="1"/>
  <c r="J227" i="21" s="1"/>
  <c r="F228" i="21" a="1"/>
  <c r="F228" i="21" s="1"/>
  <c r="G228" i="21" a="1"/>
  <c r="G228" i="21" s="1"/>
  <c r="H228" i="21" a="1"/>
  <c r="H228" i="21" s="1"/>
  <c r="I228" i="21" a="1"/>
  <c r="I228" i="21" s="1"/>
  <c r="J228" i="21" a="1"/>
  <c r="J228" i="21" s="1"/>
  <c r="F229" i="21" a="1"/>
  <c r="F229" i="21" s="1"/>
  <c r="G229" i="21" a="1"/>
  <c r="G229" i="21" s="1"/>
  <c r="H229" i="21" a="1"/>
  <c r="H229" i="21" s="1"/>
  <c r="I229" i="21" a="1"/>
  <c r="I229" i="21" s="1"/>
  <c r="J229" i="21" a="1"/>
  <c r="J229" i="21" s="1"/>
  <c r="F230" i="21" a="1"/>
  <c r="F230" i="21" s="1"/>
  <c r="G230" i="21" a="1"/>
  <c r="G230" i="21" s="1"/>
  <c r="H230" i="21" a="1"/>
  <c r="H230" i="21" s="1"/>
  <c r="I230" i="21" a="1"/>
  <c r="I230" i="21" s="1"/>
  <c r="J230" i="21" a="1"/>
  <c r="J230" i="21" s="1"/>
  <c r="F231" i="21" a="1"/>
  <c r="F231" i="21" s="1"/>
  <c r="G231" i="21" a="1"/>
  <c r="G231" i="21" s="1"/>
  <c r="H231" i="21" a="1"/>
  <c r="H231" i="21" s="1"/>
  <c r="I231" i="21" a="1"/>
  <c r="I231" i="21" s="1"/>
  <c r="J231" i="21" a="1"/>
  <c r="J231" i="21" s="1"/>
  <c r="F232" i="21" a="1"/>
  <c r="F232" i="21" s="1"/>
  <c r="G232" i="21" a="1"/>
  <c r="G232" i="21" s="1"/>
  <c r="H232" i="21" a="1"/>
  <c r="H232" i="21" s="1"/>
  <c r="I232" i="21" a="1"/>
  <c r="I232" i="21" s="1"/>
  <c r="J232" i="21" a="1"/>
  <c r="J232" i="21" s="1"/>
  <c r="F233" i="21" a="1"/>
  <c r="F233" i="21" s="1"/>
  <c r="G233" i="21" a="1"/>
  <c r="G233" i="21" s="1"/>
  <c r="H233" i="21" a="1"/>
  <c r="H233" i="21" s="1"/>
  <c r="I233" i="21" a="1"/>
  <c r="I233" i="21" s="1"/>
  <c r="J233" i="21" a="1"/>
  <c r="J233" i="21" s="1"/>
  <c r="F234" i="21" a="1"/>
  <c r="F234" i="21" s="1"/>
  <c r="G234" i="21" a="1"/>
  <c r="G234" i="21" s="1"/>
  <c r="H234" i="21" a="1"/>
  <c r="H234" i="21" s="1"/>
  <c r="I234" i="21" a="1"/>
  <c r="I234" i="21" s="1"/>
  <c r="J234" i="21" a="1"/>
  <c r="J234" i="21" s="1"/>
  <c r="F235" i="21" a="1"/>
  <c r="F235" i="21" s="1"/>
  <c r="G235" i="21" a="1"/>
  <c r="G235" i="21" s="1"/>
  <c r="H235" i="21" a="1"/>
  <c r="H235" i="21" s="1"/>
  <c r="I235" i="21" a="1"/>
  <c r="I235" i="21" s="1"/>
  <c r="J235" i="21" a="1"/>
  <c r="J235" i="21" s="1"/>
  <c r="F236" i="21" a="1"/>
  <c r="F236" i="21" s="1"/>
  <c r="G236" i="21" a="1"/>
  <c r="G236" i="21" s="1"/>
  <c r="H236" i="21" a="1"/>
  <c r="H236" i="21" s="1"/>
  <c r="I236" i="21" a="1"/>
  <c r="I236" i="21" s="1"/>
  <c r="J236" i="21" a="1"/>
  <c r="J236" i="21" s="1"/>
  <c r="F237" i="21" a="1"/>
  <c r="F237" i="21" s="1"/>
  <c r="G237" i="21" a="1"/>
  <c r="G237" i="21" s="1"/>
  <c r="H237" i="21" a="1"/>
  <c r="H237" i="21" s="1"/>
  <c r="I237" i="21" a="1"/>
  <c r="I237" i="21" s="1"/>
  <c r="J237" i="21" a="1"/>
  <c r="J237" i="21" s="1"/>
  <c r="F238" i="21" a="1"/>
  <c r="F238" i="21" s="1"/>
  <c r="G238" i="21" a="1"/>
  <c r="G238" i="21" s="1"/>
  <c r="H238" i="21" a="1"/>
  <c r="H238" i="21" s="1"/>
  <c r="I238" i="21" a="1"/>
  <c r="I238" i="21" s="1"/>
  <c r="J238" i="21" a="1"/>
  <c r="J238" i="21" s="1"/>
  <c r="F239" i="21" a="1"/>
  <c r="F239" i="21" s="1"/>
  <c r="G239" i="21" a="1"/>
  <c r="G239" i="21" s="1"/>
  <c r="H239" i="21" a="1"/>
  <c r="H239" i="21" s="1"/>
  <c r="I239" i="21" a="1"/>
  <c r="I239" i="21" s="1"/>
  <c r="J239" i="21" a="1"/>
  <c r="J239" i="21" s="1"/>
  <c r="F240" i="21" a="1"/>
  <c r="F240" i="21" s="1"/>
  <c r="G240" i="21" a="1"/>
  <c r="G240" i="21" s="1"/>
  <c r="H240" i="21" a="1"/>
  <c r="H240" i="21" s="1"/>
  <c r="I240" i="21" a="1"/>
  <c r="I240" i="21" s="1"/>
  <c r="J240" i="21" a="1"/>
  <c r="J240" i="21" s="1"/>
  <c r="F241" i="21" a="1"/>
  <c r="F241" i="21" s="1"/>
  <c r="G241" i="21" a="1"/>
  <c r="G241" i="21" s="1"/>
  <c r="H241" i="21" a="1"/>
  <c r="H241" i="21" s="1"/>
  <c r="I241" i="21" a="1"/>
  <c r="I241" i="21" s="1"/>
  <c r="J241" i="21" a="1"/>
  <c r="J241" i="21" s="1"/>
  <c r="F242" i="21" a="1"/>
  <c r="F242" i="21" s="1"/>
  <c r="G242" i="21" a="1"/>
  <c r="G242" i="21" s="1"/>
  <c r="H242" i="21" a="1"/>
  <c r="H242" i="21" s="1"/>
  <c r="I242" i="21" a="1"/>
  <c r="I242" i="21" s="1"/>
  <c r="J242" i="21" a="1"/>
  <c r="J242" i="21" s="1"/>
  <c r="F243" i="21" a="1"/>
  <c r="F243" i="21" s="1"/>
  <c r="G243" i="21" a="1"/>
  <c r="G243" i="21" s="1"/>
  <c r="H243" i="21" a="1"/>
  <c r="H243" i="21" s="1"/>
  <c r="I243" i="21" a="1"/>
  <c r="I243" i="21" s="1"/>
  <c r="J243" i="21" a="1"/>
  <c r="J243" i="21" s="1"/>
  <c r="F244" i="21" a="1"/>
  <c r="F244" i="21" s="1"/>
  <c r="G244" i="21" a="1"/>
  <c r="G244" i="21" s="1"/>
  <c r="H244" i="21" a="1"/>
  <c r="H244" i="21" s="1"/>
  <c r="I244" i="21" a="1"/>
  <c r="I244" i="21" s="1"/>
  <c r="J244" i="21" a="1"/>
  <c r="J244" i="21" s="1"/>
  <c r="F245" i="21" a="1"/>
  <c r="F245" i="21" s="1"/>
  <c r="G245" i="21" a="1"/>
  <c r="G245" i="21" s="1"/>
  <c r="H245" i="21" a="1"/>
  <c r="H245" i="21" s="1"/>
  <c r="I245" i="21" a="1"/>
  <c r="I245" i="21" s="1"/>
  <c r="J245" i="21" a="1"/>
  <c r="J245" i="21" s="1"/>
  <c r="F246" i="21" a="1"/>
  <c r="F246" i="21" s="1"/>
  <c r="G246" i="21" a="1"/>
  <c r="G246" i="21" s="1"/>
  <c r="H246" i="21" a="1"/>
  <c r="H246" i="21" s="1"/>
  <c r="I246" i="21" a="1"/>
  <c r="I246" i="21" s="1"/>
  <c r="J246" i="21" a="1"/>
  <c r="J246" i="21" s="1"/>
  <c r="F247" i="21" a="1"/>
  <c r="F247" i="21" s="1"/>
  <c r="G247" i="21" a="1"/>
  <c r="G247" i="21" s="1"/>
  <c r="H247" i="21" a="1"/>
  <c r="H247" i="21" s="1"/>
  <c r="I247" i="21" a="1"/>
  <c r="I247" i="21" s="1"/>
  <c r="J247" i="21" a="1"/>
  <c r="J247" i="21" s="1"/>
  <c r="F248" i="21" a="1"/>
  <c r="F248" i="21" s="1"/>
  <c r="G248" i="21" a="1"/>
  <c r="G248" i="21" s="1"/>
  <c r="H248" i="21" a="1"/>
  <c r="H248" i="21" s="1"/>
  <c r="I248" i="21" a="1"/>
  <c r="I248" i="21" s="1"/>
  <c r="J248" i="21" a="1"/>
  <c r="J248" i="21" s="1"/>
  <c r="F249" i="21" a="1"/>
  <c r="F249" i="21" s="1"/>
  <c r="G249" i="21" a="1"/>
  <c r="G249" i="21" s="1"/>
  <c r="H249" i="21" a="1"/>
  <c r="H249" i="21" s="1"/>
  <c r="I249" i="21" a="1"/>
  <c r="I249" i="21" s="1"/>
  <c r="J249" i="21" a="1"/>
  <c r="J249" i="21" s="1"/>
  <c r="F250" i="21" a="1"/>
  <c r="F250" i="21" s="1"/>
  <c r="G250" i="21" a="1"/>
  <c r="G250" i="21" s="1"/>
  <c r="H250" i="21" a="1"/>
  <c r="H250" i="21" s="1"/>
  <c r="I250" i="21" a="1"/>
  <c r="I250" i="21" s="1"/>
  <c r="J250" i="21" a="1"/>
  <c r="J250" i="21" s="1"/>
  <c r="F251" i="21" a="1"/>
  <c r="F251" i="21" s="1"/>
  <c r="G251" i="21" a="1"/>
  <c r="G251" i="21" s="1"/>
  <c r="H251" i="21" a="1"/>
  <c r="H251" i="21" s="1"/>
  <c r="I251" i="21" a="1"/>
  <c r="I251" i="21" s="1"/>
  <c r="J251" i="21" a="1"/>
  <c r="J251" i="21" s="1"/>
  <c r="F252" i="21" a="1"/>
  <c r="F252" i="21" s="1"/>
  <c r="G252" i="21" a="1"/>
  <c r="G252" i="21" s="1"/>
  <c r="H252" i="21" a="1"/>
  <c r="H252" i="21" s="1"/>
  <c r="I252" i="21" a="1"/>
  <c r="I252" i="21" s="1"/>
  <c r="J252" i="21" a="1"/>
  <c r="J252" i="21" s="1"/>
  <c r="D252" i="21" a="1"/>
  <c r="D252" i="21" s="1"/>
  <c r="D251" i="21" a="1"/>
  <c r="D251" i="21" s="1"/>
  <c r="D250" i="21" a="1"/>
  <c r="D250" i="21" s="1"/>
  <c r="D249" i="21" a="1"/>
  <c r="D249" i="21" s="1"/>
  <c r="D248" i="21" a="1"/>
  <c r="D248" i="21" s="1"/>
  <c r="D247" i="21" a="1"/>
  <c r="D247" i="21" s="1"/>
  <c r="D246" i="21" a="1"/>
  <c r="D246" i="21" s="1"/>
  <c r="D245" i="21" a="1"/>
  <c r="D245" i="21" s="1"/>
  <c r="D244" i="21" a="1"/>
  <c r="D244" i="21" s="1"/>
  <c r="D243" i="21" a="1"/>
  <c r="D243" i="21" s="1"/>
  <c r="D242" i="21" a="1"/>
  <c r="D242" i="21" s="1"/>
  <c r="D241" i="21" a="1"/>
  <c r="D241" i="21" s="1"/>
  <c r="D240" i="21" a="1"/>
  <c r="D240" i="21" s="1"/>
  <c r="D239" i="21" a="1"/>
  <c r="D239" i="21" s="1"/>
  <c r="D238" i="21" a="1"/>
  <c r="D238" i="21" s="1"/>
  <c r="D237" i="21" a="1"/>
  <c r="D237" i="21" s="1"/>
  <c r="D236" i="21" a="1"/>
  <c r="D236" i="21" s="1"/>
  <c r="D235" i="21" a="1"/>
  <c r="D235" i="21" s="1"/>
  <c r="D234" i="21" a="1"/>
  <c r="D234" i="21" s="1"/>
  <c r="D233" i="21" a="1"/>
  <c r="D233" i="21" s="1"/>
  <c r="D232" i="21" a="1"/>
  <c r="D232" i="21" s="1"/>
  <c r="D231" i="21" a="1"/>
  <c r="D231" i="21" s="1"/>
  <c r="D230" i="21" a="1"/>
  <c r="D230" i="21" s="1"/>
  <c r="D229" i="21" a="1"/>
  <c r="D229" i="21" s="1"/>
  <c r="D228" i="21" a="1"/>
  <c r="D228" i="21" s="1"/>
  <c r="D227" i="21" a="1"/>
  <c r="D227" i="21" s="1"/>
  <c r="D226" i="21" a="1"/>
  <c r="D226" i="21" s="1"/>
  <c r="D225" i="21" a="1"/>
  <c r="D225" i="21" s="1"/>
  <c r="D224" i="21" a="1"/>
  <c r="D224" i="21" s="1"/>
  <c r="D223" i="21" a="1"/>
  <c r="D223" i="21" s="1"/>
  <c r="D222" i="21" a="1"/>
  <c r="D222" i="21" s="1"/>
  <c r="D221" i="21" a="1"/>
  <c r="D221" i="21" s="1"/>
  <c r="D220" i="21" a="1"/>
  <c r="D220" i="21" s="1"/>
  <c r="D219" i="21" a="1"/>
  <c r="D219" i="21" s="1"/>
  <c r="D218" i="21" a="1"/>
  <c r="D218" i="21" s="1"/>
  <c r="D217" i="21" a="1"/>
  <c r="D217" i="21" s="1"/>
  <c r="D216" i="21" a="1"/>
  <c r="D216" i="21" s="1"/>
  <c r="D215" i="21" a="1"/>
  <c r="D215" i="21" s="1"/>
  <c r="D214" i="21" a="1"/>
  <c r="D214" i="21" s="1"/>
  <c r="D213" i="21" a="1"/>
  <c r="D213" i="21" s="1"/>
  <c r="D212" i="21" a="1"/>
  <c r="D212" i="21" s="1"/>
  <c r="D211" i="21" a="1"/>
  <c r="D211" i="21" s="1"/>
  <c r="D210" i="21" a="1"/>
  <c r="D210" i="21" s="1"/>
  <c r="D209" i="21" a="1"/>
  <c r="D209" i="21" s="1"/>
  <c r="D208" i="21" a="1"/>
  <c r="D208" i="21" s="1"/>
  <c r="D207" i="21" a="1"/>
  <c r="D207" i="21" s="1"/>
  <c r="D206" i="21" a="1"/>
  <c r="D206" i="21" s="1"/>
  <c r="D205" i="21" a="1"/>
  <c r="D205" i="21" s="1"/>
  <c r="D204" i="21" a="1"/>
  <c r="D204" i="21" s="1"/>
  <c r="D203" i="21" a="1"/>
  <c r="D203" i="21" s="1"/>
  <c r="D202" i="21" a="1"/>
  <c r="D202" i="21" s="1"/>
  <c r="D201" i="21" a="1"/>
  <c r="D201" i="21" s="1"/>
  <c r="D200" i="21" a="1"/>
  <c r="D200" i="21" s="1"/>
  <c r="D199" i="21" a="1"/>
  <c r="D199" i="21" s="1"/>
  <c r="D198" i="21" a="1"/>
  <c r="D198" i="21" s="1"/>
  <c r="D197" i="21" a="1"/>
  <c r="D197" i="21" s="1"/>
  <c r="D196" i="21" a="1"/>
  <c r="D196" i="21" s="1"/>
  <c r="D195" i="21" a="1"/>
  <c r="D195" i="21" s="1"/>
  <c r="D194" i="21" a="1"/>
  <c r="D194" i="21" s="1"/>
  <c r="F194" i="21" a="1"/>
  <c r="F194" i="21" s="1"/>
  <c r="G194" i="21" a="1"/>
  <c r="G194" i="21" s="1"/>
  <c r="H194" i="21" a="1"/>
  <c r="H194" i="21" s="1"/>
  <c r="I194" i="21" a="1"/>
  <c r="I194" i="21" s="1"/>
  <c r="J194" i="21" a="1"/>
  <c r="J194" i="21" s="1"/>
  <c r="T253" i="21"/>
  <c r="K179" i="21" a="1"/>
  <c r="K179" i="21" s="1"/>
  <c r="K178" i="21" a="1"/>
  <c r="K178" i="21" s="1"/>
  <c r="M96" i="21"/>
  <c r="N96" i="21"/>
  <c r="K94" i="21" a="1"/>
  <c r="K94" i="21" s="1"/>
  <c r="M11" i="21"/>
  <c r="K9" i="21" a="1"/>
  <c r="K9" i="21" s="1"/>
  <c r="D253" i="21"/>
  <c r="D177" i="21"/>
  <c r="F24" i="21" a="1"/>
  <c r="F24" i="21" s="1"/>
  <c r="G24" i="21" a="1"/>
  <c r="G24" i="21" s="1"/>
  <c r="H24" i="21" a="1"/>
  <c r="H24" i="21" s="1"/>
  <c r="I24" i="21" a="1"/>
  <c r="I24" i="21" s="1"/>
  <c r="J24" i="21" a="1"/>
  <c r="J24" i="21" s="1"/>
  <c r="F25" i="21" a="1"/>
  <c r="F25" i="21" s="1"/>
  <c r="G25" i="21" a="1"/>
  <c r="G25" i="21" s="1"/>
  <c r="H25" i="21" a="1"/>
  <c r="H25" i="21" s="1"/>
  <c r="I25" i="21" a="1"/>
  <c r="I25" i="21" s="1"/>
  <c r="J25" i="21" a="1"/>
  <c r="J25" i="21" s="1"/>
  <c r="D25" i="21" a="1"/>
  <c r="D25" i="21" s="1"/>
  <c r="F109" i="21" a="1"/>
  <c r="F109" i="21" s="1"/>
  <c r="G109" i="21" a="1"/>
  <c r="G109" i="21" s="1"/>
  <c r="H109" i="21" a="1"/>
  <c r="H109" i="21" s="1"/>
  <c r="I109" i="21" a="1"/>
  <c r="I109" i="21" s="1"/>
  <c r="J109" i="21" a="1"/>
  <c r="J109" i="21" s="1"/>
  <c r="F110" i="21" a="1"/>
  <c r="F110" i="21" s="1"/>
  <c r="G110" i="21" a="1"/>
  <c r="G110" i="21" s="1"/>
  <c r="H110" i="21" a="1"/>
  <c r="H110" i="21" s="1"/>
  <c r="I110" i="21" a="1"/>
  <c r="I110" i="21" s="1"/>
  <c r="J110" i="21" a="1"/>
  <c r="J110" i="21" s="1"/>
  <c r="F111" i="21" a="1"/>
  <c r="F111" i="21" s="1"/>
  <c r="G111" i="21" a="1"/>
  <c r="G111" i="21" s="1"/>
  <c r="H111" i="21" a="1"/>
  <c r="H111" i="21" s="1"/>
  <c r="I111" i="21" a="1"/>
  <c r="I111" i="21" s="1"/>
  <c r="J111" i="21" a="1"/>
  <c r="J111" i="21" s="1"/>
  <c r="F112" i="21" a="1"/>
  <c r="F112" i="21" s="1"/>
  <c r="G112" i="21" a="1"/>
  <c r="G112" i="21" s="1"/>
  <c r="H112" i="21" a="1"/>
  <c r="H112" i="21" s="1"/>
  <c r="I112" i="21" a="1"/>
  <c r="I112" i="21" s="1"/>
  <c r="J112" i="21" a="1"/>
  <c r="J112" i="21" s="1"/>
  <c r="F113" i="21" a="1"/>
  <c r="F113" i="21" s="1"/>
  <c r="G113" i="21" a="1"/>
  <c r="G113" i="21" s="1"/>
  <c r="H113" i="21" a="1"/>
  <c r="H113" i="21" s="1"/>
  <c r="I113" i="21" a="1"/>
  <c r="I113" i="21" s="1"/>
  <c r="J113" i="21" a="1"/>
  <c r="J113" i="21" s="1"/>
  <c r="F114" i="21" a="1"/>
  <c r="F114" i="21" s="1"/>
  <c r="G114" i="21" a="1"/>
  <c r="G114" i="21" s="1"/>
  <c r="H114" i="21" a="1"/>
  <c r="H114" i="21" s="1"/>
  <c r="I114" i="21" a="1"/>
  <c r="I114" i="21" s="1"/>
  <c r="J114" i="21" a="1"/>
  <c r="J114" i="21" s="1"/>
  <c r="F115" i="21" a="1"/>
  <c r="F115" i="21" s="1"/>
  <c r="G115" i="21" a="1"/>
  <c r="G115" i="21" s="1"/>
  <c r="H115" i="21" a="1"/>
  <c r="H115" i="21" s="1"/>
  <c r="I115" i="21" a="1"/>
  <c r="I115" i="21" s="1"/>
  <c r="J115" i="21" a="1"/>
  <c r="J115" i="21" s="1"/>
  <c r="F116" i="21" a="1"/>
  <c r="F116" i="21" s="1"/>
  <c r="G116" i="21" a="1"/>
  <c r="G116" i="21" s="1"/>
  <c r="H116" i="21" a="1"/>
  <c r="H116" i="21" s="1"/>
  <c r="I116" i="21" a="1"/>
  <c r="I116" i="21" s="1"/>
  <c r="J116" i="21" a="1"/>
  <c r="J116" i="21" s="1"/>
  <c r="F117" i="21" a="1"/>
  <c r="F117" i="21" s="1"/>
  <c r="G117" i="21" a="1"/>
  <c r="G117" i="21" s="1"/>
  <c r="H117" i="21" a="1"/>
  <c r="H117" i="21" s="1"/>
  <c r="I117" i="21" a="1"/>
  <c r="I117" i="21" s="1"/>
  <c r="J117" i="21" a="1"/>
  <c r="J117" i="21" s="1"/>
  <c r="F118" i="21" a="1"/>
  <c r="F118" i="21" s="1"/>
  <c r="G118" i="21" a="1"/>
  <c r="G118" i="21" s="1"/>
  <c r="H118" i="21" a="1"/>
  <c r="H118" i="21" s="1"/>
  <c r="I118" i="21" a="1"/>
  <c r="I118" i="21" s="1"/>
  <c r="J118" i="21" a="1"/>
  <c r="J118" i="21" s="1"/>
  <c r="F119" i="21" a="1"/>
  <c r="F119" i="21" s="1"/>
  <c r="G119" i="21" a="1"/>
  <c r="G119" i="21" s="1"/>
  <c r="H119" i="21" a="1"/>
  <c r="H119" i="21" s="1"/>
  <c r="I119" i="21" a="1"/>
  <c r="I119" i="21" s="1"/>
  <c r="J119" i="21" a="1"/>
  <c r="J119" i="21" s="1"/>
  <c r="F120" i="21" a="1"/>
  <c r="F120" i="21" s="1"/>
  <c r="G120" i="21" a="1"/>
  <c r="G120" i="21" s="1"/>
  <c r="H120" i="21" a="1"/>
  <c r="H120" i="21" s="1"/>
  <c r="I120" i="21" a="1"/>
  <c r="I120" i="21" s="1"/>
  <c r="J120" i="21" a="1"/>
  <c r="J120" i="21" s="1"/>
  <c r="F121" i="21" a="1"/>
  <c r="F121" i="21" s="1"/>
  <c r="G121" i="21" a="1"/>
  <c r="G121" i="21" s="1"/>
  <c r="H121" i="21" a="1"/>
  <c r="H121" i="21" s="1"/>
  <c r="I121" i="21" a="1"/>
  <c r="I121" i="21" s="1"/>
  <c r="J121" i="21" a="1"/>
  <c r="J121" i="21" s="1"/>
  <c r="F122" i="21" a="1"/>
  <c r="F122" i="21" s="1"/>
  <c r="G122" i="21" a="1"/>
  <c r="G122" i="21" s="1"/>
  <c r="H122" i="21" a="1"/>
  <c r="H122" i="21" s="1"/>
  <c r="I122" i="21" a="1"/>
  <c r="I122" i="21" s="1"/>
  <c r="J122" i="21" a="1"/>
  <c r="J122" i="21" s="1"/>
  <c r="F123" i="21" a="1"/>
  <c r="F123" i="21" s="1"/>
  <c r="G123" i="21" a="1"/>
  <c r="G123" i="21" s="1"/>
  <c r="H123" i="21" a="1"/>
  <c r="H123" i="21" s="1"/>
  <c r="I123" i="21" a="1"/>
  <c r="I123" i="21" s="1"/>
  <c r="J123" i="21" a="1"/>
  <c r="J123" i="21" s="1"/>
  <c r="F124" i="21" a="1"/>
  <c r="F124" i="21" s="1"/>
  <c r="G124" i="21" a="1"/>
  <c r="G124" i="21" s="1"/>
  <c r="H124" i="21" a="1"/>
  <c r="H124" i="21" s="1"/>
  <c r="I124" i="21" a="1"/>
  <c r="I124" i="21" s="1"/>
  <c r="J124" i="21" a="1"/>
  <c r="J124" i="21" s="1"/>
  <c r="F125" i="21" a="1"/>
  <c r="F125" i="21" s="1"/>
  <c r="G125" i="21" a="1"/>
  <c r="G125" i="21" s="1"/>
  <c r="H125" i="21" a="1"/>
  <c r="H125" i="21" s="1"/>
  <c r="I125" i="21" a="1"/>
  <c r="I125" i="21" s="1"/>
  <c r="J125" i="21" a="1"/>
  <c r="J125" i="21" s="1"/>
  <c r="F126" i="21" a="1"/>
  <c r="F126" i="21" s="1"/>
  <c r="G126" i="21" a="1"/>
  <c r="G126" i="21" s="1"/>
  <c r="H126" i="21" a="1"/>
  <c r="H126" i="21" s="1"/>
  <c r="I126" i="21" a="1"/>
  <c r="I126" i="21" s="1"/>
  <c r="J126" i="21" a="1"/>
  <c r="J126" i="21" s="1"/>
  <c r="F127" i="21" a="1"/>
  <c r="F127" i="21" s="1"/>
  <c r="G127" i="21" a="1"/>
  <c r="G127" i="21" s="1"/>
  <c r="H127" i="21" a="1"/>
  <c r="H127" i="21" s="1"/>
  <c r="I127" i="21" a="1"/>
  <c r="I127" i="21" s="1"/>
  <c r="J127" i="21" a="1"/>
  <c r="J127" i="21" s="1"/>
  <c r="F128" i="21" a="1"/>
  <c r="F128" i="21" s="1"/>
  <c r="G128" i="21" a="1"/>
  <c r="G128" i="21" s="1"/>
  <c r="H128" i="21" a="1"/>
  <c r="H128" i="21" s="1"/>
  <c r="I128" i="21" a="1"/>
  <c r="I128" i="21" s="1"/>
  <c r="J128" i="21" a="1"/>
  <c r="J128" i="21" s="1"/>
  <c r="F129" i="21" a="1"/>
  <c r="F129" i="21" s="1"/>
  <c r="G129" i="21" a="1"/>
  <c r="G129" i="21" s="1"/>
  <c r="H129" i="21" a="1"/>
  <c r="H129" i="21" s="1"/>
  <c r="I129" i="21" a="1"/>
  <c r="I129" i="21" s="1"/>
  <c r="J129" i="21" a="1"/>
  <c r="J129" i="21" s="1"/>
  <c r="F130" i="21" a="1"/>
  <c r="F130" i="21" s="1"/>
  <c r="G130" i="21" a="1"/>
  <c r="G130" i="21" s="1"/>
  <c r="H130" i="21" a="1"/>
  <c r="H130" i="21" s="1"/>
  <c r="I130" i="21" a="1"/>
  <c r="I130" i="21" s="1"/>
  <c r="J130" i="21" a="1"/>
  <c r="J130" i="21" s="1"/>
  <c r="F131" i="21" a="1"/>
  <c r="F131" i="21" s="1"/>
  <c r="G131" i="21" a="1"/>
  <c r="G131" i="21" s="1"/>
  <c r="H131" i="21" a="1"/>
  <c r="H131" i="21" s="1"/>
  <c r="I131" i="21" a="1"/>
  <c r="I131" i="21" s="1"/>
  <c r="J131" i="21" a="1"/>
  <c r="J131" i="21" s="1"/>
  <c r="F132" i="21" a="1"/>
  <c r="F132" i="21" s="1"/>
  <c r="G132" i="21" a="1"/>
  <c r="G132" i="21" s="1"/>
  <c r="H132" i="21" a="1"/>
  <c r="H132" i="21" s="1"/>
  <c r="I132" i="21" a="1"/>
  <c r="I132" i="21" s="1"/>
  <c r="J132" i="21" a="1"/>
  <c r="J132" i="21" s="1"/>
  <c r="F133" i="21" a="1"/>
  <c r="F133" i="21" s="1"/>
  <c r="G133" i="21" a="1"/>
  <c r="G133" i="21" s="1"/>
  <c r="H133" i="21" a="1"/>
  <c r="H133" i="21" s="1"/>
  <c r="I133" i="21" a="1"/>
  <c r="I133" i="21" s="1"/>
  <c r="J133" i="21" a="1"/>
  <c r="J133" i="21" s="1"/>
  <c r="F134" i="21" a="1"/>
  <c r="F134" i="21" s="1"/>
  <c r="G134" i="21" a="1"/>
  <c r="G134" i="21" s="1"/>
  <c r="H134" i="21" a="1"/>
  <c r="H134" i="21" s="1"/>
  <c r="I134" i="21" a="1"/>
  <c r="I134" i="21" s="1"/>
  <c r="J134" i="21" a="1"/>
  <c r="J134" i="21" s="1"/>
  <c r="F135" i="21" a="1"/>
  <c r="F135" i="21" s="1"/>
  <c r="G135" i="21" a="1"/>
  <c r="G135" i="21" s="1"/>
  <c r="H135" i="21" a="1"/>
  <c r="H135" i="21" s="1"/>
  <c r="I135" i="21" a="1"/>
  <c r="I135" i="21" s="1"/>
  <c r="J135" i="21" a="1"/>
  <c r="J135" i="21" s="1"/>
  <c r="F136" i="21" a="1"/>
  <c r="F136" i="21" s="1"/>
  <c r="G136" i="21" a="1"/>
  <c r="G136" i="21" s="1"/>
  <c r="H136" i="21" a="1"/>
  <c r="H136" i="21" s="1"/>
  <c r="I136" i="21" a="1"/>
  <c r="I136" i="21" s="1"/>
  <c r="J136" i="21" a="1"/>
  <c r="J136" i="21" s="1"/>
  <c r="F137" i="21" a="1"/>
  <c r="F137" i="21" s="1"/>
  <c r="G137" i="21" a="1"/>
  <c r="G137" i="21" s="1"/>
  <c r="H137" i="21" a="1"/>
  <c r="H137" i="21" s="1"/>
  <c r="I137" i="21" a="1"/>
  <c r="I137" i="21" s="1"/>
  <c r="J137" i="21" a="1"/>
  <c r="J137" i="21" s="1"/>
  <c r="F138" i="21" a="1"/>
  <c r="F138" i="21" s="1"/>
  <c r="G138" i="21" a="1"/>
  <c r="G138" i="21" s="1"/>
  <c r="H138" i="21" a="1"/>
  <c r="H138" i="21" s="1"/>
  <c r="I138" i="21" a="1"/>
  <c r="I138" i="21" s="1"/>
  <c r="J138" i="21" a="1"/>
  <c r="J138" i="21" s="1"/>
  <c r="F139" i="21" a="1"/>
  <c r="F139" i="21" s="1"/>
  <c r="G139" i="21" a="1"/>
  <c r="G139" i="21" s="1"/>
  <c r="H139" i="21" a="1"/>
  <c r="H139" i="21" s="1"/>
  <c r="I139" i="21" a="1"/>
  <c r="I139" i="21" s="1"/>
  <c r="J139" i="21" a="1"/>
  <c r="J139" i="21" s="1"/>
  <c r="F140" i="21" a="1"/>
  <c r="F140" i="21" s="1"/>
  <c r="G140" i="21" a="1"/>
  <c r="G140" i="21" s="1"/>
  <c r="H140" i="21" a="1"/>
  <c r="H140" i="21" s="1"/>
  <c r="I140" i="21" a="1"/>
  <c r="I140" i="21" s="1"/>
  <c r="J140" i="21" a="1"/>
  <c r="J140" i="21" s="1"/>
  <c r="F141" i="21" a="1"/>
  <c r="F141" i="21" s="1"/>
  <c r="G141" i="21" a="1"/>
  <c r="G141" i="21" s="1"/>
  <c r="H141" i="21" a="1"/>
  <c r="H141" i="21" s="1"/>
  <c r="I141" i="21" a="1"/>
  <c r="I141" i="21" s="1"/>
  <c r="J141" i="21" a="1"/>
  <c r="J141" i="21" s="1"/>
  <c r="F142" i="21" a="1"/>
  <c r="F142" i="21" s="1"/>
  <c r="G142" i="21" a="1"/>
  <c r="G142" i="21" s="1"/>
  <c r="H142" i="21" a="1"/>
  <c r="H142" i="21" s="1"/>
  <c r="I142" i="21" a="1"/>
  <c r="I142" i="21" s="1"/>
  <c r="J142" i="21" a="1"/>
  <c r="J142" i="21" s="1"/>
  <c r="F143" i="21" a="1"/>
  <c r="F143" i="21" s="1"/>
  <c r="G143" i="21" a="1"/>
  <c r="G143" i="21" s="1"/>
  <c r="H143" i="21" a="1"/>
  <c r="H143" i="21" s="1"/>
  <c r="I143" i="21" a="1"/>
  <c r="I143" i="21" s="1"/>
  <c r="J143" i="21" a="1"/>
  <c r="J143" i="21" s="1"/>
  <c r="F144" i="21" a="1"/>
  <c r="F144" i="21" s="1"/>
  <c r="G144" i="21" a="1"/>
  <c r="G144" i="21" s="1"/>
  <c r="H144" i="21" a="1"/>
  <c r="H144" i="21" s="1"/>
  <c r="I144" i="21" a="1"/>
  <c r="I144" i="21" s="1"/>
  <c r="J144" i="21" a="1"/>
  <c r="J144" i="21" s="1"/>
  <c r="F145" i="21" a="1"/>
  <c r="F145" i="21" s="1"/>
  <c r="G145" i="21" a="1"/>
  <c r="G145" i="21" s="1"/>
  <c r="H145" i="21" a="1"/>
  <c r="H145" i="21" s="1"/>
  <c r="I145" i="21" a="1"/>
  <c r="I145" i="21" s="1"/>
  <c r="J145" i="21" a="1"/>
  <c r="J145" i="21" s="1"/>
  <c r="F146" i="21" a="1"/>
  <c r="F146" i="21" s="1"/>
  <c r="G146" i="21" a="1"/>
  <c r="G146" i="21" s="1"/>
  <c r="H146" i="21" a="1"/>
  <c r="H146" i="21" s="1"/>
  <c r="I146" i="21" a="1"/>
  <c r="I146" i="21" s="1"/>
  <c r="J146" i="21" a="1"/>
  <c r="J146" i="21" s="1"/>
  <c r="F147" i="21" a="1"/>
  <c r="F147" i="21" s="1"/>
  <c r="G147" i="21" a="1"/>
  <c r="G147" i="21" s="1"/>
  <c r="H147" i="21" a="1"/>
  <c r="H147" i="21" s="1"/>
  <c r="I147" i="21" a="1"/>
  <c r="I147" i="21" s="1"/>
  <c r="J147" i="21" a="1"/>
  <c r="J147" i="21" s="1"/>
  <c r="F148" i="21" a="1"/>
  <c r="F148" i="21" s="1"/>
  <c r="G148" i="21" a="1"/>
  <c r="G148" i="21" s="1"/>
  <c r="H148" i="21" a="1"/>
  <c r="H148" i="21" s="1"/>
  <c r="I148" i="21" a="1"/>
  <c r="I148" i="21" s="1"/>
  <c r="J148" i="21" a="1"/>
  <c r="J148" i="21" s="1"/>
  <c r="F149" i="21" a="1"/>
  <c r="F149" i="21" s="1"/>
  <c r="G149" i="21" a="1"/>
  <c r="G149" i="21" s="1"/>
  <c r="H149" i="21" a="1"/>
  <c r="H149" i="21" s="1"/>
  <c r="I149" i="21" a="1"/>
  <c r="I149" i="21" s="1"/>
  <c r="J149" i="21" a="1"/>
  <c r="J149" i="21" s="1"/>
  <c r="F150" i="21" a="1"/>
  <c r="F150" i="21" s="1"/>
  <c r="G150" i="21" a="1"/>
  <c r="G150" i="21" s="1"/>
  <c r="H150" i="21" a="1"/>
  <c r="H150" i="21" s="1"/>
  <c r="I150" i="21" a="1"/>
  <c r="I150" i="21" s="1"/>
  <c r="J150" i="21" a="1"/>
  <c r="J150" i="21" s="1"/>
  <c r="F151" i="21" a="1"/>
  <c r="F151" i="21" s="1"/>
  <c r="G151" i="21" a="1"/>
  <c r="G151" i="21" s="1"/>
  <c r="H151" i="21" a="1"/>
  <c r="H151" i="21" s="1"/>
  <c r="I151" i="21" a="1"/>
  <c r="I151" i="21" s="1"/>
  <c r="J151" i="21" a="1"/>
  <c r="J151" i="21" s="1"/>
  <c r="F152" i="21" a="1"/>
  <c r="F152" i="21" s="1"/>
  <c r="G152" i="21" a="1"/>
  <c r="G152" i="21" s="1"/>
  <c r="H152" i="21" a="1"/>
  <c r="H152" i="21" s="1"/>
  <c r="I152" i="21" a="1"/>
  <c r="I152" i="21" s="1"/>
  <c r="J152" i="21" a="1"/>
  <c r="J152" i="21" s="1"/>
  <c r="F153" i="21" a="1"/>
  <c r="F153" i="21" s="1"/>
  <c r="G153" i="21" a="1"/>
  <c r="G153" i="21" s="1"/>
  <c r="H153" i="21" a="1"/>
  <c r="H153" i="21" s="1"/>
  <c r="I153" i="21" a="1"/>
  <c r="I153" i="21" s="1"/>
  <c r="J153" i="21" a="1"/>
  <c r="J153" i="21" s="1"/>
  <c r="F154" i="21" a="1"/>
  <c r="F154" i="21" s="1"/>
  <c r="G154" i="21" a="1"/>
  <c r="G154" i="21" s="1"/>
  <c r="H154" i="21" a="1"/>
  <c r="H154" i="21" s="1"/>
  <c r="I154" i="21" a="1"/>
  <c r="I154" i="21" s="1"/>
  <c r="J154" i="21" a="1"/>
  <c r="J154" i="21" s="1"/>
  <c r="F155" i="21" a="1"/>
  <c r="F155" i="21" s="1"/>
  <c r="G155" i="21" a="1"/>
  <c r="G155" i="21" s="1"/>
  <c r="H155" i="21" a="1"/>
  <c r="H155" i="21" s="1"/>
  <c r="I155" i="21" a="1"/>
  <c r="I155" i="21" s="1"/>
  <c r="J155" i="21" a="1"/>
  <c r="J155" i="21" s="1"/>
  <c r="F156" i="21" a="1"/>
  <c r="F156" i="21" s="1"/>
  <c r="G156" i="21" a="1"/>
  <c r="G156" i="21" s="1"/>
  <c r="H156" i="21" a="1"/>
  <c r="H156" i="21" s="1"/>
  <c r="I156" i="21" a="1"/>
  <c r="I156" i="21" s="1"/>
  <c r="J156" i="21" a="1"/>
  <c r="J156" i="21" s="1"/>
  <c r="F157" i="21" a="1"/>
  <c r="F157" i="21" s="1"/>
  <c r="G157" i="21" a="1"/>
  <c r="G157" i="21" s="1"/>
  <c r="H157" i="21" a="1"/>
  <c r="H157" i="21" s="1"/>
  <c r="I157" i="21" a="1"/>
  <c r="I157" i="21" s="1"/>
  <c r="J157" i="21" a="1"/>
  <c r="J157" i="21" s="1"/>
  <c r="F158" i="21" a="1"/>
  <c r="F158" i="21" s="1"/>
  <c r="G158" i="21" a="1"/>
  <c r="G158" i="21" s="1"/>
  <c r="H158" i="21" a="1"/>
  <c r="H158" i="21" s="1"/>
  <c r="I158" i="21" a="1"/>
  <c r="I158" i="21" s="1"/>
  <c r="J158" i="21" a="1"/>
  <c r="J158" i="21" s="1"/>
  <c r="F159" i="21" a="1"/>
  <c r="F159" i="21" s="1"/>
  <c r="G159" i="21" a="1"/>
  <c r="G159" i="21" s="1"/>
  <c r="H159" i="21" a="1"/>
  <c r="H159" i="21" s="1"/>
  <c r="I159" i="21" a="1"/>
  <c r="I159" i="21" s="1"/>
  <c r="J159" i="21" a="1"/>
  <c r="J159" i="21" s="1"/>
  <c r="F160" i="21" a="1"/>
  <c r="F160" i="21" s="1"/>
  <c r="G160" i="21" a="1"/>
  <c r="G160" i="21" s="1"/>
  <c r="H160" i="21" a="1"/>
  <c r="H160" i="21" s="1"/>
  <c r="I160" i="21" a="1"/>
  <c r="I160" i="21" s="1"/>
  <c r="J160" i="21" a="1"/>
  <c r="J160" i="21" s="1"/>
  <c r="F161" i="21" a="1"/>
  <c r="F161" i="21" s="1"/>
  <c r="G161" i="21" a="1"/>
  <c r="G161" i="21" s="1"/>
  <c r="H161" i="21" a="1"/>
  <c r="H161" i="21" s="1"/>
  <c r="I161" i="21" a="1"/>
  <c r="I161" i="21" s="1"/>
  <c r="J161" i="21" a="1"/>
  <c r="J161" i="21" s="1"/>
  <c r="F162" i="21" a="1"/>
  <c r="F162" i="21" s="1"/>
  <c r="G162" i="21" a="1"/>
  <c r="G162" i="21" s="1"/>
  <c r="H162" i="21" a="1"/>
  <c r="H162" i="21" s="1"/>
  <c r="I162" i="21" a="1"/>
  <c r="I162" i="21" s="1"/>
  <c r="J162" i="21" a="1"/>
  <c r="J162" i="21" s="1"/>
  <c r="F163" i="21" a="1"/>
  <c r="F163" i="21" s="1"/>
  <c r="G163" i="21" a="1"/>
  <c r="G163" i="21" s="1"/>
  <c r="H163" i="21" a="1"/>
  <c r="H163" i="21" s="1"/>
  <c r="I163" i="21" a="1"/>
  <c r="I163" i="21" s="1"/>
  <c r="J163" i="21" a="1"/>
  <c r="J163" i="21" s="1"/>
  <c r="D112" i="21" a="1"/>
  <c r="D112" i="21" s="1"/>
  <c r="D160" i="21" a="1"/>
  <c r="D160" i="21" s="1"/>
  <c r="D159" i="21" a="1"/>
  <c r="D159" i="21" s="1"/>
  <c r="D158" i="21" a="1"/>
  <c r="D158" i="21" s="1"/>
  <c r="D157" i="21" a="1"/>
  <c r="D157" i="21" s="1"/>
  <c r="D156" i="21" a="1"/>
  <c r="D156" i="21" s="1"/>
  <c r="D155" i="21" a="1"/>
  <c r="D155" i="21" s="1"/>
  <c r="D154" i="21" a="1"/>
  <c r="D154" i="21" s="1"/>
  <c r="D153" i="21" a="1"/>
  <c r="D153" i="21" s="1"/>
  <c r="D152" i="21" a="1"/>
  <c r="D152" i="21" s="1"/>
  <c r="D151" i="21" a="1"/>
  <c r="D151" i="21" s="1"/>
  <c r="D150" i="21" a="1"/>
  <c r="D150" i="21" s="1"/>
  <c r="D149" i="21" a="1"/>
  <c r="D149" i="21" s="1"/>
  <c r="D148" i="21" a="1"/>
  <c r="D148" i="21" s="1"/>
  <c r="D147" i="21" a="1"/>
  <c r="D147" i="21" s="1"/>
  <c r="D146" i="21" a="1"/>
  <c r="D146" i="21" s="1"/>
  <c r="D145" i="21" a="1"/>
  <c r="D145" i="21" s="1"/>
  <c r="D144" i="21" a="1"/>
  <c r="D144" i="21" s="1"/>
  <c r="D143" i="21" a="1"/>
  <c r="D143" i="21" s="1"/>
  <c r="D142" i="21" a="1"/>
  <c r="D142" i="21" s="1"/>
  <c r="D141" i="21" a="1"/>
  <c r="D141" i="21" s="1"/>
  <c r="D140" i="21" a="1"/>
  <c r="D140" i="21" s="1"/>
  <c r="D139" i="21" a="1"/>
  <c r="D139" i="21" s="1"/>
  <c r="D138" i="21" a="1"/>
  <c r="D138" i="21" s="1"/>
  <c r="D137" i="21" a="1"/>
  <c r="D137" i="21" s="1"/>
  <c r="D136" i="21" a="1"/>
  <c r="D136" i="21" s="1"/>
  <c r="D135" i="21" a="1"/>
  <c r="D135" i="21" s="1"/>
  <c r="D134" i="21" a="1"/>
  <c r="D134" i="21" s="1"/>
  <c r="D133" i="21" a="1"/>
  <c r="D133" i="21" s="1"/>
  <c r="D132" i="21" a="1"/>
  <c r="D132" i="21" s="1"/>
  <c r="D131" i="21" a="1"/>
  <c r="D131" i="21" s="1"/>
  <c r="D130" i="21" a="1"/>
  <c r="D130" i="21" s="1"/>
  <c r="D129" i="21" a="1"/>
  <c r="D129" i="21" s="1"/>
  <c r="D128" i="21" a="1"/>
  <c r="D128" i="21" s="1"/>
  <c r="D127" i="21" a="1"/>
  <c r="D127" i="21" s="1"/>
  <c r="D126" i="21" a="1"/>
  <c r="D126" i="21" s="1"/>
  <c r="D124" i="21" a="1"/>
  <c r="D124" i="21" s="1"/>
  <c r="D125" i="21" a="1"/>
  <c r="D125" i="21" s="1"/>
  <c r="D123" i="21" a="1"/>
  <c r="D123" i="21" s="1"/>
  <c r="D122" i="21" a="1"/>
  <c r="D122" i="21" s="1"/>
  <c r="D121" i="21" a="1"/>
  <c r="D121" i="21" s="1"/>
  <c r="D120" i="21" a="1"/>
  <c r="D120" i="21" s="1"/>
  <c r="D119" i="21" a="1"/>
  <c r="D119" i="21" s="1"/>
  <c r="D118" i="21" a="1"/>
  <c r="D118" i="21" s="1"/>
  <c r="D117" i="21" a="1"/>
  <c r="D117" i="21" s="1"/>
  <c r="D116" i="21" a="1"/>
  <c r="D116" i="21" s="1"/>
  <c r="D115" i="21" a="1"/>
  <c r="D115" i="21" s="1"/>
  <c r="D114" i="21" a="1"/>
  <c r="D114" i="21" s="1"/>
  <c r="D113" i="21" a="1"/>
  <c r="D113" i="21" s="1"/>
  <c r="D111" i="21" a="1"/>
  <c r="D111" i="21" s="1"/>
  <c r="D110" i="21" a="1"/>
  <c r="D110" i="21" s="1"/>
  <c r="D161" i="21" a="1"/>
  <c r="D161" i="21" s="1"/>
  <c r="D162" i="21" a="1"/>
  <c r="D162" i="21" s="1"/>
  <c r="AS327" i="16"/>
  <c r="AR327" i="16"/>
  <c r="AS23" i="16"/>
  <c r="AR23" i="16"/>
  <c r="AS11" i="16"/>
  <c r="AR11" i="16"/>
  <c r="AS10" i="16"/>
  <c r="AR10" i="16"/>
  <c r="AT327" i="16"/>
  <c r="AT23" i="16"/>
  <c r="AT11" i="16"/>
  <c r="AT10" i="16"/>
  <c r="D7" i="21"/>
  <c r="D92" i="21" s="1"/>
  <c r="I356" i="18" l="1" a="1"/>
  <c r="I356" i="18" s="1"/>
  <c r="I359" i="18" a="1"/>
  <c r="I359" i="18" s="1"/>
  <c r="I387" i="18" a="1"/>
  <c r="I387" i="18" s="1"/>
  <c r="I398" i="18" a="1"/>
  <c r="I398" i="18" s="1"/>
  <c r="I279" i="18" a="1"/>
  <c r="I279" i="18" s="1"/>
  <c r="I290" i="18" a="1"/>
  <c r="I290" i="18" s="1"/>
  <c r="I304" i="18" a="1"/>
  <c r="I304" i="18" s="1"/>
  <c r="I314" i="18" a="1"/>
  <c r="I314" i="18" s="1"/>
  <c r="I324" i="18" a="1"/>
  <c r="I324" i="18" s="1"/>
  <c r="I334" i="18" a="1"/>
  <c r="I334" i="18" s="1"/>
  <c r="I203" i="18" a="1"/>
  <c r="I203" i="18" s="1"/>
  <c r="I213" i="18" a="1"/>
  <c r="I213" i="18" s="1"/>
  <c r="I223" i="18" a="1"/>
  <c r="I223" i="18" s="1"/>
  <c r="I362" i="18" a="1"/>
  <c r="I362" i="18" s="1"/>
  <c r="I373" i="18" a="1"/>
  <c r="I373" i="18" s="1"/>
  <c r="I384" i="18" a="1"/>
  <c r="I384" i="18" s="1"/>
  <c r="I293" i="18" a="1"/>
  <c r="I293" i="18" s="1"/>
  <c r="I309" i="18" a="1"/>
  <c r="I309" i="18" s="1"/>
  <c r="I319" i="18" a="1"/>
  <c r="I319" i="18" s="1"/>
  <c r="I329" i="18" a="1"/>
  <c r="I329" i="18" s="1"/>
  <c r="I198" i="18" a="1"/>
  <c r="I198" i="18" s="1"/>
  <c r="I208" i="18" a="1"/>
  <c r="I208" i="18" s="1"/>
  <c r="I218" i="18" a="1"/>
  <c r="I218" i="18" s="1"/>
  <c r="I378" i="18" a="1"/>
  <c r="I378" i="18" s="1"/>
  <c r="I307" i="18" a="1"/>
  <c r="I307" i="18" s="1"/>
  <c r="I313" i="18" a="1"/>
  <c r="I313" i="18" s="1"/>
  <c r="I219" i="18" a="1"/>
  <c r="I219" i="18" s="1"/>
  <c r="I225" i="18" a="1"/>
  <c r="I225" i="18" s="1"/>
  <c r="I364" i="18" a="1"/>
  <c r="I364" i="18" s="1"/>
  <c r="I365" i="18" a="1"/>
  <c r="I365" i="18" s="1"/>
  <c r="I379" i="18" a="1"/>
  <c r="I379" i="18" s="1"/>
  <c r="I394" i="18" a="1"/>
  <c r="I394" i="18" s="1"/>
  <c r="I289" i="18" a="1"/>
  <c r="I289" i="18" s="1"/>
  <c r="I325" i="18" a="1"/>
  <c r="I325" i="18" s="1"/>
  <c r="I331" i="18" a="1"/>
  <c r="I331" i="18" s="1"/>
  <c r="I233" i="18" a="1"/>
  <c r="I233" i="18" s="1"/>
  <c r="I380" i="18" a="1"/>
  <c r="I380" i="18" s="1"/>
  <c r="I395" i="18" a="1"/>
  <c r="I395" i="18" s="1"/>
  <c r="I196" i="18" a="1"/>
  <c r="I196" i="18" s="1"/>
  <c r="I202" i="18" a="1"/>
  <c r="I202" i="18" s="1"/>
  <c r="I375" i="18" a="1"/>
  <c r="I375" i="18" s="1"/>
  <c r="I397" i="18" a="1"/>
  <c r="I397" i="18" s="1"/>
  <c r="I277" i="18" a="1"/>
  <c r="I277" i="18" s="1"/>
  <c r="I363" i="18" a="1"/>
  <c r="I363" i="18" s="1"/>
  <c r="I386" i="18" a="1"/>
  <c r="I386" i="18" s="1"/>
  <c r="I396" i="18" a="1"/>
  <c r="I396" i="18" s="1"/>
  <c r="I302" i="18" a="1"/>
  <c r="I302" i="18" s="1"/>
  <c r="I308" i="18" a="1"/>
  <c r="I308" i="18" s="1"/>
  <c r="I235" i="18" a="1"/>
  <c r="I235" i="18" s="1"/>
  <c r="I374" i="18" a="1"/>
  <c r="I374" i="18" s="1"/>
  <c r="I385" i="18" a="1"/>
  <c r="I385" i="18" s="1"/>
  <c r="I288" i="18" a="1"/>
  <c r="I288" i="18" s="1"/>
  <c r="I303" i="18" a="1"/>
  <c r="I303" i="18" s="1"/>
  <c r="I320" i="18" a="1"/>
  <c r="I320" i="18" s="1"/>
  <c r="I321" i="18" a="1"/>
  <c r="I321" i="18" s="1"/>
  <c r="I326" i="18" a="1"/>
  <c r="I326" i="18" s="1"/>
  <c r="I241" i="18" a="1"/>
  <c r="I241" i="18" s="1"/>
  <c r="I245" i="18" a="1"/>
  <c r="I245" i="18" s="1"/>
  <c r="I252" i="18" a="1"/>
  <c r="I252" i="18" s="1"/>
  <c r="I115" i="18" a="1"/>
  <c r="I115" i="18" s="1"/>
  <c r="I401" i="18" a="1"/>
  <c r="I401" i="18" s="1"/>
  <c r="I306" i="18" a="1"/>
  <c r="I306" i="18" s="1"/>
  <c r="I204" i="18" a="1"/>
  <c r="I204" i="18" s="1"/>
  <c r="I248" i="18" a="1"/>
  <c r="I248" i="18" s="1"/>
  <c r="I249" i="18" a="1"/>
  <c r="I249" i="18" s="1"/>
  <c r="I128" i="18" a="1"/>
  <c r="I128" i="18" s="1"/>
  <c r="I285" i="18" a="1"/>
  <c r="I285" i="18" s="1"/>
  <c r="I328" i="18" a="1"/>
  <c r="I328" i="18" s="1"/>
  <c r="I195" i="18" a="1"/>
  <c r="I195" i="18" s="1"/>
  <c r="I299" i="18" a="1"/>
  <c r="I299" i="18" s="1"/>
  <c r="I276" i="18" a="1"/>
  <c r="I276" i="18" s="1"/>
  <c r="I224" i="18" a="1"/>
  <c r="I224" i="18" s="1"/>
  <c r="I121" i="18" a="1"/>
  <c r="I121" i="18" s="1"/>
  <c r="I125" i="18" a="1"/>
  <c r="I125" i="18" s="1"/>
  <c r="I135" i="18" a="1"/>
  <c r="I135" i="18" s="1"/>
  <c r="I377" i="18" a="1"/>
  <c r="I377" i="18" s="1"/>
  <c r="I282" i="18" a="1"/>
  <c r="I282" i="18" s="1"/>
  <c r="I301" i="18" a="1"/>
  <c r="I301" i="18" s="1"/>
  <c r="I332" i="18" a="1"/>
  <c r="I332" i="18" s="1"/>
  <c r="I124" i="18" a="1"/>
  <c r="I124" i="18" s="1"/>
  <c r="I109" i="18" a="1"/>
  <c r="I109" i="18" s="1"/>
  <c r="I44" i="18" a="1"/>
  <c r="I44" i="18" s="1"/>
  <c r="I64" i="18" a="1"/>
  <c r="I64" i="18" s="1"/>
  <c r="I84" i="18" a="1"/>
  <c r="I84" i="18" s="1"/>
  <c r="I30" i="18" a="1"/>
  <c r="I30" i="18" s="1"/>
  <c r="I383" i="18" a="1"/>
  <c r="I383" i="18" s="1"/>
  <c r="I294" i="18" a="1"/>
  <c r="I294" i="18" s="1"/>
  <c r="I312" i="18" a="1"/>
  <c r="I312" i="18" s="1"/>
  <c r="I220" i="18" a="1"/>
  <c r="I220" i="18" s="1"/>
  <c r="I144" i="18" a="1"/>
  <c r="I144" i="18" s="1"/>
  <c r="I154" i="18" a="1"/>
  <c r="I154" i="18" s="1"/>
  <c r="I164" i="18" a="1"/>
  <c r="I164" i="18" s="1"/>
  <c r="I27" i="18" a="1"/>
  <c r="I27" i="18" s="1"/>
  <c r="I47" i="18" a="1"/>
  <c r="I47" i="18" s="1"/>
  <c r="I67" i="18" a="1"/>
  <c r="I67" i="18" s="1"/>
  <c r="I87" i="18" a="1"/>
  <c r="I87" i="18" s="1"/>
  <c r="I70" i="18" a="1"/>
  <c r="I70" i="18" s="1"/>
  <c r="I291" i="18" a="1"/>
  <c r="I291" i="18" s="1"/>
  <c r="I297" i="18" a="1"/>
  <c r="I297" i="18" s="1"/>
  <c r="I316" i="18" a="1"/>
  <c r="I316" i="18" s="1"/>
  <c r="I50" i="18" a="1"/>
  <c r="I50" i="18" s="1"/>
  <c r="I24" i="18" a="1"/>
  <c r="I24" i="18" s="1"/>
  <c r="I211" i="18" a="1"/>
  <c r="I211" i="18" s="1"/>
  <c r="I111" i="18" a="1"/>
  <c r="I111" i="18" s="1"/>
  <c r="I118" i="18" a="1"/>
  <c r="I118" i="18" s="1"/>
  <c r="I129" i="18" a="1"/>
  <c r="I129" i="18" s="1"/>
  <c r="I130" i="18" a="1"/>
  <c r="I130" i="18" s="1"/>
  <c r="I132" i="18" a="1"/>
  <c r="I132" i="18" s="1"/>
  <c r="I134" i="18" a="1"/>
  <c r="I134" i="18" s="1"/>
  <c r="I136" i="18" a="1"/>
  <c r="I136" i="18" s="1"/>
  <c r="I145" i="18" a="1"/>
  <c r="I145" i="18" s="1"/>
  <c r="I39" i="18" a="1"/>
  <c r="I39" i="18" s="1"/>
  <c r="I65" i="18" a="1"/>
  <c r="I65" i="18" s="1"/>
  <c r="I88" i="18" a="1"/>
  <c r="I88" i="18" s="1"/>
  <c r="I358" i="18" a="1"/>
  <c r="I358" i="18" s="1"/>
  <c r="I33" i="18" a="1"/>
  <c r="I33" i="18" s="1"/>
  <c r="I49" i="18" a="1"/>
  <c r="I49" i="18" s="1"/>
  <c r="I72" i="18" a="1"/>
  <c r="I72" i="18" s="1"/>
  <c r="I372" i="18" a="1"/>
  <c r="I372" i="18" s="1"/>
  <c r="I217" i="18" a="1"/>
  <c r="I217" i="18" s="1"/>
  <c r="I370" i="18" a="1"/>
  <c r="I370" i="18" s="1"/>
  <c r="I389" i="18" a="1"/>
  <c r="I389" i="18" s="1"/>
  <c r="I318" i="18" a="1"/>
  <c r="I318" i="18" s="1"/>
  <c r="I236" i="18" a="1"/>
  <c r="I236" i="18" s="1"/>
  <c r="I110" i="18" a="1"/>
  <c r="I110" i="18" s="1"/>
  <c r="I126" i="18" a="1"/>
  <c r="I126" i="18" s="1"/>
  <c r="I131" i="18" a="1"/>
  <c r="I131" i="18" s="1"/>
  <c r="I29" i="18" a="1"/>
  <c r="I29" i="18" s="1"/>
  <c r="I36" i="18" a="1"/>
  <c r="I36" i="18" s="1"/>
  <c r="I52" i="18" a="1"/>
  <c r="I52" i="18" s="1"/>
  <c r="I62" i="18" a="1"/>
  <c r="I62" i="18" s="1"/>
  <c r="I75" i="18" a="1"/>
  <c r="I75" i="18" s="1"/>
  <c r="I116" i="18" a="1"/>
  <c r="I116" i="18" s="1"/>
  <c r="I137" i="18" a="1"/>
  <c r="I137" i="18" s="1"/>
  <c r="I146" i="18" a="1"/>
  <c r="I146" i="18" s="1"/>
  <c r="I155" i="18" a="1"/>
  <c r="I155" i="18" s="1"/>
  <c r="I82" i="18" a="1"/>
  <c r="I82" i="18" s="1"/>
  <c r="I284" i="18" a="1"/>
  <c r="I284" i="18" s="1"/>
  <c r="I296" i="18" a="1"/>
  <c r="I296" i="18" s="1"/>
  <c r="I315" i="18" a="1"/>
  <c r="I315" i="18" s="1"/>
  <c r="I205" i="18" a="1"/>
  <c r="I205" i="18" s="1"/>
  <c r="I214" i="18" a="1"/>
  <c r="I214" i="18" s="1"/>
  <c r="I240" i="18" a="1"/>
  <c r="I240" i="18" s="1"/>
  <c r="I117" i="18" a="1"/>
  <c r="I117" i="18" s="1"/>
  <c r="I127" i="18" a="1"/>
  <c r="I127" i="18" s="1"/>
  <c r="I163" i="18" a="1"/>
  <c r="I163" i="18" s="1"/>
  <c r="I59" i="18" a="1"/>
  <c r="I59" i="18" s="1"/>
  <c r="I85" i="18" a="1"/>
  <c r="I85" i="18" s="1"/>
  <c r="I391" i="18" a="1"/>
  <c r="I391" i="18" s="1"/>
  <c r="I199" i="18" a="1"/>
  <c r="I199" i="18" s="1"/>
  <c r="I26" i="18" a="1"/>
  <c r="I26" i="18" s="1"/>
  <c r="I56" i="18" a="1"/>
  <c r="I56" i="18" s="1"/>
  <c r="I323" i="18" a="1"/>
  <c r="I323" i="18" s="1"/>
  <c r="I369" i="18" a="1"/>
  <c r="I369" i="18" s="1"/>
  <c r="I292" i="18" a="1"/>
  <c r="I292" i="18" s="1"/>
  <c r="I212" i="18" a="1"/>
  <c r="I212" i="18" s="1"/>
  <c r="I227" i="18" a="1"/>
  <c r="I227" i="18" s="1"/>
  <c r="I250" i="18" a="1"/>
  <c r="I250" i="18" s="1"/>
  <c r="I143" i="18" a="1"/>
  <c r="I143" i="18" s="1"/>
  <c r="I153" i="18" a="1"/>
  <c r="I153" i="18" s="1"/>
  <c r="I376" i="18" a="1"/>
  <c r="I376" i="18" s="1"/>
  <c r="I229" i="18" a="1"/>
  <c r="I229" i="18" s="1"/>
  <c r="I244" i="18" a="1"/>
  <c r="I244" i="18" s="1"/>
  <c r="I142" i="18" a="1"/>
  <c r="I142" i="18" s="1"/>
  <c r="I152" i="18" a="1"/>
  <c r="I152" i="18" s="1"/>
  <c r="I162" i="18" a="1"/>
  <c r="I162" i="18" s="1"/>
  <c r="I66" i="18" a="1"/>
  <c r="I66" i="18" s="1"/>
  <c r="I74" i="18" a="1"/>
  <c r="I74" i="18" s="1"/>
  <c r="I31" i="18" a="1"/>
  <c r="I31" i="18" s="1"/>
  <c r="I58" i="18" a="1"/>
  <c r="I58" i="18" s="1"/>
  <c r="I310" i="18" a="1"/>
  <c r="I310" i="18" s="1"/>
  <c r="I330" i="18" a="1"/>
  <c r="I330" i="18" s="1"/>
  <c r="I207" i="18" a="1"/>
  <c r="I207" i="18" s="1"/>
  <c r="I209" i="18" a="1"/>
  <c r="I209" i="18" s="1"/>
  <c r="I158" i="18" a="1"/>
  <c r="I158" i="18" s="1"/>
  <c r="I63" i="18" a="1"/>
  <c r="I63" i="18" s="1"/>
  <c r="I400" i="18" a="1"/>
  <c r="I400" i="18" s="1"/>
  <c r="I169" i="18" a="1"/>
  <c r="I169" i="18" s="1"/>
  <c r="I34" i="18" a="1"/>
  <c r="I34" i="18" s="1"/>
  <c r="I42" i="18" a="1"/>
  <c r="I42" i="18" s="1"/>
  <c r="I317" i="18" a="1"/>
  <c r="I317" i="18" s="1"/>
  <c r="I51" i="18" a="1"/>
  <c r="I51" i="18" s="1"/>
  <c r="I402" i="18" a="1"/>
  <c r="I402" i="18" s="1"/>
  <c r="I237" i="18" a="1"/>
  <c r="I237" i="18" s="1"/>
  <c r="I147" i="18" a="1"/>
  <c r="I147" i="18" s="1"/>
  <c r="I25" i="18" a="1"/>
  <c r="I25" i="18" s="1"/>
  <c r="I46" i="18" a="1"/>
  <c r="I46" i="18" s="1"/>
  <c r="I141" i="18" a="1"/>
  <c r="I141" i="18" s="1"/>
  <c r="I38" i="18" a="1"/>
  <c r="I38" i="18" s="1"/>
  <c r="I368" i="18" a="1"/>
  <c r="I368" i="18" s="1"/>
  <c r="I381" i="18" a="1"/>
  <c r="I381" i="18" s="1"/>
  <c r="I393" i="18" a="1"/>
  <c r="I393" i="18" s="1"/>
  <c r="I280" i="18" a="1"/>
  <c r="I280" i="18" s="1"/>
  <c r="I234" i="18" a="1"/>
  <c r="I234" i="18" s="1"/>
  <c r="I161" i="18" a="1"/>
  <c r="I161" i="18" s="1"/>
  <c r="I167" i="18" a="1"/>
  <c r="I167" i="18" s="1"/>
  <c r="I40" i="18" a="1"/>
  <c r="I40" i="18" s="1"/>
  <c r="I357" i="18" a="1"/>
  <c r="I357" i="18" s="1"/>
  <c r="I327" i="18" a="1"/>
  <c r="I327" i="18" s="1"/>
  <c r="I197" i="18" a="1"/>
  <c r="I197" i="18" s="1"/>
  <c r="I238" i="18" a="1"/>
  <c r="I238" i="18" s="1"/>
  <c r="I138" i="18" a="1"/>
  <c r="I138" i="18" s="1"/>
  <c r="I243" i="18" a="1"/>
  <c r="I243" i="18" s="1"/>
  <c r="I123" i="18" a="1"/>
  <c r="I123" i="18" s="1"/>
  <c r="I165" i="18" a="1"/>
  <c r="I165" i="18" s="1"/>
  <c r="I54" i="18" a="1"/>
  <c r="I54" i="18" s="1"/>
  <c r="I60" i="18" a="1"/>
  <c r="I60" i="18" s="1"/>
  <c r="I28" i="18" a="1"/>
  <c r="I28" i="18" s="1"/>
  <c r="I170" i="18" a="1"/>
  <c r="I170" i="18" s="1"/>
  <c r="I86" i="18" a="1"/>
  <c r="I86" i="18" s="1"/>
  <c r="I281" i="18" a="1"/>
  <c r="I281" i="18" s="1"/>
  <c r="I298" i="18" a="1"/>
  <c r="I298" i="18" s="1"/>
  <c r="I148" i="18" a="1"/>
  <c r="I148" i="18" s="1"/>
  <c r="I61" i="18" a="1"/>
  <c r="I61" i="18" s="1"/>
  <c r="I71" i="18" a="1"/>
  <c r="I71" i="18" s="1"/>
  <c r="I231" i="18" a="1"/>
  <c r="I231" i="18" s="1"/>
  <c r="I246" i="18" a="1"/>
  <c r="I246" i="18" s="1"/>
  <c r="I113" i="18" a="1"/>
  <c r="I113" i="18" s="1"/>
  <c r="I200" i="18" a="1"/>
  <c r="I200" i="18" s="1"/>
  <c r="I221" i="18" a="1"/>
  <c r="I221" i="18" s="1"/>
  <c r="I120" i="18" a="1"/>
  <c r="I120" i="18" s="1"/>
  <c r="I171" i="18" a="1"/>
  <c r="I171" i="18" s="1"/>
  <c r="I68" i="18" a="1"/>
  <c r="I68" i="18" s="1"/>
  <c r="I392" i="18" a="1"/>
  <c r="I392" i="18" s="1"/>
  <c r="I287" i="18" a="1"/>
  <c r="I287" i="18" s="1"/>
  <c r="I230" i="18" a="1"/>
  <c r="I230" i="18" s="1"/>
  <c r="I80" i="18" a="1"/>
  <c r="I80" i="18" s="1"/>
  <c r="I133" i="18" a="1"/>
  <c r="I133" i="18" s="1"/>
  <c r="I140" i="18" a="1"/>
  <c r="I140" i="18" s="1"/>
  <c r="I156" i="18" a="1"/>
  <c r="I156" i="18" s="1"/>
  <c r="I399" i="18" a="1"/>
  <c r="I399" i="18" s="1"/>
  <c r="I35" i="18" a="1"/>
  <c r="I35" i="18" s="1"/>
  <c r="I45" i="18" a="1"/>
  <c r="I45" i="18" s="1"/>
  <c r="I311" i="18" a="1"/>
  <c r="I311" i="18" s="1"/>
  <c r="I286" i="18" a="1"/>
  <c r="I286" i="18" s="1"/>
  <c r="I37" i="18" a="1"/>
  <c r="I37" i="18" s="1"/>
  <c r="I322" i="18" a="1"/>
  <c r="I322" i="18" s="1"/>
  <c r="I228" i="18" a="1"/>
  <c r="I228" i="18" s="1"/>
  <c r="I151" i="18" a="1"/>
  <c r="I151" i="18" s="1"/>
  <c r="I55" i="18" a="1"/>
  <c r="I55" i="18" s="1"/>
  <c r="I119" i="18" a="1"/>
  <c r="I119" i="18" s="1"/>
  <c r="I366" i="18" a="1"/>
  <c r="I366" i="18" s="1"/>
  <c r="I382" i="18" a="1"/>
  <c r="I382" i="18" s="1"/>
  <c r="I159" i="18" a="1"/>
  <c r="I159" i="18" s="1"/>
  <c r="I76" i="18" a="1"/>
  <c r="I76" i="18" s="1"/>
  <c r="I239" i="18" a="1"/>
  <c r="I239" i="18" s="1"/>
  <c r="I81" i="18" a="1"/>
  <c r="I81" i="18" s="1"/>
  <c r="I278" i="18" a="1"/>
  <c r="I278" i="18" s="1"/>
  <c r="I226" i="18" a="1"/>
  <c r="I226" i="18" s="1"/>
  <c r="I77" i="18" a="1"/>
  <c r="I77" i="18" s="1"/>
  <c r="I166" i="18" a="1"/>
  <c r="I166" i="18" s="1"/>
  <c r="I305" i="18" a="1"/>
  <c r="I305" i="18" s="1"/>
  <c r="I206" i="18" a="1"/>
  <c r="I206" i="18" s="1"/>
  <c r="I242" i="18" a="1"/>
  <c r="I242" i="18" s="1"/>
  <c r="I83" i="18" a="1"/>
  <c r="I83" i="18" s="1"/>
  <c r="I333" i="18" a="1"/>
  <c r="I333" i="18" s="1"/>
  <c r="I367" i="18" a="1"/>
  <c r="I367" i="18" s="1"/>
  <c r="I390" i="18" a="1"/>
  <c r="I390" i="18" s="1"/>
  <c r="I295" i="18" a="1"/>
  <c r="I295" i="18" s="1"/>
  <c r="I251" i="18" a="1"/>
  <c r="I251" i="18" s="1"/>
  <c r="I122" i="18" a="1"/>
  <c r="I122" i="18" s="1"/>
  <c r="I57" i="18" a="1"/>
  <c r="I57" i="18" s="1"/>
  <c r="I360" i="18" a="1"/>
  <c r="I360" i="18" s="1"/>
  <c r="I194" i="18" a="1"/>
  <c r="I194" i="18" s="1"/>
  <c r="I139" i="18" a="1"/>
  <c r="I139" i="18" s="1"/>
  <c r="I150" i="18" a="1"/>
  <c r="I150" i="18" s="1"/>
  <c r="I41" i="18" a="1"/>
  <c r="I41" i="18" s="1"/>
  <c r="I215" i="18" a="1"/>
  <c r="I215" i="18" s="1"/>
  <c r="I73" i="18" a="1"/>
  <c r="I73" i="18" s="1"/>
  <c r="I53" i="18" a="1"/>
  <c r="I53" i="18" s="1"/>
  <c r="I78" i="18" a="1"/>
  <c r="I78" i="18" s="1"/>
  <c r="I232" i="18" a="1"/>
  <c r="I232" i="18" s="1"/>
  <c r="I43" i="18" a="1"/>
  <c r="I43" i="18" s="1"/>
  <c r="I216" i="18" a="1"/>
  <c r="I216" i="18" s="1"/>
  <c r="I157" i="18" a="1"/>
  <c r="I157" i="18" s="1"/>
  <c r="I48" i="18" a="1"/>
  <c r="I48" i="18" s="1"/>
  <c r="I79" i="18" a="1"/>
  <c r="I79" i="18" s="1"/>
  <c r="I222" i="18" a="1"/>
  <c r="I222" i="18" s="1"/>
  <c r="I149" i="18" a="1"/>
  <c r="I149" i="18" s="1"/>
  <c r="I300" i="18" a="1"/>
  <c r="I300" i="18" s="1"/>
  <c r="I210" i="18" a="1"/>
  <c r="I210" i="18" s="1"/>
  <c r="I114" i="18" a="1"/>
  <c r="I114" i="18" s="1"/>
  <c r="I371" i="18" a="1"/>
  <c r="I371" i="18" s="1"/>
  <c r="I160" i="18" a="1"/>
  <c r="I160" i="18" s="1"/>
  <c r="I168" i="18" a="1"/>
  <c r="I168" i="18" s="1"/>
  <c r="I69" i="18" a="1"/>
  <c r="I69" i="18" s="1"/>
  <c r="I32" i="18" a="1"/>
  <c r="I32" i="18" s="1"/>
  <c r="I283" i="18" a="1"/>
  <c r="I283" i="18" s="1"/>
  <c r="I112" i="18" a="1"/>
  <c r="I112" i="18" s="1"/>
  <c r="I201" i="18" a="1"/>
  <c r="I201" i="18" s="1"/>
  <c r="I388" i="18" a="1"/>
  <c r="I388" i="18" s="1"/>
  <c r="I247" i="18" a="1"/>
  <c r="I247" i="18" s="1"/>
  <c r="I361" i="18" a="1"/>
  <c r="I361" i="18" s="1"/>
  <c r="O355" i="18"/>
  <c r="O342" i="18"/>
  <c r="O343" i="18"/>
  <c r="P193" i="18"/>
  <c r="M180" i="18"/>
  <c r="O275" i="18"/>
  <c r="O263" i="18"/>
  <c r="O262" i="18"/>
  <c r="J419" i="18"/>
  <c r="V208" i="21" a="1"/>
  <c r="V208" i="21" s="1"/>
  <c r="V239" i="21" a="1"/>
  <c r="V239" i="21" s="1"/>
  <c r="U208" i="21" a="1"/>
  <c r="U208" i="21" s="1"/>
  <c r="U239" i="21" a="1"/>
  <c r="U239" i="21" s="1"/>
  <c r="W208" i="21" a="1"/>
  <c r="W208" i="21" s="1"/>
  <c r="W239" i="21" a="1"/>
  <c r="W239" i="21" s="1"/>
  <c r="U200" i="21" a="1"/>
  <c r="U200" i="21" s="1"/>
  <c r="U207" i="21" a="1"/>
  <c r="U207" i="21" s="1"/>
  <c r="V200" i="21" a="1"/>
  <c r="V200" i="21" s="1"/>
  <c r="V207" i="21" a="1"/>
  <c r="V207" i="21" s="1"/>
  <c r="W200" i="21" a="1"/>
  <c r="W200" i="21" s="1"/>
  <c r="W207" i="21" a="1"/>
  <c r="W207" i="21" s="1"/>
  <c r="U202" i="21" a="1"/>
  <c r="U202" i="21" s="1"/>
  <c r="U201" i="21" a="1"/>
  <c r="U201" i="21" s="1"/>
  <c r="V202" i="21" a="1"/>
  <c r="V202" i="21" s="1"/>
  <c r="V201" i="21" a="1"/>
  <c r="V201" i="21" s="1"/>
  <c r="W202" i="21" a="1"/>
  <c r="W202" i="21" s="1"/>
  <c r="W201" i="21" a="1"/>
  <c r="W201" i="21" s="1"/>
  <c r="V204" i="21" a="1"/>
  <c r="V204" i="21" s="1"/>
  <c r="V203" i="21" a="1"/>
  <c r="V203" i="21" s="1"/>
  <c r="U204" i="21" a="1"/>
  <c r="U204" i="21" s="1"/>
  <c r="U203" i="21" a="1"/>
  <c r="U203" i="21" s="1"/>
  <c r="W204" i="21" a="1"/>
  <c r="W204" i="21" s="1"/>
  <c r="W203" i="21" a="1"/>
  <c r="W203" i="21" s="1"/>
  <c r="W206" i="21" a="1"/>
  <c r="W206" i="21" s="1"/>
  <c r="W205" i="21" a="1"/>
  <c r="W205" i="21" s="1"/>
  <c r="U206" i="21" a="1"/>
  <c r="U206" i="21" s="1"/>
  <c r="U205" i="21" a="1"/>
  <c r="U205" i="21" s="1"/>
  <c r="V206" i="21" a="1"/>
  <c r="V206" i="21" s="1"/>
  <c r="V205" i="21" a="1"/>
  <c r="V205" i="21" s="1"/>
  <c r="V221" i="21" a="1"/>
  <c r="V221" i="21" s="1"/>
  <c r="V216" i="21" a="1"/>
  <c r="V216" i="21" s="1"/>
  <c r="U221" i="21" a="1"/>
  <c r="U221" i="21" s="1"/>
  <c r="U216" i="21" a="1"/>
  <c r="U216" i="21" s="1"/>
  <c r="W221" i="21" a="1"/>
  <c r="W221" i="21" s="1"/>
  <c r="W216" i="21" a="1"/>
  <c r="W216" i="21" s="1"/>
  <c r="U214" i="21" a="1"/>
  <c r="U214" i="21" s="1"/>
  <c r="U222" i="21" a="1"/>
  <c r="U222" i="21" s="1"/>
  <c r="V214" i="21" a="1"/>
  <c r="V214" i="21" s="1"/>
  <c r="V222" i="21" a="1"/>
  <c r="V222" i="21" s="1"/>
  <c r="W214" i="21" a="1"/>
  <c r="W214" i="21" s="1"/>
  <c r="W222" i="21" a="1"/>
  <c r="W222" i="21" s="1"/>
  <c r="V209" i="21" a="1"/>
  <c r="V209" i="21" s="1"/>
  <c r="V210" i="21" a="1"/>
  <c r="V210" i="21" s="1"/>
  <c r="U209" i="21" a="1"/>
  <c r="U209" i="21" s="1"/>
  <c r="U210" i="21" a="1"/>
  <c r="U210" i="21" s="1"/>
  <c r="W209" i="21" a="1"/>
  <c r="W209" i="21" s="1"/>
  <c r="W210" i="21" a="1"/>
  <c r="W210" i="21" s="1"/>
  <c r="M193" i="21"/>
  <c r="M181" i="21"/>
  <c r="M180" i="21"/>
  <c r="U253" i="21"/>
  <c r="O255" i="21"/>
  <c r="L95" i="21"/>
  <c r="M90" i="21"/>
  <c r="M174" i="21" s="1"/>
  <c r="U10" i="21"/>
  <c r="U90" i="21"/>
  <c r="U174" i="21" s="1"/>
  <c r="M253" i="21"/>
  <c r="T181" i="21"/>
  <c r="T193" i="21"/>
  <c r="O180" i="18"/>
  <c r="O193" i="18"/>
  <c r="L180" i="18"/>
  <c r="L193" i="18"/>
  <c r="L181" i="18"/>
  <c r="M181" i="18"/>
  <c r="N180" i="18"/>
  <c r="N193" i="18"/>
  <c r="M193" i="18"/>
  <c r="P180" i="18"/>
  <c r="N181" i="18"/>
  <c r="P181" i="18"/>
  <c r="O181" i="18"/>
  <c r="K180" i="21"/>
  <c r="K181" i="21"/>
  <c r="K193" i="21"/>
  <c r="K253" i="21" s="1"/>
  <c r="L180" i="21"/>
  <c r="L181" i="21"/>
  <c r="L193" i="21"/>
  <c r="L253" i="21" s="1"/>
  <c r="O181" i="21"/>
  <c r="O193" i="21"/>
  <c r="O253" i="21" s="1"/>
  <c r="O180" i="21"/>
  <c r="P181" i="21"/>
  <c r="P193" i="21"/>
  <c r="P253" i="21" s="1"/>
  <c r="P180" i="21"/>
  <c r="Q193" i="21"/>
  <c r="Q253" i="21" s="1"/>
  <c r="Q180" i="21"/>
  <c r="Q181" i="21"/>
  <c r="S180" i="21"/>
  <c r="S181" i="21"/>
  <c r="S193" i="21"/>
  <c r="S253" i="21" s="1"/>
  <c r="T180" i="21"/>
  <c r="N193" i="21"/>
  <c r="N253" i="21" s="1"/>
  <c r="N181" i="21"/>
  <c r="N180" i="21"/>
  <c r="O95" i="21"/>
  <c r="O108" i="21"/>
  <c r="S95" i="21"/>
  <c r="S96" i="21"/>
  <c r="O10" i="21"/>
  <c r="O23" i="21"/>
  <c r="O90" i="21" s="1"/>
  <c r="O174" i="21" s="1"/>
  <c r="O11" i="21"/>
  <c r="K10" i="21"/>
  <c r="K23" i="21"/>
  <c r="K90" i="21" s="1"/>
  <c r="K174" i="21" s="1"/>
  <c r="Q10" i="21"/>
  <c r="Q11" i="21"/>
  <c r="Q23" i="21"/>
  <c r="Q90" i="21" s="1"/>
  <c r="Q174" i="21" s="1"/>
  <c r="S10" i="21"/>
  <c r="S23" i="21"/>
  <c r="S90" i="21" s="1"/>
  <c r="S174" i="21" s="1"/>
  <c r="S11" i="21"/>
  <c r="T10" i="21"/>
  <c r="T11" i="21"/>
  <c r="T23" i="21"/>
  <c r="T90" i="21" s="1"/>
  <c r="T174" i="21" s="1"/>
  <c r="Q96" i="21"/>
  <c r="Q108" i="21"/>
  <c r="Q95" i="21"/>
  <c r="P10" i="21"/>
  <c r="P11" i="21"/>
  <c r="P23" i="21"/>
  <c r="P90" i="21" s="1"/>
  <c r="P174" i="21" s="1"/>
  <c r="L11" i="21"/>
  <c r="L23" i="21"/>
  <c r="L90" i="21" s="1"/>
  <c r="L174" i="21" s="1"/>
  <c r="L10" i="21"/>
  <c r="P96" i="21"/>
  <c r="P108" i="21"/>
  <c r="P95" i="21"/>
  <c r="K11" i="21"/>
  <c r="S108" i="21"/>
  <c r="U23" i="21"/>
  <c r="T108" i="21"/>
  <c r="T95" i="21"/>
  <c r="T96" i="21"/>
  <c r="U11" i="21"/>
  <c r="K96" i="21"/>
  <c r="K108" i="21"/>
  <c r="K95" i="21"/>
  <c r="L108" i="21"/>
  <c r="L96" i="21"/>
  <c r="O96" i="21"/>
  <c r="M95" i="18"/>
  <c r="M108" i="18"/>
  <c r="M96" i="18"/>
  <c r="N95" i="18"/>
  <c r="N108" i="18"/>
  <c r="N96" i="18"/>
  <c r="O95" i="18"/>
  <c r="O108" i="18"/>
  <c r="O96" i="18"/>
  <c r="P96" i="18"/>
  <c r="P108" i="18"/>
  <c r="P95" i="18"/>
  <c r="K419" i="18" l="1"/>
  <c r="L419" i="18" s="1"/>
  <c r="M419" i="18" s="1"/>
  <c r="N419" i="18" s="1"/>
  <c r="O419" i="18" s="1"/>
  <c r="P419" i="18" s="1"/>
  <c r="Q419" i="18" s="1"/>
  <c r="J358" i="18" a="1"/>
  <c r="J358" i="18" s="1"/>
  <c r="J368" i="18" a="1"/>
  <c r="J368" i="18" s="1"/>
  <c r="J378" i="18" a="1"/>
  <c r="J378" i="18" s="1"/>
  <c r="J388" i="18" a="1"/>
  <c r="J388" i="18" s="1"/>
  <c r="J398" i="18" a="1"/>
  <c r="J398" i="18" s="1"/>
  <c r="J279" i="18" a="1"/>
  <c r="J279" i="18" s="1"/>
  <c r="J289" i="18" a="1"/>
  <c r="J289" i="18" s="1"/>
  <c r="J299" i="18" a="1"/>
  <c r="J299" i="18" s="1"/>
  <c r="J363" i="18" a="1"/>
  <c r="J363" i="18" s="1"/>
  <c r="J373" i="18" a="1"/>
  <c r="J373" i="18" s="1"/>
  <c r="J383" i="18" a="1"/>
  <c r="J383" i="18" s="1"/>
  <c r="J393" i="18" a="1"/>
  <c r="J393" i="18" s="1"/>
  <c r="J284" i="18" a="1"/>
  <c r="J284" i="18" s="1"/>
  <c r="J294" i="18" a="1"/>
  <c r="J294" i="18" s="1"/>
  <c r="J370" i="18" a="1"/>
  <c r="J370" i="18" s="1"/>
  <c r="J381" i="18" a="1"/>
  <c r="J381" i="18" s="1"/>
  <c r="J395" i="18" a="1"/>
  <c r="J395" i="18" s="1"/>
  <c r="J287" i="18" a="1"/>
  <c r="J287" i="18" s="1"/>
  <c r="J288" i="18" a="1"/>
  <c r="J288" i="18" s="1"/>
  <c r="J301" i="18" a="1"/>
  <c r="J301" i="18" s="1"/>
  <c r="J201" i="18" a="1"/>
  <c r="J201" i="18" s="1"/>
  <c r="J207" i="18" a="1"/>
  <c r="J207" i="18" s="1"/>
  <c r="J213" i="18" a="1"/>
  <c r="J213" i="18" s="1"/>
  <c r="J236" i="18" a="1"/>
  <c r="J236" i="18" s="1"/>
  <c r="J307" i="18" a="1"/>
  <c r="J307" i="18" s="1"/>
  <c r="J313" i="18" a="1"/>
  <c r="J313" i="18" s="1"/>
  <c r="J319" i="18" a="1"/>
  <c r="J319" i="18" s="1"/>
  <c r="J219" i="18" a="1"/>
  <c r="J219" i="18" s="1"/>
  <c r="J225" i="18" a="1"/>
  <c r="J225" i="18" s="1"/>
  <c r="J364" i="18" a="1"/>
  <c r="J364" i="18" s="1"/>
  <c r="J365" i="18" a="1"/>
  <c r="J365" i="18" s="1"/>
  <c r="J379" i="18" a="1"/>
  <c r="J379" i="18" s="1"/>
  <c r="J394" i="18" a="1"/>
  <c r="J394" i="18" s="1"/>
  <c r="J325" i="18" a="1"/>
  <c r="J325" i="18" s="1"/>
  <c r="J331" i="18" a="1"/>
  <c r="J331" i="18" s="1"/>
  <c r="J233" i="18" a="1"/>
  <c r="J233" i="18" s="1"/>
  <c r="J243" i="18" a="1"/>
  <c r="J243" i="18" s="1"/>
  <c r="J356" i="18" a="1"/>
  <c r="J356" i="18" s="1"/>
  <c r="J278" i="18" a="1"/>
  <c r="J278" i="18" s="1"/>
  <c r="J375" i="18" a="1"/>
  <c r="J375" i="18" s="1"/>
  <c r="J397" i="18" a="1"/>
  <c r="J397" i="18" s="1"/>
  <c r="J277" i="18" a="1"/>
  <c r="J277" i="18" s="1"/>
  <c r="J118" i="18" a="1"/>
  <c r="J118" i="18" s="1"/>
  <c r="J386" i="18" a="1"/>
  <c r="J386" i="18" s="1"/>
  <c r="J396" i="18" a="1"/>
  <c r="J396" i="18" s="1"/>
  <c r="J302" i="18" a="1"/>
  <c r="J302" i="18" s="1"/>
  <c r="J308" i="18" a="1"/>
  <c r="J308" i="18" s="1"/>
  <c r="J314" i="18" a="1"/>
  <c r="J314" i="18" s="1"/>
  <c r="J235" i="18" a="1"/>
  <c r="J235" i="18" s="1"/>
  <c r="J369" i="18" a="1"/>
  <c r="J369" i="18" s="1"/>
  <c r="J382" i="18" a="1"/>
  <c r="J382" i="18" s="1"/>
  <c r="J392" i="18" a="1"/>
  <c r="J392" i="18" s="1"/>
  <c r="J281" i="18" a="1"/>
  <c r="J281" i="18" s="1"/>
  <c r="J290" i="18" a="1"/>
  <c r="J290" i="18" s="1"/>
  <c r="J295" i="18" a="1"/>
  <c r="J295" i="18" s="1"/>
  <c r="J214" i="18" a="1"/>
  <c r="J214" i="18" s="1"/>
  <c r="J115" i="18" a="1"/>
  <c r="J115" i="18" s="1"/>
  <c r="J401" i="18" a="1"/>
  <c r="J401" i="18" s="1"/>
  <c r="J306" i="18" a="1"/>
  <c r="J306" i="18" s="1"/>
  <c r="J321" i="18" a="1"/>
  <c r="J321" i="18" s="1"/>
  <c r="J204" i="18" a="1"/>
  <c r="J204" i="18" s="1"/>
  <c r="J248" i="18" a="1"/>
  <c r="J248" i="18" s="1"/>
  <c r="J249" i="18" a="1"/>
  <c r="J249" i="18" s="1"/>
  <c r="J128" i="18" a="1"/>
  <c r="J128" i="18" s="1"/>
  <c r="J387" i="18" a="1"/>
  <c r="J387" i="18" s="1"/>
  <c r="J285" i="18" a="1"/>
  <c r="J285" i="18" s="1"/>
  <c r="J328" i="18" a="1"/>
  <c r="J328" i="18" s="1"/>
  <c r="J195" i="18" a="1"/>
  <c r="J195" i="18" s="1"/>
  <c r="J374" i="18" a="1"/>
  <c r="J374" i="18" s="1"/>
  <c r="J402" i="18" a="1"/>
  <c r="J402" i="18" s="1"/>
  <c r="J199" i="18" a="1"/>
  <c r="J199" i="18" s="1"/>
  <c r="J203" i="18" a="1"/>
  <c r="J203" i="18" s="1"/>
  <c r="J212" i="18" a="1"/>
  <c r="J212" i="18" s="1"/>
  <c r="J230" i="18" a="1"/>
  <c r="J230" i="18" s="1"/>
  <c r="J245" i="18" a="1"/>
  <c r="J245" i="18" s="1"/>
  <c r="J246" i="18" a="1"/>
  <c r="J246" i="18" s="1"/>
  <c r="J132" i="18" a="1"/>
  <c r="J132" i="18" s="1"/>
  <c r="J137" i="18" a="1"/>
  <c r="J137" i="18" s="1"/>
  <c r="J147" i="18" a="1"/>
  <c r="J147" i="18" s="1"/>
  <c r="J157" i="18" a="1"/>
  <c r="J157" i="18" s="1"/>
  <c r="J167" i="18" a="1"/>
  <c r="J167" i="18" s="1"/>
  <c r="J41" i="18" a="1"/>
  <c r="J41" i="18" s="1"/>
  <c r="J61" i="18" a="1"/>
  <c r="J61" i="18" s="1"/>
  <c r="J81" i="18" a="1"/>
  <c r="J81" i="18" s="1"/>
  <c r="J154" i="18" a="1"/>
  <c r="J154" i="18" s="1"/>
  <c r="J67" i="18" a="1"/>
  <c r="J67" i="18" s="1"/>
  <c r="J377" i="18" a="1"/>
  <c r="J377" i="18" s="1"/>
  <c r="J282" i="18" a="1"/>
  <c r="J282" i="18" s="1"/>
  <c r="J320" i="18" a="1"/>
  <c r="J320" i="18" s="1"/>
  <c r="J324" i="18" a="1"/>
  <c r="J324" i="18" s="1"/>
  <c r="J332" i="18" a="1"/>
  <c r="J332" i="18" s="1"/>
  <c r="J124" i="18" a="1"/>
  <c r="J124" i="18" s="1"/>
  <c r="J125" i="18" a="1"/>
  <c r="J125" i="18" s="1"/>
  <c r="J109" i="18" a="1"/>
  <c r="J109" i="18" s="1"/>
  <c r="J44" i="18" a="1"/>
  <c r="J44" i="18" s="1"/>
  <c r="J64" i="18" a="1"/>
  <c r="J64" i="18" s="1"/>
  <c r="J84" i="18" a="1"/>
  <c r="J84" i="18" s="1"/>
  <c r="J144" i="18" a="1"/>
  <c r="J144" i="18" s="1"/>
  <c r="J164" i="18" a="1"/>
  <c r="J164" i="18" s="1"/>
  <c r="J47" i="18" a="1"/>
  <c r="J47" i="18" s="1"/>
  <c r="J87" i="18" a="1"/>
  <c r="J87" i="18" s="1"/>
  <c r="J304" i="18" a="1"/>
  <c r="J304" i="18" s="1"/>
  <c r="J312" i="18" a="1"/>
  <c r="J312" i="18" s="1"/>
  <c r="J220" i="18" a="1"/>
  <c r="J220" i="18" s="1"/>
  <c r="J27" i="18" a="1"/>
  <c r="J27" i="18" s="1"/>
  <c r="J399" i="18" a="1"/>
  <c r="J399" i="18" s="1"/>
  <c r="J250" i="18" a="1"/>
  <c r="J250" i="18" s="1"/>
  <c r="J135" i="18" a="1"/>
  <c r="J135" i="18" s="1"/>
  <c r="J153" i="18" a="1"/>
  <c r="J153" i="18" s="1"/>
  <c r="J162" i="18" a="1"/>
  <c r="J162" i="18" s="1"/>
  <c r="J170" i="18" a="1"/>
  <c r="J170" i="18" s="1"/>
  <c r="J171" i="18" a="1"/>
  <c r="J171" i="18" s="1"/>
  <c r="J32" i="18" a="1"/>
  <c r="J32" i="18" s="1"/>
  <c r="J42" i="18" a="1"/>
  <c r="J42" i="18" s="1"/>
  <c r="J55" i="18" a="1"/>
  <c r="J55" i="18" s="1"/>
  <c r="J78" i="18" a="1"/>
  <c r="J78" i="18" s="1"/>
  <c r="J127" i="18" a="1"/>
  <c r="J127" i="18" s="1"/>
  <c r="J59" i="18" a="1"/>
  <c r="J59" i="18" s="1"/>
  <c r="J85" i="18" a="1"/>
  <c r="J85" i="18" s="1"/>
  <c r="J391" i="18" a="1"/>
  <c r="J391" i="18" s="1"/>
  <c r="J326" i="18" a="1"/>
  <c r="J326" i="18" s="1"/>
  <c r="J208" i="18" a="1"/>
  <c r="J208" i="18" s="1"/>
  <c r="J211" i="18" a="1"/>
  <c r="J211" i="18" s="1"/>
  <c r="J111" i="18" a="1"/>
  <c r="J111" i="18" s="1"/>
  <c r="J129" i="18" a="1"/>
  <c r="J129" i="18" s="1"/>
  <c r="J130" i="18" a="1"/>
  <c r="J130" i="18" s="1"/>
  <c r="J134" i="18" a="1"/>
  <c r="J134" i="18" s="1"/>
  <c r="J136" i="18" a="1"/>
  <c r="J136" i="18" s="1"/>
  <c r="J145" i="18" a="1"/>
  <c r="J145" i="18" s="1"/>
  <c r="J39" i="18" a="1"/>
  <c r="J39" i="18" s="1"/>
  <c r="J65" i="18" a="1"/>
  <c r="J65" i="18" s="1"/>
  <c r="J88" i="18" a="1"/>
  <c r="J88" i="18" s="1"/>
  <c r="J296" i="18" a="1"/>
  <c r="J296" i="18" s="1"/>
  <c r="J315" i="18" a="1"/>
  <c r="J315" i="18" s="1"/>
  <c r="J205" i="18" a="1"/>
  <c r="J205" i="18" s="1"/>
  <c r="J240" i="18" a="1"/>
  <c r="J240" i="18" s="1"/>
  <c r="J117" i="18" a="1"/>
  <c r="J117" i="18" s="1"/>
  <c r="J389" i="18" a="1"/>
  <c r="J389" i="18" s="1"/>
  <c r="J318" i="18" a="1"/>
  <c r="J318" i="18" s="1"/>
  <c r="J110" i="18" a="1"/>
  <c r="J110" i="18" s="1"/>
  <c r="J126" i="18" a="1"/>
  <c r="J126" i="18" s="1"/>
  <c r="J131" i="18" a="1"/>
  <c r="J131" i="18" s="1"/>
  <c r="J29" i="18" a="1"/>
  <c r="J29" i="18" s="1"/>
  <c r="J36" i="18" a="1"/>
  <c r="J36" i="18" s="1"/>
  <c r="J52" i="18" a="1"/>
  <c r="J52" i="18" s="1"/>
  <c r="J62" i="18" a="1"/>
  <c r="J62" i="18" s="1"/>
  <c r="J75" i="18" a="1"/>
  <c r="J75" i="18" s="1"/>
  <c r="J223" i="18" a="1"/>
  <c r="J223" i="18" s="1"/>
  <c r="J163" i="18" a="1"/>
  <c r="J163" i="18" s="1"/>
  <c r="J360" i="18" a="1"/>
  <c r="J360" i="18" s="1"/>
  <c r="J367" i="18" a="1"/>
  <c r="J367" i="18" s="1"/>
  <c r="J305" i="18" a="1"/>
  <c r="J305" i="18" s="1"/>
  <c r="J216" i="18" a="1"/>
  <c r="J216" i="18" s="1"/>
  <c r="J234" i="18" a="1"/>
  <c r="J234" i="18" s="1"/>
  <c r="J46" i="18" a="1"/>
  <c r="J46" i="18" s="1"/>
  <c r="J54" i="18" a="1"/>
  <c r="J54" i="18" s="1"/>
  <c r="J292" i="18" a="1"/>
  <c r="J292" i="18" s="1"/>
  <c r="J227" i="18" a="1"/>
  <c r="J227" i="18" s="1"/>
  <c r="J143" i="18" a="1"/>
  <c r="J143" i="18" s="1"/>
  <c r="J70" i="18" a="1"/>
  <c r="J70" i="18" s="1"/>
  <c r="J82" i="18" a="1"/>
  <c r="J82" i="18" s="1"/>
  <c r="J380" i="18" a="1"/>
  <c r="J380" i="18" s="1"/>
  <c r="J242" i="18" a="1"/>
  <c r="J242" i="18" s="1"/>
  <c r="J254" i="18" a="1"/>
  <c r="J254" i="18" s="1"/>
  <c r="J114" i="18" a="1"/>
  <c r="J114" i="18" s="1"/>
  <c r="J122" i="18" a="1"/>
  <c r="J122" i="18" s="1"/>
  <c r="J142" i="18" a="1"/>
  <c r="J142" i="18" s="1"/>
  <c r="J80" i="18" a="1"/>
  <c r="J80" i="18" s="1"/>
  <c r="J237" i="18" a="1"/>
  <c r="J237" i="18" s="1"/>
  <c r="J116" i="18" a="1"/>
  <c r="J116" i="18" s="1"/>
  <c r="J141" i="18" a="1"/>
  <c r="J141" i="18" s="1"/>
  <c r="J169" i="18" a="1"/>
  <c r="J169" i="18" s="1"/>
  <c r="J30" i="18" a="1"/>
  <c r="J30" i="18" s="1"/>
  <c r="J34" i="18" a="1"/>
  <c r="J34" i="18" s="1"/>
  <c r="J38" i="18" a="1"/>
  <c r="J38" i="18" s="1"/>
  <c r="J310" i="18" a="1"/>
  <c r="J310" i="18" s="1"/>
  <c r="J330" i="18" a="1"/>
  <c r="J330" i="18" s="1"/>
  <c r="J196" i="18" a="1"/>
  <c r="J196" i="18" s="1"/>
  <c r="J209" i="18" a="1"/>
  <c r="J209" i="18" s="1"/>
  <c r="J244" i="18" a="1"/>
  <c r="J244" i="18" s="1"/>
  <c r="J158" i="18" a="1"/>
  <c r="J158" i="18" s="1"/>
  <c r="J63" i="18" a="1"/>
  <c r="J63" i="18" s="1"/>
  <c r="J25" i="18" a="1"/>
  <c r="J25" i="18" s="1"/>
  <c r="J72" i="18" a="1"/>
  <c r="J72" i="18" s="1"/>
  <c r="J400" i="18" a="1"/>
  <c r="J400" i="18" s="1"/>
  <c r="J384" i="18" a="1"/>
  <c r="J384" i="18" s="1"/>
  <c r="J232" i="18" a="1"/>
  <c r="J232" i="18" s="1"/>
  <c r="J139" i="18" a="1"/>
  <c r="J139" i="18" s="1"/>
  <c r="J359" i="18" a="1"/>
  <c r="J359" i="18" s="1"/>
  <c r="J280" i="18" a="1"/>
  <c r="J280" i="18" s="1"/>
  <c r="J309" i="18" a="1"/>
  <c r="J309" i="18" s="1"/>
  <c r="J329" i="18" a="1"/>
  <c r="J329" i="18" s="1"/>
  <c r="J334" i="18" a="1"/>
  <c r="J334" i="18" s="1"/>
  <c r="J222" i="18" a="1"/>
  <c r="J222" i="18" s="1"/>
  <c r="J112" i="18" a="1"/>
  <c r="J112" i="18" s="1"/>
  <c r="J146" i="18" a="1"/>
  <c r="J146" i="18" s="1"/>
  <c r="J165" i="18" a="1"/>
  <c r="J165" i="18" s="1"/>
  <c r="J49" i="18" a="1"/>
  <c r="J49" i="18" s="1"/>
  <c r="J60" i="18" a="1"/>
  <c r="J60" i="18" s="1"/>
  <c r="J56" i="18" a="1"/>
  <c r="J56" i="18" s="1"/>
  <c r="J159" i="18" a="1"/>
  <c r="J159" i="18" s="1"/>
  <c r="J40" i="18" a="1"/>
  <c r="J40" i="18" s="1"/>
  <c r="J24" i="18" a="1"/>
  <c r="J24" i="18" s="1"/>
  <c r="J376" i="18" a="1"/>
  <c r="J376" i="18" s="1"/>
  <c r="J140" i="18" a="1"/>
  <c r="J140" i="18" s="1"/>
  <c r="J35" i="18" a="1"/>
  <c r="J35" i="18" s="1"/>
  <c r="J51" i="18" a="1"/>
  <c r="J51" i="18" s="1"/>
  <c r="J239" i="18" a="1"/>
  <c r="J239" i="18" s="1"/>
  <c r="J226" i="18" a="1"/>
  <c r="J226" i="18" s="1"/>
  <c r="J231" i="18" a="1"/>
  <c r="J231" i="18" s="1"/>
  <c r="J253" i="18" a="1"/>
  <c r="J253" i="18" s="1"/>
  <c r="J194" i="18" a="1"/>
  <c r="J194" i="18" s="1"/>
  <c r="J155" i="18" a="1"/>
  <c r="J155" i="18" s="1"/>
  <c r="J286" i="18" a="1"/>
  <c r="J286" i="18" s="1"/>
  <c r="J327" i="18" a="1"/>
  <c r="J327" i="18" s="1"/>
  <c r="J68" i="18" a="1"/>
  <c r="J68" i="18" s="1"/>
  <c r="J362" i="18" a="1"/>
  <c r="J362" i="18" s="1"/>
  <c r="J372" i="18" a="1"/>
  <c r="J372" i="18" s="1"/>
  <c r="J385" i="18" a="1"/>
  <c r="J385" i="18" s="1"/>
  <c r="J123" i="18" a="1"/>
  <c r="J123" i="18" s="1"/>
  <c r="J119" i="18" a="1"/>
  <c r="J119" i="18" s="1"/>
  <c r="J366" i="18" a="1"/>
  <c r="J366" i="18" s="1"/>
  <c r="J202" i="18" a="1"/>
  <c r="J202" i="18" s="1"/>
  <c r="J50" i="18" a="1"/>
  <c r="J50" i="18" s="1"/>
  <c r="J76" i="18" a="1"/>
  <c r="J76" i="18" s="1"/>
  <c r="J86" i="18" a="1"/>
  <c r="J86" i="18" s="1"/>
  <c r="J298" i="18" a="1"/>
  <c r="J298" i="18" s="1"/>
  <c r="J323" i="18" a="1"/>
  <c r="J323" i="18" s="1"/>
  <c r="J276" i="18" a="1"/>
  <c r="J276" i="18" s="1"/>
  <c r="J311" i="18" a="1"/>
  <c r="J311" i="18" s="1"/>
  <c r="J113" i="18" a="1"/>
  <c r="J113" i="18" s="1"/>
  <c r="J197" i="18" a="1"/>
  <c r="J197" i="18" s="1"/>
  <c r="J31" i="18" a="1"/>
  <c r="J31" i="18" s="1"/>
  <c r="J26" i="18" a="1"/>
  <c r="J26" i="18" s="1"/>
  <c r="J73" i="18" a="1"/>
  <c r="J73" i="18" s="1"/>
  <c r="J206" i="18" a="1"/>
  <c r="J206" i="18" s="1"/>
  <c r="J53" i="18" a="1"/>
  <c r="J53" i="18" s="1"/>
  <c r="J221" i="18" a="1"/>
  <c r="J221" i="18" s="1"/>
  <c r="J37" i="18" a="1"/>
  <c r="J37" i="18" s="1"/>
  <c r="J316" i="18" a="1"/>
  <c r="J316" i="18" s="1"/>
  <c r="J121" i="18" a="1"/>
  <c r="J121" i="18" s="1"/>
  <c r="J28" i="18" a="1"/>
  <c r="J28" i="18" s="1"/>
  <c r="J322" i="18" a="1"/>
  <c r="J322" i="18" s="1"/>
  <c r="J228" i="18" a="1"/>
  <c r="J228" i="18" s="1"/>
  <c r="J241" i="18" a="1"/>
  <c r="J241" i="18" s="1"/>
  <c r="J151" i="18" a="1"/>
  <c r="J151" i="18" s="1"/>
  <c r="J291" i="18" a="1"/>
  <c r="J291" i="18" s="1"/>
  <c r="J217" i="18" a="1"/>
  <c r="J217" i="18" s="1"/>
  <c r="J133" i="18" a="1"/>
  <c r="J133" i="18" s="1"/>
  <c r="J156" i="18" a="1"/>
  <c r="J156" i="18" s="1"/>
  <c r="J148" i="18" a="1"/>
  <c r="J148" i="18" s="1"/>
  <c r="J66" i="18" a="1"/>
  <c r="J66" i="18" s="1"/>
  <c r="J45" i="18" a="1"/>
  <c r="J45" i="18" s="1"/>
  <c r="J71" i="18" a="1"/>
  <c r="J71" i="18" s="1"/>
  <c r="J317" i="18" a="1"/>
  <c r="J317" i="18" s="1"/>
  <c r="J161" i="18" a="1"/>
  <c r="J161" i="18" s="1"/>
  <c r="J150" i="18" a="1"/>
  <c r="J150" i="18" s="1"/>
  <c r="J120" i="18" a="1"/>
  <c r="J120" i="18" s="1"/>
  <c r="J83" i="18" a="1"/>
  <c r="J83" i="18" s="1"/>
  <c r="J357" i="18" a="1"/>
  <c r="J357" i="18" s="1"/>
  <c r="J77" i="18" a="1"/>
  <c r="J77" i="18" s="1"/>
  <c r="J390" i="18" a="1"/>
  <c r="J390" i="18" s="1"/>
  <c r="J218" i="18" a="1"/>
  <c r="J218" i="18" s="1"/>
  <c r="J251" i="18" a="1"/>
  <c r="J251" i="18" s="1"/>
  <c r="J57" i="18" a="1"/>
  <c r="J57" i="18" s="1"/>
  <c r="J229" i="18" a="1"/>
  <c r="J229" i="18" s="1"/>
  <c r="J200" i="18" a="1"/>
  <c r="J200" i="18" s="1"/>
  <c r="J215" i="18" a="1"/>
  <c r="J215" i="18" s="1"/>
  <c r="J166" i="18" a="1"/>
  <c r="J166" i="18" s="1"/>
  <c r="J224" i="18" a="1"/>
  <c r="J224" i="18" s="1"/>
  <c r="J297" i="18" a="1"/>
  <c r="J297" i="18" s="1"/>
  <c r="J252" i="18" a="1"/>
  <c r="J252" i="18" s="1"/>
  <c r="J247" i="18" a="1"/>
  <c r="J247" i="18" s="1"/>
  <c r="J371" i="18" a="1"/>
  <c r="J371" i="18" s="1"/>
  <c r="J79" i="18" a="1"/>
  <c r="J79" i="18" s="1"/>
  <c r="J160" i="18" a="1"/>
  <c r="J160" i="18" s="1"/>
  <c r="J43" i="18" a="1"/>
  <c r="J43" i="18" s="1"/>
  <c r="J168" i="18" a="1"/>
  <c r="J168" i="18" s="1"/>
  <c r="J58" i="18" a="1"/>
  <c r="J58" i="18" s="1"/>
  <c r="J33" i="18" a="1"/>
  <c r="J33" i="18" s="1"/>
  <c r="J303" i="18" a="1"/>
  <c r="J303" i="18" s="1"/>
  <c r="J238" i="18" a="1"/>
  <c r="J238" i="18" s="1"/>
  <c r="J361" i="18" a="1"/>
  <c r="J361" i="18" s="1"/>
  <c r="J149" i="18" a="1"/>
  <c r="J149" i="18" s="1"/>
  <c r="J69" i="18" a="1"/>
  <c r="J69" i="18" s="1"/>
  <c r="J138" i="18" a="1"/>
  <c r="J138" i="18" s="1"/>
  <c r="J300" i="18" a="1"/>
  <c r="J300" i="18" s="1"/>
  <c r="J198" i="18" a="1"/>
  <c r="J198" i="18" s="1"/>
  <c r="J152" i="18" a="1"/>
  <c r="J152" i="18" s="1"/>
  <c r="J48" i="18" a="1"/>
  <c r="J48" i="18" s="1"/>
  <c r="J283" i="18" a="1"/>
  <c r="J283" i="18" s="1"/>
  <c r="J293" i="18" a="1"/>
  <c r="J293" i="18" s="1"/>
  <c r="J74" i="18" a="1"/>
  <c r="J74" i="18" s="1"/>
  <c r="J210" i="18" a="1"/>
  <c r="J210" i="18" s="1"/>
  <c r="J333" i="18" a="1"/>
  <c r="J333" i="18" s="1"/>
  <c r="P342" i="18"/>
  <c r="P355" i="18"/>
  <c r="P343" i="18"/>
  <c r="P262" i="18"/>
  <c r="P263" i="18"/>
  <c r="P275" i="18"/>
  <c r="U180" i="21"/>
  <c r="U181" i="21"/>
  <c r="U193" i="21"/>
  <c r="V53" i="22"/>
  <c r="V58" i="22" s="1"/>
  <c r="V59" i="22" s="1"/>
  <c r="U108" i="21"/>
  <c r="P255" i="21"/>
  <c r="U96" i="21"/>
  <c r="U95" i="21"/>
  <c r="U53" i="22"/>
  <c r="U58" i="22" s="1"/>
  <c r="U59" i="22" s="1"/>
  <c r="T53" i="22"/>
  <c r="T58" i="22" s="1"/>
  <c r="T59" i="22" s="1"/>
  <c r="N53" i="22"/>
  <c r="N58" i="22" s="1"/>
  <c r="N59" i="22" s="1"/>
  <c r="L53" i="22"/>
  <c r="L58" i="22" s="1"/>
  <c r="L59" i="22" s="1"/>
  <c r="P53" i="22"/>
  <c r="P58" i="22" s="1"/>
  <c r="P59" i="22" s="1"/>
  <c r="O53" i="22"/>
  <c r="O58" i="22" s="1"/>
  <c r="O59" i="22" s="1"/>
  <c r="M53" i="22"/>
  <c r="M58" i="22" s="1"/>
  <c r="M59" i="22" s="1"/>
  <c r="Q53" i="22"/>
  <c r="Q58" i="22" s="1"/>
  <c r="Q59" i="22" s="1"/>
  <c r="R53" i="22"/>
  <c r="R58" i="22" s="1"/>
  <c r="R59" i="22" s="1"/>
  <c r="R23" i="21"/>
  <c r="R90" i="21" s="1"/>
  <c r="R174" i="21" s="1"/>
  <c r="R95" i="21"/>
  <c r="R181" i="21"/>
  <c r="R11" i="21"/>
  <c r="R108" i="21"/>
  <c r="R96" i="21"/>
  <c r="R180" i="21"/>
  <c r="R10" i="21"/>
  <c r="R193" i="21"/>
  <c r="R253" i="21" s="1"/>
  <c r="R333" i="18" l="1" a="1"/>
  <c r="R333" i="18" s="1"/>
  <c r="R327" i="18" a="1"/>
  <c r="R327" i="18" s="1"/>
  <c r="R321" i="18" a="1"/>
  <c r="R321" i="18" s="1"/>
  <c r="R315" i="18" a="1"/>
  <c r="R315" i="18" s="1"/>
  <c r="R309" i="18" a="1"/>
  <c r="R309" i="18" s="1"/>
  <c r="R303" i="18" a="1"/>
  <c r="R303" i="18" s="1"/>
  <c r="R297" i="18" a="1"/>
  <c r="R297" i="18" s="1"/>
  <c r="R291" i="18" a="1"/>
  <c r="R291" i="18" s="1"/>
  <c r="R285" i="18" a="1"/>
  <c r="R285" i="18" s="1"/>
  <c r="R279" i="18" a="1"/>
  <c r="R279" i="18" s="1"/>
  <c r="R166" i="18" a="1"/>
  <c r="R166" i="18" s="1"/>
  <c r="R160" i="18" a="1"/>
  <c r="R160" i="18" s="1"/>
  <c r="R154" i="18" a="1"/>
  <c r="R154" i="18" s="1"/>
  <c r="R148" i="18" a="1"/>
  <c r="R148" i="18" s="1"/>
  <c r="R142" i="18" a="1"/>
  <c r="R142" i="18" s="1"/>
  <c r="R136" i="18" a="1"/>
  <c r="R136" i="18" s="1"/>
  <c r="R130" i="18" a="1"/>
  <c r="R130" i="18" s="1"/>
  <c r="R124" i="18" a="1"/>
  <c r="R124" i="18" s="1"/>
  <c r="R118" i="18" a="1"/>
  <c r="R118" i="18" s="1"/>
  <c r="R112" i="18" a="1"/>
  <c r="R112" i="18" s="1"/>
  <c r="R83" i="18" a="1"/>
  <c r="R83" i="18" s="1"/>
  <c r="R77" i="18" a="1"/>
  <c r="R77" i="18" s="1"/>
  <c r="R71" i="18" a="1"/>
  <c r="R71" i="18" s="1"/>
  <c r="R65" i="18" a="1"/>
  <c r="R65" i="18" s="1"/>
  <c r="R59" i="18" a="1"/>
  <c r="R59" i="18" s="1"/>
  <c r="R53" i="18" a="1"/>
  <c r="R53" i="18" s="1"/>
  <c r="R47" i="18" a="1"/>
  <c r="R47" i="18" s="1"/>
  <c r="R41" i="18" a="1"/>
  <c r="R41" i="18" s="1"/>
  <c r="R35" i="18" a="1"/>
  <c r="R35" i="18" s="1"/>
  <c r="R29" i="18" a="1"/>
  <c r="R29" i="18" s="1"/>
  <c r="R398" i="18" a="1"/>
  <c r="R398" i="18" s="1"/>
  <c r="R392" i="18" a="1"/>
  <c r="R392" i="18" s="1"/>
  <c r="R386" i="18" a="1"/>
  <c r="R386" i="18" s="1"/>
  <c r="R380" i="18" a="1"/>
  <c r="R380" i="18" s="1"/>
  <c r="R374" i="18" a="1"/>
  <c r="R374" i="18" s="1"/>
  <c r="R368" i="18" a="1"/>
  <c r="R368" i="18" s="1"/>
  <c r="R362" i="18" a="1"/>
  <c r="R362" i="18" s="1"/>
  <c r="R356" i="18" a="1"/>
  <c r="R356" i="18" s="1"/>
  <c r="R249" i="18" a="1"/>
  <c r="R249" i="18" s="1"/>
  <c r="R243" i="18" a="1"/>
  <c r="R243" i="18" s="1"/>
  <c r="R237" i="18" a="1"/>
  <c r="R237" i="18" s="1"/>
  <c r="R231" i="18" a="1"/>
  <c r="R231" i="18" s="1"/>
  <c r="R225" i="18" a="1"/>
  <c r="R225" i="18" s="1"/>
  <c r="R219" i="18" a="1"/>
  <c r="R219" i="18" s="1"/>
  <c r="R213" i="18" a="1"/>
  <c r="R213" i="18" s="1"/>
  <c r="R207" i="18" a="1"/>
  <c r="R207" i="18" s="1"/>
  <c r="R201" i="18" a="1"/>
  <c r="R201" i="18" s="1"/>
  <c r="R195" i="18" a="1"/>
  <c r="R195" i="18" s="1"/>
  <c r="R332" i="18" a="1"/>
  <c r="R332" i="18" s="1"/>
  <c r="R326" i="18" a="1"/>
  <c r="R326" i="18" s="1"/>
  <c r="R320" i="18" a="1"/>
  <c r="R320" i="18" s="1"/>
  <c r="R314" i="18" a="1"/>
  <c r="R314" i="18" s="1"/>
  <c r="R308" i="18" a="1"/>
  <c r="R308" i="18" s="1"/>
  <c r="R302" i="18" a="1"/>
  <c r="R302" i="18" s="1"/>
  <c r="R296" i="18" a="1"/>
  <c r="R296" i="18" s="1"/>
  <c r="R290" i="18" a="1"/>
  <c r="R290" i="18" s="1"/>
  <c r="R284" i="18" a="1"/>
  <c r="R284" i="18" s="1"/>
  <c r="R278" i="18" a="1"/>
  <c r="R278" i="18" s="1"/>
  <c r="R171" i="18" a="1"/>
  <c r="R171" i="18" s="1"/>
  <c r="R165" i="18" a="1"/>
  <c r="R165" i="18" s="1"/>
  <c r="R159" i="18" a="1"/>
  <c r="R159" i="18" s="1"/>
  <c r="R153" i="18" a="1"/>
  <c r="R153" i="18" s="1"/>
  <c r="R147" i="18" a="1"/>
  <c r="R147" i="18" s="1"/>
  <c r="R141" i="18" a="1"/>
  <c r="R141" i="18" s="1"/>
  <c r="R135" i="18" a="1"/>
  <c r="R135" i="18" s="1"/>
  <c r="R129" i="18" a="1"/>
  <c r="R129" i="18" s="1"/>
  <c r="R123" i="18" a="1"/>
  <c r="R123" i="18" s="1"/>
  <c r="R117" i="18" a="1"/>
  <c r="R117" i="18" s="1"/>
  <c r="R111" i="18" a="1"/>
  <c r="R111" i="18" s="1"/>
  <c r="R88" i="18" a="1"/>
  <c r="R88" i="18" s="1"/>
  <c r="R82" i="18" a="1"/>
  <c r="R82" i="18" s="1"/>
  <c r="R397" i="18" a="1"/>
  <c r="R397" i="18" s="1"/>
  <c r="R391" i="18" a="1"/>
  <c r="R391" i="18" s="1"/>
  <c r="R385" i="18" a="1"/>
  <c r="R385" i="18" s="1"/>
  <c r="R379" i="18" a="1"/>
  <c r="R379" i="18" s="1"/>
  <c r="R373" i="18" a="1"/>
  <c r="R373" i="18" s="1"/>
  <c r="R367" i="18" a="1"/>
  <c r="R367" i="18" s="1"/>
  <c r="R361" i="18" a="1"/>
  <c r="R361" i="18" s="1"/>
  <c r="R331" i="18" a="1"/>
  <c r="R331" i="18" s="1"/>
  <c r="R325" i="18" a="1"/>
  <c r="R325" i="18" s="1"/>
  <c r="R319" i="18" a="1"/>
  <c r="R319" i="18" s="1"/>
  <c r="R313" i="18" a="1"/>
  <c r="R313" i="18" s="1"/>
  <c r="R307" i="18" a="1"/>
  <c r="R307" i="18" s="1"/>
  <c r="R301" i="18" a="1"/>
  <c r="R301" i="18" s="1"/>
  <c r="R295" i="18" a="1"/>
  <c r="R295" i="18" s="1"/>
  <c r="R289" i="18" a="1"/>
  <c r="R289" i="18" s="1"/>
  <c r="R283" i="18" a="1"/>
  <c r="R283" i="18" s="1"/>
  <c r="R277" i="18" a="1"/>
  <c r="R277" i="18" s="1"/>
  <c r="R402" i="18" a="1"/>
  <c r="R402" i="18" s="1"/>
  <c r="R396" i="18" a="1"/>
  <c r="R396" i="18" s="1"/>
  <c r="R390" i="18" a="1"/>
  <c r="R390" i="18" s="1"/>
  <c r="R384" i="18" a="1"/>
  <c r="R384" i="18" s="1"/>
  <c r="R378" i="18" a="1"/>
  <c r="R378" i="18" s="1"/>
  <c r="R372" i="18" a="1"/>
  <c r="R372" i="18" s="1"/>
  <c r="R366" i="18" a="1"/>
  <c r="R366" i="18" s="1"/>
  <c r="R360" i="18" a="1"/>
  <c r="R360" i="18" s="1"/>
  <c r="R253" i="18" a="1"/>
  <c r="R253" i="18" s="1"/>
  <c r="R247" i="18" a="1"/>
  <c r="R247" i="18" s="1"/>
  <c r="R241" i="18" a="1"/>
  <c r="R241" i="18" s="1"/>
  <c r="R235" i="18" a="1"/>
  <c r="R235" i="18" s="1"/>
  <c r="R229" i="18" a="1"/>
  <c r="R229" i="18" s="1"/>
  <c r="R223" i="18" a="1"/>
  <c r="R223" i="18" s="1"/>
  <c r="R217" i="18" a="1"/>
  <c r="R217" i="18" s="1"/>
  <c r="R211" i="18" a="1"/>
  <c r="R211" i="18" s="1"/>
  <c r="R205" i="18" a="1"/>
  <c r="R205" i="18" s="1"/>
  <c r="R199" i="18" a="1"/>
  <c r="R199" i="18" s="1"/>
  <c r="R330" i="18" a="1"/>
  <c r="R330" i="18" s="1"/>
  <c r="R324" i="18" a="1"/>
  <c r="R324" i="18" s="1"/>
  <c r="R318" i="18" a="1"/>
  <c r="R318" i="18" s="1"/>
  <c r="R312" i="18" a="1"/>
  <c r="R312" i="18" s="1"/>
  <c r="R306" i="18" a="1"/>
  <c r="R306" i="18" s="1"/>
  <c r="R300" i="18" a="1"/>
  <c r="R300" i="18" s="1"/>
  <c r="R294" i="18" a="1"/>
  <c r="R294" i="18" s="1"/>
  <c r="R288" i="18" a="1"/>
  <c r="R288" i="18" s="1"/>
  <c r="R282" i="18" a="1"/>
  <c r="R282" i="18" s="1"/>
  <c r="R276" i="18" a="1"/>
  <c r="R276" i="18" s="1"/>
  <c r="R169" i="18" a="1"/>
  <c r="R169" i="18" s="1"/>
  <c r="R163" i="18" a="1"/>
  <c r="R163" i="18" s="1"/>
  <c r="R157" i="18" a="1"/>
  <c r="R157" i="18" s="1"/>
  <c r="R151" i="18" a="1"/>
  <c r="R151" i="18" s="1"/>
  <c r="R145" i="18" a="1"/>
  <c r="R145" i="18" s="1"/>
  <c r="R139" i="18" a="1"/>
  <c r="R139" i="18" s="1"/>
  <c r="R133" i="18" a="1"/>
  <c r="R133" i="18" s="1"/>
  <c r="R127" i="18" a="1"/>
  <c r="R127" i="18" s="1"/>
  <c r="R121" i="18" a="1"/>
  <c r="R121" i="18" s="1"/>
  <c r="R115" i="18" a="1"/>
  <c r="R115" i="18" s="1"/>
  <c r="R109" i="18" a="1"/>
  <c r="R109" i="18" s="1"/>
  <c r="R86" i="18" a="1"/>
  <c r="R86" i="18" s="1"/>
  <c r="R80" i="18" a="1"/>
  <c r="R80" i="18" s="1"/>
  <c r="R74" i="18" a="1"/>
  <c r="R74" i="18" s="1"/>
  <c r="R68" i="18" a="1"/>
  <c r="R68" i="18" s="1"/>
  <c r="R62" i="18" a="1"/>
  <c r="R62" i="18" s="1"/>
  <c r="R56" i="18" a="1"/>
  <c r="R56" i="18" s="1"/>
  <c r="R50" i="18" a="1"/>
  <c r="R50" i="18" s="1"/>
  <c r="R44" i="18" a="1"/>
  <c r="R44" i="18" s="1"/>
  <c r="R38" i="18" a="1"/>
  <c r="R38" i="18" s="1"/>
  <c r="R32" i="18" a="1"/>
  <c r="R32" i="18" s="1"/>
  <c r="R26" i="18" a="1"/>
  <c r="R26" i="18" s="1"/>
  <c r="R252" i="18" a="1"/>
  <c r="R252" i="18" s="1"/>
  <c r="R246" i="18" a="1"/>
  <c r="R246" i="18" s="1"/>
  <c r="R240" i="18" a="1"/>
  <c r="R240" i="18" s="1"/>
  <c r="R234" i="18" a="1"/>
  <c r="R234" i="18" s="1"/>
  <c r="R228" i="18" a="1"/>
  <c r="R228" i="18" s="1"/>
  <c r="R222" i="18" a="1"/>
  <c r="R222" i="18" s="1"/>
  <c r="R216" i="18" a="1"/>
  <c r="R216" i="18" s="1"/>
  <c r="R210" i="18" a="1"/>
  <c r="R210" i="18" s="1"/>
  <c r="R204" i="18" a="1"/>
  <c r="R204" i="18" s="1"/>
  <c r="R198" i="18" a="1"/>
  <c r="R198" i="18" s="1"/>
  <c r="R401" i="18" a="1"/>
  <c r="R401" i="18" s="1"/>
  <c r="R395" i="18" a="1"/>
  <c r="R395" i="18" s="1"/>
  <c r="R389" i="18" a="1"/>
  <c r="R389" i="18" s="1"/>
  <c r="R383" i="18" a="1"/>
  <c r="R383" i="18" s="1"/>
  <c r="R377" i="18" a="1"/>
  <c r="R377" i="18" s="1"/>
  <c r="R371" i="18" a="1"/>
  <c r="R371" i="18" s="1"/>
  <c r="R365" i="18" a="1"/>
  <c r="R365" i="18" s="1"/>
  <c r="R359" i="18" a="1"/>
  <c r="R359" i="18" s="1"/>
  <c r="R329" i="18" a="1"/>
  <c r="R329" i="18" s="1"/>
  <c r="R323" i="18" a="1"/>
  <c r="R323" i="18" s="1"/>
  <c r="R317" i="18" a="1"/>
  <c r="R317" i="18" s="1"/>
  <c r="R311" i="18" a="1"/>
  <c r="R311" i="18" s="1"/>
  <c r="R305" i="18" a="1"/>
  <c r="R305" i="18" s="1"/>
  <c r="R299" i="18" a="1"/>
  <c r="R299" i="18" s="1"/>
  <c r="R293" i="18" a="1"/>
  <c r="R293" i="18" s="1"/>
  <c r="R287" i="18" a="1"/>
  <c r="R287" i="18" s="1"/>
  <c r="R281" i="18" a="1"/>
  <c r="R281" i="18" s="1"/>
  <c r="R400" i="18" a="1"/>
  <c r="R400" i="18" s="1"/>
  <c r="R394" i="18" a="1"/>
  <c r="R394" i="18" s="1"/>
  <c r="R388" i="18" a="1"/>
  <c r="R388" i="18" s="1"/>
  <c r="R382" i="18" a="1"/>
  <c r="R382" i="18" s="1"/>
  <c r="R376" i="18" a="1"/>
  <c r="R376" i="18" s="1"/>
  <c r="R370" i="18" a="1"/>
  <c r="R370" i="18" s="1"/>
  <c r="R364" i="18" a="1"/>
  <c r="R364" i="18" s="1"/>
  <c r="R358" i="18" a="1"/>
  <c r="R358" i="18" s="1"/>
  <c r="R251" i="18" a="1"/>
  <c r="R251" i="18" s="1"/>
  <c r="R245" i="18" a="1"/>
  <c r="R245" i="18" s="1"/>
  <c r="R239" i="18" a="1"/>
  <c r="R239" i="18" s="1"/>
  <c r="R233" i="18" a="1"/>
  <c r="R233" i="18" s="1"/>
  <c r="R227" i="18" a="1"/>
  <c r="R227" i="18" s="1"/>
  <c r="R221" i="18" a="1"/>
  <c r="R221" i="18" s="1"/>
  <c r="R215" i="18" a="1"/>
  <c r="R215" i="18" s="1"/>
  <c r="R209" i="18" a="1"/>
  <c r="R209" i="18" s="1"/>
  <c r="R203" i="18" a="1"/>
  <c r="R203" i="18" s="1"/>
  <c r="R197" i="18" a="1"/>
  <c r="R197" i="18" s="1"/>
  <c r="R399" i="18" a="1"/>
  <c r="R399" i="18" s="1"/>
  <c r="R393" i="18" a="1"/>
  <c r="R393" i="18" s="1"/>
  <c r="R387" i="18" a="1"/>
  <c r="R387" i="18" s="1"/>
  <c r="R381" i="18" a="1"/>
  <c r="R381" i="18" s="1"/>
  <c r="R375" i="18" a="1"/>
  <c r="R375" i="18" s="1"/>
  <c r="R369" i="18" a="1"/>
  <c r="R369" i="18" s="1"/>
  <c r="R363" i="18" a="1"/>
  <c r="R363" i="18" s="1"/>
  <c r="R357" i="18" a="1"/>
  <c r="R357" i="18" s="1"/>
  <c r="R250" i="18" a="1"/>
  <c r="R250" i="18" s="1"/>
  <c r="R244" i="18" a="1"/>
  <c r="R244" i="18" s="1"/>
  <c r="R238" i="18" a="1"/>
  <c r="R238" i="18" s="1"/>
  <c r="R232" i="18" a="1"/>
  <c r="R232" i="18" s="1"/>
  <c r="R226" i="18" a="1"/>
  <c r="R226" i="18" s="1"/>
  <c r="R220" i="18" a="1"/>
  <c r="R220" i="18" s="1"/>
  <c r="R214" i="18" a="1"/>
  <c r="R214" i="18" s="1"/>
  <c r="R208" i="18" a="1"/>
  <c r="R208" i="18" s="1"/>
  <c r="R202" i="18" a="1"/>
  <c r="R202" i="18" s="1"/>
  <c r="R196" i="18" a="1"/>
  <c r="R196" i="18" s="1"/>
  <c r="R316" i="18" a="1"/>
  <c r="R316" i="18" s="1"/>
  <c r="R280" i="18" a="1"/>
  <c r="R280" i="18" s="1"/>
  <c r="R167" i="18" a="1"/>
  <c r="R167" i="18" s="1"/>
  <c r="R152" i="18" a="1"/>
  <c r="R152" i="18" s="1"/>
  <c r="R138" i="18" a="1"/>
  <c r="R138" i="18" s="1"/>
  <c r="R84" i="18" a="1"/>
  <c r="R84" i="18" s="1"/>
  <c r="R64" i="18" a="1"/>
  <c r="R64" i="18" s="1"/>
  <c r="R46" i="18" a="1"/>
  <c r="R46" i="18" s="1"/>
  <c r="R28" i="18" a="1"/>
  <c r="R28" i="18" s="1"/>
  <c r="R81" i="18" a="1"/>
  <c r="R81" i="18" s="1"/>
  <c r="R45" i="18" a="1"/>
  <c r="R45" i="18" s="1"/>
  <c r="R70" i="18" a="1"/>
  <c r="R70" i="18" s="1"/>
  <c r="R242" i="18" a="1"/>
  <c r="R242" i="18" s="1"/>
  <c r="R218" i="18" a="1"/>
  <c r="R218" i="18" s="1"/>
  <c r="R194" i="18" a="1"/>
  <c r="R194" i="18" s="1"/>
  <c r="R137" i="18" a="1"/>
  <c r="R137" i="18" s="1"/>
  <c r="R122" i="18" a="1"/>
  <c r="R122" i="18" s="1"/>
  <c r="R73" i="18" a="1"/>
  <c r="R73" i="18" s="1"/>
  <c r="R55" i="18" a="1"/>
  <c r="R55" i="18" s="1"/>
  <c r="R37" i="18" a="1"/>
  <c r="R37" i="18" s="1"/>
  <c r="R63" i="18" a="1"/>
  <c r="R63" i="18" s="1"/>
  <c r="R27" i="18" a="1"/>
  <c r="R27" i="18" s="1"/>
  <c r="R52" i="18" a="1"/>
  <c r="R52" i="18" s="1"/>
  <c r="R34" i="18" a="1"/>
  <c r="R34" i="18" s="1"/>
  <c r="R310" i="18" a="1"/>
  <c r="R310" i="18" s="1"/>
  <c r="R164" i="18" a="1"/>
  <c r="R164" i="18" s="1"/>
  <c r="R150" i="18" a="1"/>
  <c r="R150" i="18" s="1"/>
  <c r="R149" i="18" a="1"/>
  <c r="R149" i="18" s="1"/>
  <c r="R134" i="18" a="1"/>
  <c r="R134" i="18" s="1"/>
  <c r="R120" i="18" a="1"/>
  <c r="R120" i="18" s="1"/>
  <c r="R72" i="18" a="1"/>
  <c r="R72" i="18" s="1"/>
  <c r="R54" i="18" a="1"/>
  <c r="R54" i="18" s="1"/>
  <c r="R36" i="18" a="1"/>
  <c r="R36" i="18" s="1"/>
  <c r="R236" i="18" a="1"/>
  <c r="R236" i="18" s="1"/>
  <c r="R212" i="18" a="1"/>
  <c r="R212" i="18" s="1"/>
  <c r="R162" i="18" a="1"/>
  <c r="R162" i="18" s="1"/>
  <c r="R304" i="18" a="1"/>
  <c r="R304" i="18" s="1"/>
  <c r="R119" i="18" a="1"/>
  <c r="R119" i="18" s="1"/>
  <c r="R161" i="18" a="1"/>
  <c r="R161" i="18" s="1"/>
  <c r="R146" i="18" a="1"/>
  <c r="R146" i="18" s="1"/>
  <c r="R132" i="18" a="1"/>
  <c r="R132" i="18" s="1"/>
  <c r="R79" i="18" a="1"/>
  <c r="R79" i="18" s="1"/>
  <c r="R61" i="18" a="1"/>
  <c r="R61" i="18" s="1"/>
  <c r="R43" i="18" a="1"/>
  <c r="R43" i="18" s="1"/>
  <c r="R25" i="18" a="1"/>
  <c r="R25" i="18" s="1"/>
  <c r="R76" i="18" a="1"/>
  <c r="R76" i="18" s="1"/>
  <c r="R156" i="18" a="1"/>
  <c r="R156" i="18" s="1"/>
  <c r="R67" i="18" a="1"/>
  <c r="R67" i="18" s="1"/>
  <c r="R31" i="18" a="1"/>
  <c r="R31" i="18" s="1"/>
  <c r="R334" i="18" a="1"/>
  <c r="R334" i="18" s="1"/>
  <c r="R298" i="18" a="1"/>
  <c r="R298" i="18" s="1"/>
  <c r="R131" i="18" a="1"/>
  <c r="R131" i="18" s="1"/>
  <c r="R116" i="18" a="1"/>
  <c r="R116" i="18" s="1"/>
  <c r="R69" i="18" a="1"/>
  <c r="R69" i="18" s="1"/>
  <c r="R51" i="18" a="1"/>
  <c r="R51" i="18" s="1"/>
  <c r="R33" i="18" a="1"/>
  <c r="R33" i="18" s="1"/>
  <c r="R40" i="18" a="1"/>
  <c r="R40" i="18" s="1"/>
  <c r="R170" i="18" a="1"/>
  <c r="R170" i="18" s="1"/>
  <c r="R254" i="18" a="1"/>
  <c r="R254" i="18" s="1"/>
  <c r="R230" i="18" a="1"/>
  <c r="R230" i="18" s="1"/>
  <c r="R206" i="18" a="1"/>
  <c r="R206" i="18" s="1"/>
  <c r="R158" i="18" a="1"/>
  <c r="R158" i="18" s="1"/>
  <c r="R144" i="18" a="1"/>
  <c r="R144" i="18" s="1"/>
  <c r="R87" i="18" a="1"/>
  <c r="R87" i="18" s="1"/>
  <c r="R78" i="18" a="1"/>
  <c r="R78" i="18" s="1"/>
  <c r="R60" i="18" a="1"/>
  <c r="R60" i="18" s="1"/>
  <c r="R42" i="18" a="1"/>
  <c r="R42" i="18" s="1"/>
  <c r="R24" i="18" a="1"/>
  <c r="R24" i="18" s="1"/>
  <c r="R114" i="18" a="1"/>
  <c r="R114" i="18" s="1"/>
  <c r="R113" i="18" a="1"/>
  <c r="R113" i="18" s="1"/>
  <c r="R49" i="18" a="1"/>
  <c r="R49" i="18" s="1"/>
  <c r="R328" i="18" a="1"/>
  <c r="R328" i="18" s="1"/>
  <c r="R292" i="18" a="1"/>
  <c r="R292" i="18" s="1"/>
  <c r="R143" i="18" a="1"/>
  <c r="R143" i="18" s="1"/>
  <c r="R128" i="18" a="1"/>
  <c r="R128" i="18" s="1"/>
  <c r="R58" i="18" a="1"/>
  <c r="R58" i="18" s="1"/>
  <c r="R322" i="18" a="1"/>
  <c r="R322" i="18" s="1"/>
  <c r="R286" i="18" a="1"/>
  <c r="R286" i="18" s="1"/>
  <c r="R248" i="18" a="1"/>
  <c r="R248" i="18" s="1"/>
  <c r="R224" i="18" a="1"/>
  <c r="R224" i="18" s="1"/>
  <c r="R200" i="18" a="1"/>
  <c r="R200" i="18" s="1"/>
  <c r="R155" i="18" a="1"/>
  <c r="R155" i="18" s="1"/>
  <c r="R140" i="18" a="1"/>
  <c r="R140" i="18" s="1"/>
  <c r="R126" i="18" a="1"/>
  <c r="R126" i="18" s="1"/>
  <c r="R85" i="18" a="1"/>
  <c r="R85" i="18" s="1"/>
  <c r="R75" i="18" a="1"/>
  <c r="R75" i="18" s="1"/>
  <c r="R57" i="18" a="1"/>
  <c r="R57" i="18" s="1"/>
  <c r="R39" i="18" a="1"/>
  <c r="R39" i="18" s="1"/>
  <c r="R168" i="18" a="1"/>
  <c r="R168" i="18" s="1"/>
  <c r="R125" i="18" a="1"/>
  <c r="R125" i="18" s="1"/>
  <c r="R110" i="18" a="1"/>
  <c r="R110" i="18" s="1"/>
  <c r="R66" i="18" a="1"/>
  <c r="R66" i="18" s="1"/>
  <c r="R48" i="18" a="1"/>
  <c r="R48" i="18" s="1"/>
  <c r="R30" i="18" a="1"/>
  <c r="R30" i="18" s="1"/>
  <c r="K385" i="18" a="1"/>
  <c r="K385" i="18" s="1"/>
  <c r="K375" i="18" a="1"/>
  <c r="K375" i="18" s="1"/>
  <c r="K365" i="18" a="1"/>
  <c r="K365" i="18" s="1"/>
  <c r="K325" i="18" a="1"/>
  <c r="K325" i="18" s="1"/>
  <c r="K315" i="18" a="1"/>
  <c r="K315" i="18" s="1"/>
  <c r="K305" i="18" a="1"/>
  <c r="K305" i="18" s="1"/>
  <c r="K295" i="18" a="1"/>
  <c r="K295" i="18" s="1"/>
  <c r="K285" i="18" a="1"/>
  <c r="K285" i="18" s="1"/>
  <c r="K245" i="18" a="1"/>
  <c r="K245" i="18" s="1"/>
  <c r="K235" i="18" a="1"/>
  <c r="K235" i="18" s="1"/>
  <c r="K225" i="18" a="1"/>
  <c r="K225" i="18" s="1"/>
  <c r="K215" i="18" a="1"/>
  <c r="K215" i="18" s="1"/>
  <c r="K205" i="18" a="1"/>
  <c r="K205" i="18" s="1"/>
  <c r="K195" i="18" a="1"/>
  <c r="K195" i="18" s="1"/>
  <c r="K165" i="18" a="1"/>
  <c r="K165" i="18" s="1"/>
  <c r="K155" i="18" a="1"/>
  <c r="K155" i="18" s="1"/>
  <c r="K145" i="18" a="1"/>
  <c r="K145" i="18" s="1"/>
  <c r="K135" i="18" a="1"/>
  <c r="K135" i="18" s="1"/>
  <c r="K125" i="18" a="1"/>
  <c r="K125" i="18" s="1"/>
  <c r="K115" i="18" a="1"/>
  <c r="K115" i="18" s="1"/>
  <c r="K86" i="18" a="1"/>
  <c r="K86" i="18" s="1"/>
  <c r="K76" i="18" a="1"/>
  <c r="K76" i="18" s="1"/>
  <c r="K66" i="18" a="1"/>
  <c r="K66" i="18" s="1"/>
  <c r="K56" i="18" a="1"/>
  <c r="K56" i="18" s="1"/>
  <c r="K46" i="18" a="1"/>
  <c r="K46" i="18" s="1"/>
  <c r="K36" i="18" a="1"/>
  <c r="K36" i="18" s="1"/>
  <c r="K26" i="18" a="1"/>
  <c r="K26" i="18" s="1"/>
  <c r="K363" i="18" a="1"/>
  <c r="K363" i="18" s="1"/>
  <c r="K313" i="18" a="1"/>
  <c r="K313" i="18" s="1"/>
  <c r="K303" i="18" a="1"/>
  <c r="K303" i="18" s="1"/>
  <c r="K283" i="18" a="1"/>
  <c r="K283" i="18" s="1"/>
  <c r="K243" i="18" a="1"/>
  <c r="K243" i="18" s="1"/>
  <c r="K223" i="18" a="1"/>
  <c r="K223" i="18" s="1"/>
  <c r="K133" i="18" a="1"/>
  <c r="K133" i="18" s="1"/>
  <c r="K84" i="18" a="1"/>
  <c r="K84" i="18" s="1"/>
  <c r="K54" i="18" a="1"/>
  <c r="K54" i="18" s="1"/>
  <c r="K34" i="18" a="1"/>
  <c r="K34" i="18" s="1"/>
  <c r="K392" i="18" a="1"/>
  <c r="K392" i="18" s="1"/>
  <c r="K362" i="18" a="1"/>
  <c r="K362" i="18" s="1"/>
  <c r="K312" i="18" a="1"/>
  <c r="K312" i="18" s="1"/>
  <c r="K282" i="18" a="1"/>
  <c r="K282" i="18" s="1"/>
  <c r="K232" i="18" a="1"/>
  <c r="K232" i="18" s="1"/>
  <c r="K202" i="18" a="1"/>
  <c r="K202" i="18" s="1"/>
  <c r="K152" i="18" a="1"/>
  <c r="K152" i="18" s="1"/>
  <c r="K122" i="18" a="1"/>
  <c r="K122" i="18" s="1"/>
  <c r="K393" i="18" a="1"/>
  <c r="K393" i="18" s="1"/>
  <c r="K213" i="18" a="1"/>
  <c r="K213" i="18" s="1"/>
  <c r="K153" i="18" a="1"/>
  <c r="K153" i="18" s="1"/>
  <c r="K123" i="18" a="1"/>
  <c r="K123" i="18" s="1"/>
  <c r="K74" i="18" a="1"/>
  <c r="K74" i="18" s="1"/>
  <c r="K44" i="18" a="1"/>
  <c r="K44" i="18" s="1"/>
  <c r="K402" i="18" a="1"/>
  <c r="K402" i="18" s="1"/>
  <c r="K382" i="18" a="1"/>
  <c r="K382" i="18" s="1"/>
  <c r="K332" i="18" a="1"/>
  <c r="K332" i="18" s="1"/>
  <c r="K302" i="18" a="1"/>
  <c r="K302" i="18" s="1"/>
  <c r="K252" i="18" a="1"/>
  <c r="K252" i="18" s="1"/>
  <c r="K222" i="18" a="1"/>
  <c r="K222" i="18" s="1"/>
  <c r="K384" i="18" a="1"/>
  <c r="K384" i="18" s="1"/>
  <c r="K374" i="18" a="1"/>
  <c r="K374" i="18" s="1"/>
  <c r="K364" i="18" a="1"/>
  <c r="K364" i="18" s="1"/>
  <c r="K334" i="18" a="1"/>
  <c r="K334" i="18" s="1"/>
  <c r="K324" i="18" a="1"/>
  <c r="K324" i="18" s="1"/>
  <c r="K314" i="18" a="1"/>
  <c r="K314" i="18" s="1"/>
  <c r="K304" i="18" a="1"/>
  <c r="K304" i="18" s="1"/>
  <c r="K294" i="18" a="1"/>
  <c r="K294" i="18" s="1"/>
  <c r="K284" i="18" a="1"/>
  <c r="K284" i="18" s="1"/>
  <c r="K254" i="18" a="1"/>
  <c r="K254" i="18" s="1"/>
  <c r="K244" i="18" a="1"/>
  <c r="K244" i="18" s="1"/>
  <c r="K234" i="18" a="1"/>
  <c r="K234" i="18" s="1"/>
  <c r="K224" i="18" a="1"/>
  <c r="K224" i="18" s="1"/>
  <c r="K214" i="18" a="1"/>
  <c r="K214" i="18" s="1"/>
  <c r="K204" i="18" a="1"/>
  <c r="K204" i="18" s="1"/>
  <c r="K194" i="18" a="1"/>
  <c r="K194" i="18" s="1"/>
  <c r="K164" i="18" a="1"/>
  <c r="K164" i="18" s="1"/>
  <c r="K154" i="18" a="1"/>
  <c r="K154" i="18" s="1"/>
  <c r="K144" i="18" a="1"/>
  <c r="K144" i="18" s="1"/>
  <c r="K134" i="18" a="1"/>
  <c r="K134" i="18" s="1"/>
  <c r="K124" i="18" a="1"/>
  <c r="K124" i="18" s="1"/>
  <c r="K114" i="18" a="1"/>
  <c r="K114" i="18" s="1"/>
  <c r="K85" i="18" a="1"/>
  <c r="K85" i="18" s="1"/>
  <c r="K75" i="18" a="1"/>
  <c r="K75" i="18" s="1"/>
  <c r="K65" i="18" a="1"/>
  <c r="K65" i="18" s="1"/>
  <c r="K55" i="18" a="1"/>
  <c r="K55" i="18" s="1"/>
  <c r="K45" i="18" a="1"/>
  <c r="K45" i="18" s="1"/>
  <c r="K35" i="18" a="1"/>
  <c r="K35" i="18" s="1"/>
  <c r="K25" i="18" a="1"/>
  <c r="K25" i="18" s="1"/>
  <c r="K383" i="18" a="1"/>
  <c r="K383" i="18" s="1"/>
  <c r="K373" i="18" a="1"/>
  <c r="K373" i="18" s="1"/>
  <c r="K333" i="18" a="1"/>
  <c r="K333" i="18" s="1"/>
  <c r="K323" i="18" a="1"/>
  <c r="K323" i="18" s="1"/>
  <c r="K293" i="18" a="1"/>
  <c r="K293" i="18" s="1"/>
  <c r="K253" i="18" a="1"/>
  <c r="K253" i="18" s="1"/>
  <c r="K233" i="18" a="1"/>
  <c r="K233" i="18" s="1"/>
  <c r="K203" i="18" a="1"/>
  <c r="K203" i="18" s="1"/>
  <c r="K163" i="18" a="1"/>
  <c r="K163" i="18" s="1"/>
  <c r="K143" i="18" a="1"/>
  <c r="K143" i="18" s="1"/>
  <c r="K113" i="18" a="1"/>
  <c r="K113" i="18" s="1"/>
  <c r="K64" i="18" a="1"/>
  <c r="K64" i="18" s="1"/>
  <c r="K24" i="18" a="1"/>
  <c r="K24" i="18" s="1"/>
  <c r="K372" i="18" a="1"/>
  <c r="K372" i="18" s="1"/>
  <c r="K322" i="18" a="1"/>
  <c r="K322" i="18" s="1"/>
  <c r="K292" i="18" a="1"/>
  <c r="K292" i="18" s="1"/>
  <c r="K242" i="18" a="1"/>
  <c r="K242" i="18" s="1"/>
  <c r="K212" i="18" a="1"/>
  <c r="K212" i="18" s="1"/>
  <c r="K162" i="18" a="1"/>
  <c r="K162" i="18" s="1"/>
  <c r="K142" i="18" a="1"/>
  <c r="K142" i="18" s="1"/>
  <c r="K132" i="18" a="1"/>
  <c r="K132" i="18" s="1"/>
  <c r="K358" i="18" a="1"/>
  <c r="K358" i="18" s="1"/>
  <c r="K308" i="18" a="1"/>
  <c r="K308" i="18" s="1"/>
  <c r="K291" i="18" a="1"/>
  <c r="K291" i="18" s="1"/>
  <c r="K241" i="18" a="1"/>
  <c r="K241" i="18" s="1"/>
  <c r="K197" i="18" a="1"/>
  <c r="K197" i="18" s="1"/>
  <c r="K161" i="18" a="1"/>
  <c r="K161" i="18" s="1"/>
  <c r="K117" i="18" a="1"/>
  <c r="K117" i="18" s="1"/>
  <c r="K82" i="18" a="1"/>
  <c r="K82" i="18" s="1"/>
  <c r="K69" i="18" a="1"/>
  <c r="K69" i="18" s="1"/>
  <c r="K53" i="18" a="1"/>
  <c r="K53" i="18" s="1"/>
  <c r="K40" i="18" a="1"/>
  <c r="K40" i="18" s="1"/>
  <c r="K27" i="18" a="1"/>
  <c r="K27" i="18" s="1"/>
  <c r="K321" i="18" a="1"/>
  <c r="K321" i="18" s="1"/>
  <c r="K130" i="18" a="1"/>
  <c r="K130" i="18" s="1"/>
  <c r="K357" i="18" a="1"/>
  <c r="K357" i="18" s="1"/>
  <c r="K307" i="18" a="1"/>
  <c r="K307" i="18" s="1"/>
  <c r="K290" i="18" a="1"/>
  <c r="K290" i="18" s="1"/>
  <c r="K240" i="18" a="1"/>
  <c r="K240" i="18" s="1"/>
  <c r="K196" i="18" a="1"/>
  <c r="K196" i="18" s="1"/>
  <c r="K116" i="18" a="1"/>
  <c r="K116" i="18" s="1"/>
  <c r="K81" i="18" a="1"/>
  <c r="K81" i="18" s="1"/>
  <c r="K68" i="18" a="1"/>
  <c r="K68" i="18" s="1"/>
  <c r="K39" i="18" a="1"/>
  <c r="K39" i="18" s="1"/>
  <c r="K370" i="18" a="1"/>
  <c r="K370" i="18" s="1"/>
  <c r="K226" i="18" a="1"/>
  <c r="K226" i="18" s="1"/>
  <c r="K146" i="18" a="1"/>
  <c r="K146" i="18" s="1"/>
  <c r="K400" i="18" a="1"/>
  <c r="K400" i="18" s="1"/>
  <c r="K112" i="18" a="1"/>
  <c r="K112" i="18" s="1"/>
  <c r="K67" i="18" a="1"/>
  <c r="K67" i="18" s="1"/>
  <c r="K38" i="18" a="1"/>
  <c r="K38" i="18" s="1"/>
  <c r="K386" i="18" a="1"/>
  <c r="K386" i="18" s="1"/>
  <c r="K369" i="18" a="1"/>
  <c r="K369" i="18" s="1"/>
  <c r="K319" i="18" a="1"/>
  <c r="K319" i="18" s="1"/>
  <c r="K208" i="18" a="1"/>
  <c r="K208" i="18" s="1"/>
  <c r="K128" i="18" a="1"/>
  <c r="K128" i="18" s="1"/>
  <c r="K288" i="18" a="1"/>
  <c r="K288" i="18" s="1"/>
  <c r="K221" i="18" a="1"/>
  <c r="K221" i="18" s="1"/>
  <c r="K388" i="18" a="1"/>
  <c r="K388" i="18" s="1"/>
  <c r="K371" i="18" a="1"/>
  <c r="K371" i="18" s="1"/>
  <c r="K277" i="18" a="1"/>
  <c r="K277" i="18" s="1"/>
  <c r="K227" i="18" a="1"/>
  <c r="K227" i="18" s="1"/>
  <c r="K210" i="18" a="1"/>
  <c r="K210" i="18" s="1"/>
  <c r="K147" i="18" a="1"/>
  <c r="K147" i="18" s="1"/>
  <c r="K401" i="18" a="1"/>
  <c r="K401" i="18" s="1"/>
  <c r="K160" i="18" a="1"/>
  <c r="K160" i="18" s="1"/>
  <c r="K52" i="18" a="1"/>
  <c r="K52" i="18" s="1"/>
  <c r="K387" i="18" a="1"/>
  <c r="K387" i="18" s="1"/>
  <c r="K320" i="18" a="1"/>
  <c r="K320" i="18" s="1"/>
  <c r="K276" i="18" a="1"/>
  <c r="K276" i="18" s="1"/>
  <c r="K209" i="18" a="1"/>
  <c r="K209" i="18" s="1"/>
  <c r="K129" i="18" a="1"/>
  <c r="K129" i="18" s="1"/>
  <c r="K356" i="18" a="1"/>
  <c r="K356" i="18" s="1"/>
  <c r="K306" i="18" a="1"/>
  <c r="K306" i="18" s="1"/>
  <c r="K289" i="18" a="1"/>
  <c r="K289" i="18" s="1"/>
  <c r="K239" i="18" a="1"/>
  <c r="K239" i="18" s="1"/>
  <c r="K159" i="18" a="1"/>
  <c r="K159" i="18" s="1"/>
  <c r="K80" i="18" a="1"/>
  <c r="K80" i="18" s="1"/>
  <c r="K51" i="18" a="1"/>
  <c r="K51" i="18" s="1"/>
  <c r="K399" i="18" a="1"/>
  <c r="K399" i="18" s="1"/>
  <c r="K238" i="18" a="1"/>
  <c r="K238" i="18" s="1"/>
  <c r="K398" i="18" a="1"/>
  <c r="K398" i="18" s="1"/>
  <c r="K311" i="18" a="1"/>
  <c r="K311" i="18" s="1"/>
  <c r="K287" i="18" a="1"/>
  <c r="K287" i="18" s="1"/>
  <c r="K248" i="18" a="1"/>
  <c r="K248" i="18" s="1"/>
  <c r="K200" i="18" a="1"/>
  <c r="K200" i="18" s="1"/>
  <c r="K331" i="18" a="1"/>
  <c r="K331" i="18" s="1"/>
  <c r="K158" i="18" a="1"/>
  <c r="K158" i="18" s="1"/>
  <c r="K138" i="18" a="1"/>
  <c r="K138" i="18" s="1"/>
  <c r="K77" i="18" a="1"/>
  <c r="K77" i="18" s="1"/>
  <c r="K58" i="18" a="1"/>
  <c r="K58" i="18" s="1"/>
  <c r="K377" i="18" a="1"/>
  <c r="K377" i="18" s="1"/>
  <c r="K220" i="18" a="1"/>
  <c r="K220" i="18" s="1"/>
  <c r="K118" i="18" a="1"/>
  <c r="K118" i="18" s="1"/>
  <c r="K33" i="18" a="1"/>
  <c r="K33" i="18" s="1"/>
  <c r="K397" i="18" a="1"/>
  <c r="K397" i="18" s="1"/>
  <c r="K310" i="18" a="1"/>
  <c r="K310" i="18" s="1"/>
  <c r="K286" i="18" a="1"/>
  <c r="K286" i="18" s="1"/>
  <c r="K247" i="18" a="1"/>
  <c r="K247" i="18" s="1"/>
  <c r="K199" i="18" a="1"/>
  <c r="K199" i="18" s="1"/>
  <c r="K376" i="18" a="1"/>
  <c r="K376" i="18" s="1"/>
  <c r="K330" i="18" a="1"/>
  <c r="K330" i="18" s="1"/>
  <c r="K219" i="18" a="1"/>
  <c r="K219" i="18" s="1"/>
  <c r="K157" i="18" a="1"/>
  <c r="K157" i="18" s="1"/>
  <c r="K137" i="18" a="1"/>
  <c r="K137" i="18" s="1"/>
  <c r="K111" i="18" a="1"/>
  <c r="K111" i="18" s="1"/>
  <c r="K73" i="18" a="1"/>
  <c r="K73" i="18" s="1"/>
  <c r="K57" i="18" a="1"/>
  <c r="K57" i="18" s="1"/>
  <c r="K32" i="18" a="1"/>
  <c r="K32" i="18" s="1"/>
  <c r="K396" i="18" a="1"/>
  <c r="K396" i="18" s="1"/>
  <c r="K309" i="18" a="1"/>
  <c r="K309" i="18" s="1"/>
  <c r="K246" i="18" a="1"/>
  <c r="K246" i="18" s="1"/>
  <c r="K198" i="18" a="1"/>
  <c r="K198" i="18" s="1"/>
  <c r="K368" i="18" a="1"/>
  <c r="K368" i="18" s="1"/>
  <c r="K329" i="18" a="1"/>
  <c r="K329" i="18" s="1"/>
  <c r="K281" i="18" a="1"/>
  <c r="K281" i="18" s="1"/>
  <c r="K218" i="18" a="1"/>
  <c r="K218" i="18" s="1"/>
  <c r="K156" i="18" a="1"/>
  <c r="K156" i="18" s="1"/>
  <c r="K136" i="18" a="1"/>
  <c r="K136" i="18" s="1"/>
  <c r="K110" i="18" a="1"/>
  <c r="K110" i="18" s="1"/>
  <c r="K72" i="18" a="1"/>
  <c r="K72" i="18" s="1"/>
  <c r="K50" i="18" a="1"/>
  <c r="K50" i="18" s="1"/>
  <c r="K31" i="18" a="1"/>
  <c r="K31" i="18" s="1"/>
  <c r="K301" i="18" a="1"/>
  <c r="K301" i="18" s="1"/>
  <c r="K391" i="18" a="1"/>
  <c r="K391" i="18" s="1"/>
  <c r="K367" i="18" a="1"/>
  <c r="K367" i="18" s="1"/>
  <c r="K328" i="18" a="1"/>
  <c r="K328" i="18" s="1"/>
  <c r="K299" i="18" a="1"/>
  <c r="K299" i="18" s="1"/>
  <c r="K236" i="18" a="1"/>
  <c r="K236" i="18" s="1"/>
  <c r="K170" i="18" a="1"/>
  <c r="K170" i="18" s="1"/>
  <c r="K150" i="18" a="1"/>
  <c r="K150" i="18" s="1"/>
  <c r="K127" i="18" a="1"/>
  <c r="K127" i="18" s="1"/>
  <c r="K389" i="18" a="1"/>
  <c r="K389" i="18" s="1"/>
  <c r="K326" i="18" a="1"/>
  <c r="K326" i="18" s="1"/>
  <c r="K278" i="18" a="1"/>
  <c r="K278" i="18" s="1"/>
  <c r="K88" i="18" a="1"/>
  <c r="K88" i="18" s="1"/>
  <c r="K63" i="18" a="1"/>
  <c r="K63" i="18" s="1"/>
  <c r="K47" i="18" a="1"/>
  <c r="K47" i="18" s="1"/>
  <c r="K28" i="18" a="1"/>
  <c r="K28" i="18" s="1"/>
  <c r="K361" i="18" a="1"/>
  <c r="K361" i="18" s="1"/>
  <c r="K298" i="18" a="1"/>
  <c r="K298" i="18" s="1"/>
  <c r="K211" i="18" a="1"/>
  <c r="K211" i="18" s="1"/>
  <c r="K169" i="18" a="1"/>
  <c r="K169" i="18" s="1"/>
  <c r="K149" i="18" a="1"/>
  <c r="K149" i="18" s="1"/>
  <c r="K126" i="18" a="1"/>
  <c r="K126" i="18" s="1"/>
  <c r="K381" i="18" a="1"/>
  <c r="K381" i="18" s="1"/>
  <c r="K318" i="18" a="1"/>
  <c r="K318" i="18" s="1"/>
  <c r="K231" i="18" a="1"/>
  <c r="K231" i="18" s="1"/>
  <c r="K207" i="18" a="1"/>
  <c r="K207" i="18" s="1"/>
  <c r="K87" i="18" a="1"/>
  <c r="K87" i="18" s="1"/>
  <c r="K62" i="18" a="1"/>
  <c r="K62" i="18" s="1"/>
  <c r="K43" i="18" a="1"/>
  <c r="K43" i="18" s="1"/>
  <c r="K380" i="18" a="1"/>
  <c r="K380" i="18" s="1"/>
  <c r="K61" i="18" a="1"/>
  <c r="K61" i="18" s="1"/>
  <c r="K297" i="18" a="1"/>
  <c r="K297" i="18" s="1"/>
  <c r="K120" i="18" a="1"/>
  <c r="K120" i="18" s="1"/>
  <c r="K167" i="18" a="1"/>
  <c r="K167" i="18" s="1"/>
  <c r="K296" i="18" a="1"/>
  <c r="K296" i="18" s="1"/>
  <c r="K119" i="18" a="1"/>
  <c r="K119" i="18" s="1"/>
  <c r="K229" i="18" a="1"/>
  <c r="K229" i="18" s="1"/>
  <c r="K109" i="18" a="1"/>
  <c r="K109" i="18" s="1"/>
  <c r="K359" i="18" a="1"/>
  <c r="K359" i="18" s="1"/>
  <c r="K228" i="18" a="1"/>
  <c r="K228" i="18" s="1"/>
  <c r="K216" i="18" a="1"/>
  <c r="K216" i="18" s="1"/>
  <c r="K79" i="18" a="1"/>
  <c r="K79" i="18" s="1"/>
  <c r="K206" i="18" a="1"/>
  <c r="K206" i="18" s="1"/>
  <c r="K30" i="18" a="1"/>
  <c r="K30" i="18" s="1"/>
  <c r="K78" i="18" a="1"/>
  <c r="K78" i="18" s="1"/>
  <c r="K71" i="18" a="1"/>
  <c r="K71" i="18" s="1"/>
  <c r="K250" i="18" a="1"/>
  <c r="K250" i="18" s="1"/>
  <c r="K139" i="18" a="1"/>
  <c r="K139" i="18" s="1"/>
  <c r="K316" i="18" a="1"/>
  <c r="K316" i="18" s="1"/>
  <c r="K131" i="18" a="1"/>
  <c r="K131" i="18" s="1"/>
  <c r="K171" i="18" a="1"/>
  <c r="K171" i="18" s="1"/>
  <c r="K379" i="18" a="1"/>
  <c r="K379" i="18" s="1"/>
  <c r="K300" i="18" a="1"/>
  <c r="K300" i="18" s="1"/>
  <c r="K237" i="18" a="1"/>
  <c r="K237" i="18" s="1"/>
  <c r="K121" i="18" a="1"/>
  <c r="K121" i="18" s="1"/>
  <c r="K60" i="18" a="1"/>
  <c r="K60" i="18" s="1"/>
  <c r="K168" i="18" a="1"/>
  <c r="K168" i="18" s="1"/>
  <c r="K378" i="18" a="1"/>
  <c r="K378" i="18" s="1"/>
  <c r="K59" i="18" a="1"/>
  <c r="K59" i="18" s="1"/>
  <c r="K230" i="18" a="1"/>
  <c r="K230" i="18" s="1"/>
  <c r="K49" i="18" a="1"/>
  <c r="K49" i="18" s="1"/>
  <c r="K366" i="18" a="1"/>
  <c r="K366" i="18" s="1"/>
  <c r="K360" i="18" a="1"/>
  <c r="K360" i="18" s="1"/>
  <c r="K166" i="18" a="1"/>
  <c r="K166" i="18" s="1"/>
  <c r="K48" i="18" a="1"/>
  <c r="K48" i="18" s="1"/>
  <c r="K42" i="18" a="1"/>
  <c r="K42" i="18" s="1"/>
  <c r="K280" i="18" a="1"/>
  <c r="K280" i="18" s="1"/>
  <c r="K217" i="18" a="1"/>
  <c r="K217" i="18" s="1"/>
  <c r="K151" i="18" a="1"/>
  <c r="K151" i="18" s="1"/>
  <c r="K83" i="18" a="1"/>
  <c r="K83" i="18" s="1"/>
  <c r="K41" i="18" a="1"/>
  <c r="K41" i="18" s="1"/>
  <c r="K279" i="18" a="1"/>
  <c r="K279" i="18" s="1"/>
  <c r="K148" i="18" a="1"/>
  <c r="K148" i="18" s="1"/>
  <c r="K141" i="18" a="1"/>
  <c r="K141" i="18" s="1"/>
  <c r="K37" i="18" a="1"/>
  <c r="K37" i="18" s="1"/>
  <c r="K327" i="18" a="1"/>
  <c r="K327" i="18" s="1"/>
  <c r="K251" i="18" a="1"/>
  <c r="K251" i="18" s="1"/>
  <c r="K140" i="18" a="1"/>
  <c r="K140" i="18" s="1"/>
  <c r="K317" i="18" a="1"/>
  <c r="K317" i="18" s="1"/>
  <c r="K29" i="18" a="1"/>
  <c r="K29" i="18" s="1"/>
  <c r="K201" i="18" a="1"/>
  <c r="K201" i="18" s="1"/>
  <c r="K390" i="18" a="1"/>
  <c r="K390" i="18" s="1"/>
  <c r="K70" i="18" a="1"/>
  <c r="K70" i="18" s="1"/>
  <c r="K249" i="18" a="1"/>
  <c r="K249" i="18" s="1"/>
  <c r="L364" i="18" a="1"/>
  <c r="L364" i="18" s="1"/>
  <c r="L392" i="18" a="1"/>
  <c r="L392" i="18" s="1"/>
  <c r="L295" i="18" a="1"/>
  <c r="L295" i="18" s="1"/>
  <c r="L307" i="18" a="1"/>
  <c r="L307" i="18" s="1"/>
  <c r="L317" i="18" a="1"/>
  <c r="L317" i="18" s="1"/>
  <c r="L327" i="18" a="1"/>
  <c r="L327" i="18" s="1"/>
  <c r="L196" i="18" a="1"/>
  <c r="L196" i="18" s="1"/>
  <c r="L206" i="18" a="1"/>
  <c r="L206" i="18" s="1"/>
  <c r="L216" i="18" a="1"/>
  <c r="L216" i="18" s="1"/>
  <c r="L226" i="18" a="1"/>
  <c r="L226" i="18" s="1"/>
  <c r="L367" i="18" a="1"/>
  <c r="L367" i="18" s="1"/>
  <c r="L389" i="18" a="1"/>
  <c r="L389" i="18" s="1"/>
  <c r="L356" i="18" a="1"/>
  <c r="L356" i="18" s="1"/>
  <c r="L298" i="18" a="1"/>
  <c r="L298" i="18" s="1"/>
  <c r="L302" i="18" a="1"/>
  <c r="L302" i="18" s="1"/>
  <c r="L312" i="18" a="1"/>
  <c r="L312" i="18" s="1"/>
  <c r="L322" i="18" a="1"/>
  <c r="L322" i="18" s="1"/>
  <c r="L332" i="18" a="1"/>
  <c r="L332" i="18" s="1"/>
  <c r="L201" i="18" a="1"/>
  <c r="L201" i="18" s="1"/>
  <c r="L211" i="18" a="1"/>
  <c r="L211" i="18" s="1"/>
  <c r="L221" i="18" a="1"/>
  <c r="L221" i="18" s="1"/>
  <c r="L363" i="18" a="1"/>
  <c r="L363" i="18" s="1"/>
  <c r="L377" i="18" a="1"/>
  <c r="L377" i="18" s="1"/>
  <c r="L393" i="18" a="1"/>
  <c r="L393" i="18" s="1"/>
  <c r="L287" i="18" a="1"/>
  <c r="L287" i="18" s="1"/>
  <c r="L330" i="18" a="1"/>
  <c r="L330" i="18" s="1"/>
  <c r="L195" i="18" a="1"/>
  <c r="L195" i="18" s="1"/>
  <c r="L378" i="18" a="1"/>
  <c r="L378" i="18" s="1"/>
  <c r="L288" i="18" a="1"/>
  <c r="L288" i="18" s="1"/>
  <c r="L301" i="18" a="1"/>
  <c r="L301" i="18" s="1"/>
  <c r="L207" i="18" a="1"/>
  <c r="L207" i="18" s="1"/>
  <c r="L213" i="18" a="1"/>
  <c r="L213" i="18" s="1"/>
  <c r="L236" i="18" a="1"/>
  <c r="L236" i="18" s="1"/>
  <c r="L289" i="18" a="1"/>
  <c r="L289" i="18" s="1"/>
  <c r="L313" i="18" a="1"/>
  <c r="L313" i="18" s="1"/>
  <c r="L319" i="18" a="1"/>
  <c r="L319" i="18" s="1"/>
  <c r="L219" i="18" a="1"/>
  <c r="L219" i="18" s="1"/>
  <c r="L225" i="18" a="1"/>
  <c r="L225" i="18" s="1"/>
  <c r="L376" i="18" a="1"/>
  <c r="L376" i="18" s="1"/>
  <c r="L387" i="18" a="1"/>
  <c r="L387" i="18" s="1"/>
  <c r="L398" i="18" a="1"/>
  <c r="L398" i="18" s="1"/>
  <c r="L399" i="18" a="1"/>
  <c r="L399" i="18" s="1"/>
  <c r="L234" i="18" a="1"/>
  <c r="L234" i="18" s="1"/>
  <c r="L248" i="18" a="1"/>
  <c r="L248" i="18" s="1"/>
  <c r="L278" i="18" a="1"/>
  <c r="L278" i="18" s="1"/>
  <c r="L375" i="18" a="1"/>
  <c r="L375" i="18" s="1"/>
  <c r="L397" i="18" a="1"/>
  <c r="L397" i="18" s="1"/>
  <c r="L277" i="18" a="1"/>
  <c r="L277" i="18" s="1"/>
  <c r="L118" i="18" a="1"/>
  <c r="L118" i="18" s="1"/>
  <c r="L300" i="18" a="1"/>
  <c r="L300" i="18" s="1"/>
  <c r="L329" i="18" a="1"/>
  <c r="L329" i="18" s="1"/>
  <c r="L205" i="18" a="1"/>
  <c r="L205" i="18" s="1"/>
  <c r="L215" i="18" a="1"/>
  <c r="L215" i="18" s="1"/>
  <c r="L194" i="18" a="1"/>
  <c r="L194" i="18" s="1"/>
  <c r="L120" i="18" a="1"/>
  <c r="L120" i="18" s="1"/>
  <c r="L131" i="18" a="1"/>
  <c r="L131" i="18" s="1"/>
  <c r="L369" i="18" a="1"/>
  <c r="L369" i="18" s="1"/>
  <c r="L373" i="18" a="1"/>
  <c r="L373" i="18" s="1"/>
  <c r="L382" i="18" a="1"/>
  <c r="L382" i="18" s="1"/>
  <c r="L396" i="18" a="1"/>
  <c r="L396" i="18" s="1"/>
  <c r="L281" i="18" a="1"/>
  <c r="L281" i="18" s="1"/>
  <c r="L290" i="18" a="1"/>
  <c r="L290" i="18" s="1"/>
  <c r="L214" i="18" a="1"/>
  <c r="L214" i="18" s="1"/>
  <c r="L115" i="18" a="1"/>
  <c r="L115" i="18" s="1"/>
  <c r="L401" i="18" a="1"/>
  <c r="L401" i="18" s="1"/>
  <c r="L306" i="18" a="1"/>
  <c r="L306" i="18" s="1"/>
  <c r="L321" i="18" a="1"/>
  <c r="L321" i="18" s="1"/>
  <c r="L204" i="18" a="1"/>
  <c r="L204" i="18" s="1"/>
  <c r="L249" i="18" a="1"/>
  <c r="L249" i="18" s="1"/>
  <c r="L128" i="18" a="1"/>
  <c r="L128" i="18" s="1"/>
  <c r="L395" i="18" a="1"/>
  <c r="L395" i="18" s="1"/>
  <c r="L279" i="18" a="1"/>
  <c r="L279" i="18" s="1"/>
  <c r="L217" i="18" a="1"/>
  <c r="L217" i="18" s="1"/>
  <c r="L247" i="18" a="1"/>
  <c r="L247" i="18" s="1"/>
  <c r="L28" i="18" a="1"/>
  <c r="L28" i="18" s="1"/>
  <c r="L48" i="18" a="1"/>
  <c r="L48" i="18" s="1"/>
  <c r="L68" i="18" a="1"/>
  <c r="L68" i="18" s="1"/>
  <c r="L88" i="18" a="1"/>
  <c r="L88" i="18" s="1"/>
  <c r="L125" i="18" a="1"/>
  <c r="L125" i="18" s="1"/>
  <c r="L109" i="18" a="1"/>
  <c r="L109" i="18" s="1"/>
  <c r="L26" i="18" a="1"/>
  <c r="L26" i="18" s="1"/>
  <c r="L46" i="18" a="1"/>
  <c r="L46" i="18" s="1"/>
  <c r="L66" i="18" a="1"/>
  <c r="L66" i="18" s="1"/>
  <c r="L374" i="18" a="1"/>
  <c r="L374" i="18" s="1"/>
  <c r="L402" i="18" a="1"/>
  <c r="L402" i="18" s="1"/>
  <c r="L285" i="18" a="1"/>
  <c r="L285" i="18" s="1"/>
  <c r="L328" i="18" a="1"/>
  <c r="L328" i="18" s="1"/>
  <c r="L199" i="18" a="1"/>
  <c r="L199" i="18" s="1"/>
  <c r="L203" i="18" a="1"/>
  <c r="L203" i="18" s="1"/>
  <c r="L212" i="18" a="1"/>
  <c r="L212" i="18" s="1"/>
  <c r="L230" i="18" a="1"/>
  <c r="L230" i="18" s="1"/>
  <c r="L235" i="18" a="1"/>
  <c r="L235" i="18" s="1"/>
  <c r="L245" i="18" a="1"/>
  <c r="L245" i="18" s="1"/>
  <c r="L246" i="18" a="1"/>
  <c r="L246" i="18" s="1"/>
  <c r="L132" i="18" a="1"/>
  <c r="L132" i="18" s="1"/>
  <c r="L137" i="18" a="1"/>
  <c r="L137" i="18" s="1"/>
  <c r="L147" i="18" a="1"/>
  <c r="L147" i="18" s="1"/>
  <c r="L157" i="18" a="1"/>
  <c r="L157" i="18" s="1"/>
  <c r="L167" i="18" a="1"/>
  <c r="L167" i="18" s="1"/>
  <c r="L27" i="18" a="1"/>
  <c r="L27" i="18" s="1"/>
  <c r="L47" i="18" a="1"/>
  <c r="L47" i="18" s="1"/>
  <c r="L67" i="18" a="1"/>
  <c r="L67" i="18" s="1"/>
  <c r="L87" i="18" a="1"/>
  <c r="L87" i="18" s="1"/>
  <c r="L124" i="18" a="1"/>
  <c r="L124" i="18" s="1"/>
  <c r="L383" i="18" a="1"/>
  <c r="L383" i="18" s="1"/>
  <c r="L386" i="18" a="1"/>
  <c r="L386" i="18" s="1"/>
  <c r="L282" i="18" a="1"/>
  <c r="L282" i="18" s="1"/>
  <c r="L294" i="18" a="1"/>
  <c r="L294" i="18" s="1"/>
  <c r="L320" i="18" a="1"/>
  <c r="L320" i="18" s="1"/>
  <c r="L324" i="18" a="1"/>
  <c r="L324" i="18" s="1"/>
  <c r="L361" i="18" a="1"/>
  <c r="L361" i="18" s="1"/>
  <c r="L292" i="18" a="1"/>
  <c r="L292" i="18" s="1"/>
  <c r="L304" i="18" a="1"/>
  <c r="L304" i="18" s="1"/>
  <c r="L202" i="18" a="1"/>
  <c r="L202" i="18" s="1"/>
  <c r="L133" i="18" a="1"/>
  <c r="L133" i="18" s="1"/>
  <c r="L84" i="18" a="1"/>
  <c r="L84" i="18" s="1"/>
  <c r="L33" i="18" a="1"/>
  <c r="L33" i="18" s="1"/>
  <c r="L83" i="18" a="1"/>
  <c r="L83" i="18" s="1"/>
  <c r="L296" i="18" a="1"/>
  <c r="L296" i="18" s="1"/>
  <c r="L220" i="18" a="1"/>
  <c r="L220" i="18" s="1"/>
  <c r="L250" i="18" a="1"/>
  <c r="L250" i="18" s="1"/>
  <c r="L135" i="18" a="1"/>
  <c r="L135" i="18" s="1"/>
  <c r="L153" i="18" a="1"/>
  <c r="L153" i="18" s="1"/>
  <c r="L154" i="18" a="1"/>
  <c r="L154" i="18" s="1"/>
  <c r="L162" i="18" a="1"/>
  <c r="L162" i="18" s="1"/>
  <c r="L170" i="18" a="1"/>
  <c r="L170" i="18" s="1"/>
  <c r="L171" i="18" a="1"/>
  <c r="L171" i="18" s="1"/>
  <c r="L77" i="18" a="1"/>
  <c r="L77" i="18" s="1"/>
  <c r="L318" i="18" a="1"/>
  <c r="L318" i="18" s="1"/>
  <c r="L110" i="18" a="1"/>
  <c r="L110" i="18" s="1"/>
  <c r="L126" i="18" a="1"/>
  <c r="L126" i="18" s="1"/>
  <c r="L24" i="18" a="1"/>
  <c r="L24" i="18" s="1"/>
  <c r="L358" i="18" a="1"/>
  <c r="L358" i="18" s="1"/>
  <c r="L315" i="18" a="1"/>
  <c r="L315" i="18" s="1"/>
  <c r="L370" i="18" a="1"/>
  <c r="L370" i="18" s="1"/>
  <c r="L326" i="18" a="1"/>
  <c r="L326" i="18" s="1"/>
  <c r="L208" i="18" a="1"/>
  <c r="L208" i="18" s="1"/>
  <c r="L111" i="18" a="1"/>
  <c r="L111" i="18" s="1"/>
  <c r="L129" i="18" a="1"/>
  <c r="L129" i="18" s="1"/>
  <c r="L130" i="18" a="1"/>
  <c r="L130" i="18" s="1"/>
  <c r="L134" i="18" a="1"/>
  <c r="L134" i="18" s="1"/>
  <c r="L136" i="18" a="1"/>
  <c r="L136" i="18" s="1"/>
  <c r="L145" i="18" a="1"/>
  <c r="L145" i="18" s="1"/>
  <c r="L49" i="18" a="1"/>
  <c r="L49" i="18" s="1"/>
  <c r="L54" i="18" a="1"/>
  <c r="L54" i="18" s="1"/>
  <c r="L59" i="18" a="1"/>
  <c r="L59" i="18" s="1"/>
  <c r="L64" i="18" a="1"/>
  <c r="L64" i="18" s="1"/>
  <c r="L70" i="18" a="1"/>
  <c r="L70" i="18" s="1"/>
  <c r="L284" i="18" a="1"/>
  <c r="L284" i="18" s="1"/>
  <c r="L38" i="18" a="1"/>
  <c r="L38" i="18" s="1"/>
  <c r="L43" i="18" a="1"/>
  <c r="L43" i="18" s="1"/>
  <c r="L380" i="18" a="1"/>
  <c r="L380" i="18" s="1"/>
  <c r="L239" i="18" a="1"/>
  <c r="L239" i="18" s="1"/>
  <c r="L253" i="18" a="1"/>
  <c r="L253" i="18" s="1"/>
  <c r="L360" i="18" a="1"/>
  <c r="L360" i="18" s="1"/>
  <c r="L394" i="18" a="1"/>
  <c r="L394" i="18" s="1"/>
  <c r="L305" i="18" a="1"/>
  <c r="L305" i="18" s="1"/>
  <c r="L51" i="18" a="1"/>
  <c r="L51" i="18" s="1"/>
  <c r="L62" i="18" a="1"/>
  <c r="L62" i="18" s="1"/>
  <c r="L65" i="18" a="1"/>
  <c r="L65" i="18" s="1"/>
  <c r="L390" i="18" a="1"/>
  <c r="L390" i="18" s="1"/>
  <c r="L200" i="18" a="1"/>
  <c r="L200" i="18" s="1"/>
  <c r="L231" i="18" a="1"/>
  <c r="L231" i="18" s="1"/>
  <c r="L233" i="18" a="1"/>
  <c r="L233" i="18" s="1"/>
  <c r="L50" i="18" a="1"/>
  <c r="L50" i="18" s="1"/>
  <c r="L57" i="18" a="1"/>
  <c r="L57" i="18" s="1"/>
  <c r="L69" i="18" a="1"/>
  <c r="L69" i="18" s="1"/>
  <c r="L209" i="18" a="1"/>
  <c r="L209" i="18" s="1"/>
  <c r="L52" i="18" a="1"/>
  <c r="L52" i="18" s="1"/>
  <c r="L237" i="18" a="1"/>
  <c r="L237" i="18" s="1"/>
  <c r="L116" i="18" a="1"/>
  <c r="L116" i="18" s="1"/>
  <c r="L40" i="18" a="1"/>
  <c r="L40" i="18" s="1"/>
  <c r="L42" i="18" a="1"/>
  <c r="L42" i="18" s="1"/>
  <c r="L82" i="18" a="1"/>
  <c r="L82" i="18" s="1"/>
  <c r="L308" i="18" a="1"/>
  <c r="L308" i="18" s="1"/>
  <c r="L242" i="18" a="1"/>
  <c r="L242" i="18" s="1"/>
  <c r="L254" i="18" a="1"/>
  <c r="L254" i="18" s="1"/>
  <c r="L114" i="18" a="1"/>
  <c r="L114" i="18" s="1"/>
  <c r="L122" i="18" a="1"/>
  <c r="L122" i="18" s="1"/>
  <c r="L142" i="18" a="1"/>
  <c r="L142" i="18" s="1"/>
  <c r="L74" i="18" a="1"/>
  <c r="L74" i="18" s="1"/>
  <c r="L310" i="18" a="1"/>
  <c r="L310" i="18" s="1"/>
  <c r="L244" i="18" a="1"/>
  <c r="L244" i="18" s="1"/>
  <c r="L158" i="18" a="1"/>
  <c r="L158" i="18" s="1"/>
  <c r="L210" i="18" a="1"/>
  <c r="L210" i="18" s="1"/>
  <c r="L243" i="18" a="1"/>
  <c r="L243" i="18" s="1"/>
  <c r="L121" i="18" a="1"/>
  <c r="L121" i="18" s="1"/>
  <c r="L156" i="18" a="1"/>
  <c r="L156" i="18" s="1"/>
  <c r="L384" i="18" a="1"/>
  <c r="L384" i="18" s="1"/>
  <c r="L232" i="18" a="1"/>
  <c r="L232" i="18" s="1"/>
  <c r="L297" i="18" a="1"/>
  <c r="L297" i="18" s="1"/>
  <c r="L303" i="18" a="1"/>
  <c r="L303" i="18" s="1"/>
  <c r="L325" i="18" a="1"/>
  <c r="L325" i="18" s="1"/>
  <c r="L149" i="18" a="1"/>
  <c r="L149" i="18" s="1"/>
  <c r="L160" i="18" a="1"/>
  <c r="L160" i="18" s="1"/>
  <c r="L35" i="18" a="1"/>
  <c r="L35" i="18" s="1"/>
  <c r="L61" i="18" a="1"/>
  <c r="L61" i="18" s="1"/>
  <c r="L151" i="18" a="1"/>
  <c r="L151" i="18" s="1"/>
  <c r="L44" i="18" a="1"/>
  <c r="L44" i="18" s="1"/>
  <c r="L119" i="18" a="1"/>
  <c r="L119" i="18" s="1"/>
  <c r="L366" i="18" a="1"/>
  <c r="L366" i="18" s="1"/>
  <c r="L140" i="18" a="1"/>
  <c r="L140" i="18" s="1"/>
  <c r="L148" i="18" a="1"/>
  <c r="L148" i="18" s="1"/>
  <c r="L29" i="18" a="1"/>
  <c r="L29" i="18" s="1"/>
  <c r="L55" i="18" a="1"/>
  <c r="L55" i="18" s="1"/>
  <c r="L72" i="18" a="1"/>
  <c r="L72" i="18" s="1"/>
  <c r="L34" i="18" a="1"/>
  <c r="L34" i="18" s="1"/>
  <c r="L197" i="18" a="1"/>
  <c r="L197" i="18" s="1"/>
  <c r="L150" i="18" a="1"/>
  <c r="L150" i="18" s="1"/>
  <c r="L163" i="18" a="1"/>
  <c r="L163" i="18" s="1"/>
  <c r="L30" i="18" a="1"/>
  <c r="L30" i="18" s="1"/>
  <c r="L45" i="18" a="1"/>
  <c r="L45" i="18" s="1"/>
  <c r="L280" i="18" a="1"/>
  <c r="L280" i="18" s="1"/>
  <c r="L331" i="18" a="1"/>
  <c r="L331" i="18" s="1"/>
  <c r="L334" i="18" a="1"/>
  <c r="L334" i="18" s="1"/>
  <c r="L222" i="18" a="1"/>
  <c r="L222" i="18" s="1"/>
  <c r="L112" i="18" a="1"/>
  <c r="L112" i="18" s="1"/>
  <c r="L146" i="18" a="1"/>
  <c r="L146" i="18" s="1"/>
  <c r="L228" i="18" a="1"/>
  <c r="L228" i="18" s="1"/>
  <c r="L76" i="18" a="1"/>
  <c r="L76" i="18" s="1"/>
  <c r="L379" i="18" a="1"/>
  <c r="L379" i="18" s="1"/>
  <c r="L143" i="18" a="1"/>
  <c r="L143" i="18" s="1"/>
  <c r="L164" i="18" a="1"/>
  <c r="L164" i="18" s="1"/>
  <c r="L323" i="18" a="1"/>
  <c r="L323" i="18" s="1"/>
  <c r="L276" i="18" a="1"/>
  <c r="L276" i="18" s="1"/>
  <c r="L223" i="18" a="1"/>
  <c r="L223" i="18" s="1"/>
  <c r="L78" i="18" a="1"/>
  <c r="L78" i="18" s="1"/>
  <c r="L86" i="18" a="1"/>
  <c r="L86" i="18" s="1"/>
  <c r="L299" i="18" a="1"/>
  <c r="L299" i="18" s="1"/>
  <c r="L218" i="18" a="1"/>
  <c r="L218" i="18" s="1"/>
  <c r="L139" i="18" a="1"/>
  <c r="L139" i="18" s="1"/>
  <c r="L58" i="18" a="1"/>
  <c r="L58" i="18" s="1"/>
  <c r="L166" i="18" a="1"/>
  <c r="L166" i="18" s="1"/>
  <c r="L391" i="18" a="1"/>
  <c r="L391" i="18" s="1"/>
  <c r="L362" i="18" a="1"/>
  <c r="L362" i="18" s="1"/>
  <c r="L372" i="18" a="1"/>
  <c r="L372" i="18" s="1"/>
  <c r="L385" i="18" a="1"/>
  <c r="L385" i="18" s="1"/>
  <c r="L123" i="18" a="1"/>
  <c r="L123" i="18" s="1"/>
  <c r="L127" i="18" a="1"/>
  <c r="L127" i="18" s="1"/>
  <c r="L165" i="18" a="1"/>
  <c r="L165" i="18" s="1"/>
  <c r="L316" i="18" a="1"/>
  <c r="L316" i="18" s="1"/>
  <c r="L241" i="18" a="1"/>
  <c r="L241" i="18" s="1"/>
  <c r="L31" i="18" a="1"/>
  <c r="L31" i="18" s="1"/>
  <c r="L359" i="18" a="1"/>
  <c r="L359" i="18" s="1"/>
  <c r="L117" i="18" a="1"/>
  <c r="L117" i="18" s="1"/>
  <c r="L25" i="18" a="1"/>
  <c r="L25" i="18" s="1"/>
  <c r="L291" i="18" a="1"/>
  <c r="L291" i="18" s="1"/>
  <c r="L159" i="18" a="1"/>
  <c r="L159" i="18" s="1"/>
  <c r="L53" i="18" a="1"/>
  <c r="L53" i="18" s="1"/>
  <c r="L400" i="18" a="1"/>
  <c r="L400" i="18" s="1"/>
  <c r="L80" i="18" a="1"/>
  <c r="L80" i="18" s="1"/>
  <c r="L251" i="18" a="1"/>
  <c r="L251" i="18" s="1"/>
  <c r="L32" i="18" a="1"/>
  <c r="L32" i="18" s="1"/>
  <c r="L155" i="18" a="1"/>
  <c r="L155" i="18" s="1"/>
  <c r="L381" i="18" a="1"/>
  <c r="L381" i="18" s="1"/>
  <c r="L56" i="18" a="1"/>
  <c r="L56" i="18" s="1"/>
  <c r="L60" i="18" a="1"/>
  <c r="L60" i="18" s="1"/>
  <c r="L311" i="18" a="1"/>
  <c r="L311" i="18" s="1"/>
  <c r="L314" i="18" a="1"/>
  <c r="L314" i="18" s="1"/>
  <c r="L113" i="18" a="1"/>
  <c r="L113" i="18" s="1"/>
  <c r="L161" i="18" a="1"/>
  <c r="L161" i="18" s="1"/>
  <c r="L169" i="18" a="1"/>
  <c r="L169" i="18" s="1"/>
  <c r="L36" i="18" a="1"/>
  <c r="L36" i="18" s="1"/>
  <c r="L357" i="18" a="1"/>
  <c r="L357" i="18" s="1"/>
  <c r="L229" i="18" a="1"/>
  <c r="L229" i="18" s="1"/>
  <c r="L365" i="18" a="1"/>
  <c r="L365" i="18" s="1"/>
  <c r="L144" i="18" a="1"/>
  <c r="L144" i="18" s="1"/>
  <c r="L39" i="18" a="1"/>
  <c r="L39" i="18" s="1"/>
  <c r="L85" i="18" a="1"/>
  <c r="L85" i="18" s="1"/>
  <c r="L41" i="18" a="1"/>
  <c r="L41" i="18" s="1"/>
  <c r="L79" i="18" a="1"/>
  <c r="L79" i="18" s="1"/>
  <c r="L368" i="18" a="1"/>
  <c r="L368" i="18" s="1"/>
  <c r="L238" i="18" a="1"/>
  <c r="L238" i="18" s="1"/>
  <c r="L75" i="18" a="1"/>
  <c r="L75" i="18" s="1"/>
  <c r="L224" i="18" a="1"/>
  <c r="L224" i="18" s="1"/>
  <c r="L37" i="18" a="1"/>
  <c r="L37" i="18" s="1"/>
  <c r="L138" i="18" a="1"/>
  <c r="L138" i="18" s="1"/>
  <c r="L198" i="18" a="1"/>
  <c r="L198" i="18" s="1"/>
  <c r="L71" i="18" a="1"/>
  <c r="L71" i="18" s="1"/>
  <c r="L152" i="18" a="1"/>
  <c r="L152" i="18" s="1"/>
  <c r="L73" i="18" a="1"/>
  <c r="L73" i="18" s="1"/>
  <c r="L333" i="18" a="1"/>
  <c r="L333" i="18" s="1"/>
  <c r="L141" i="18" a="1"/>
  <c r="L141" i="18" s="1"/>
  <c r="L81" i="18" a="1"/>
  <c r="L81" i="18" s="1"/>
  <c r="L309" i="18" a="1"/>
  <c r="L309" i="18" s="1"/>
  <c r="L168" i="18" a="1"/>
  <c r="L168" i="18" s="1"/>
  <c r="L227" i="18" a="1"/>
  <c r="L227" i="18" s="1"/>
  <c r="L252" i="18" a="1"/>
  <c r="L252" i="18" s="1"/>
  <c r="L63" i="18" a="1"/>
  <c r="L63" i="18" s="1"/>
  <c r="L283" i="18" a="1"/>
  <c r="L283" i="18" s="1"/>
  <c r="L293" i="18" a="1"/>
  <c r="L293" i="18" s="1"/>
  <c r="L388" i="18" a="1"/>
  <c r="L388" i="18" s="1"/>
  <c r="L286" i="18" a="1"/>
  <c r="L286" i="18" s="1"/>
  <c r="L371" i="18" a="1"/>
  <c r="L371" i="18" s="1"/>
  <c r="L240" i="18" a="1"/>
  <c r="L240" i="18" s="1"/>
  <c r="Q343" i="18"/>
  <c r="Q355" i="18"/>
  <c r="Q342" i="18"/>
  <c r="Q275" i="18"/>
  <c r="Q263" i="18"/>
  <c r="Q262" i="18"/>
  <c r="Q96" i="18"/>
  <c r="Q108" i="18"/>
  <c r="Q95" i="18"/>
  <c r="Q180" i="18"/>
  <c r="Q193" i="18"/>
  <c r="Q181" i="18"/>
  <c r="V253" i="21"/>
  <c r="V193" i="21"/>
  <c r="V181" i="21"/>
  <c r="V180" i="21"/>
  <c r="Q255" i="21"/>
  <c r="V11" i="21"/>
  <c r="V10" i="21"/>
  <c r="V23" i="21"/>
  <c r="V90" i="21"/>
  <c r="V174" i="21" s="1"/>
  <c r="V108" i="21"/>
  <c r="V95" i="21"/>
  <c r="V96" i="21"/>
  <c r="S53" i="22"/>
  <c r="S58" i="22" s="1"/>
  <c r="S59" i="22" s="1"/>
  <c r="R257" i="18" l="1"/>
  <c r="R337" i="18"/>
  <c r="R175" i="18"/>
  <c r="R90" i="18"/>
  <c r="R174" i="18" s="1"/>
  <c r="R416" i="18"/>
  <c r="M361" i="18" a="1"/>
  <c r="M361" i="18" s="1"/>
  <c r="M371" i="18" a="1"/>
  <c r="M371" i="18" s="1"/>
  <c r="M381" i="18" a="1"/>
  <c r="M381" i="18" s="1"/>
  <c r="M391" i="18" a="1"/>
  <c r="M391" i="18" s="1"/>
  <c r="M401" i="18" a="1"/>
  <c r="M401" i="18" s="1"/>
  <c r="M282" i="18" a="1"/>
  <c r="M282" i="18" s="1"/>
  <c r="M292" i="18" a="1"/>
  <c r="M292" i="18" s="1"/>
  <c r="M366" i="18" a="1"/>
  <c r="M366" i="18" s="1"/>
  <c r="M376" i="18" a="1"/>
  <c r="M376" i="18" s="1"/>
  <c r="M386" i="18" a="1"/>
  <c r="M386" i="18" s="1"/>
  <c r="M396" i="18" a="1"/>
  <c r="M396" i="18" s="1"/>
  <c r="M277" i="18" a="1"/>
  <c r="M277" i="18" s="1"/>
  <c r="M287" i="18" a="1"/>
  <c r="M287" i="18" s="1"/>
  <c r="M297" i="18" a="1"/>
  <c r="M297" i="18" s="1"/>
  <c r="M375" i="18" a="1"/>
  <c r="M375" i="18" s="1"/>
  <c r="M284" i="18" a="1"/>
  <c r="M284" i="18" s="1"/>
  <c r="M378" i="18" a="1"/>
  <c r="M378" i="18" s="1"/>
  <c r="M400" i="18" a="1"/>
  <c r="M400" i="18" s="1"/>
  <c r="M281" i="18" a="1"/>
  <c r="M281" i="18" s="1"/>
  <c r="M362" i="18" a="1"/>
  <c r="M362" i="18" s="1"/>
  <c r="M392" i="18" a="1"/>
  <c r="M392" i="18" s="1"/>
  <c r="M286" i="18" a="1"/>
  <c r="M286" i="18" s="1"/>
  <c r="M318" i="18" a="1"/>
  <c r="M318" i="18" s="1"/>
  <c r="M324" i="18" a="1"/>
  <c r="M324" i="18" s="1"/>
  <c r="M224" i="18" a="1"/>
  <c r="M224" i="18" s="1"/>
  <c r="M229" i="18" a="1"/>
  <c r="M229" i="18" s="1"/>
  <c r="M363" i="18" a="1"/>
  <c r="M363" i="18" s="1"/>
  <c r="M377" i="18" a="1"/>
  <c r="M377" i="18" s="1"/>
  <c r="M393" i="18" a="1"/>
  <c r="M393" i="18" s="1"/>
  <c r="M330" i="18" a="1"/>
  <c r="M330" i="18" s="1"/>
  <c r="M195" i="18" a="1"/>
  <c r="M195" i="18" s="1"/>
  <c r="M201" i="18" a="1"/>
  <c r="M201" i="18" s="1"/>
  <c r="M288" i="18" a="1"/>
  <c r="M288" i="18" s="1"/>
  <c r="M301" i="18" a="1"/>
  <c r="M301" i="18" s="1"/>
  <c r="M307" i="18" a="1"/>
  <c r="M307" i="18" s="1"/>
  <c r="M207" i="18" a="1"/>
  <c r="M207" i="18" s="1"/>
  <c r="M213" i="18" a="1"/>
  <c r="M213" i="18" s="1"/>
  <c r="M236" i="18" a="1"/>
  <c r="M236" i="18" s="1"/>
  <c r="M246" i="18" a="1"/>
  <c r="M246" i="18" s="1"/>
  <c r="M289" i="18" a="1"/>
  <c r="M289" i="18" s="1"/>
  <c r="M240" i="18" a="1"/>
  <c r="M240" i="18" s="1"/>
  <c r="M244" i="18" a="1"/>
  <c r="M244" i="18" s="1"/>
  <c r="M387" i="18" a="1"/>
  <c r="M387" i="18" s="1"/>
  <c r="M398" i="18" a="1"/>
  <c r="M398" i="18" s="1"/>
  <c r="M399" i="18" a="1"/>
  <c r="M399" i="18" s="1"/>
  <c r="M356" i="18" a="1"/>
  <c r="M356" i="18" s="1"/>
  <c r="M234" i="18" a="1"/>
  <c r="M234" i="18" s="1"/>
  <c r="M248" i="18" a="1"/>
  <c r="M248" i="18" s="1"/>
  <c r="M111" i="18" a="1"/>
  <c r="M111" i="18" s="1"/>
  <c r="M121" i="18" a="1"/>
  <c r="M121" i="18" s="1"/>
  <c r="M278" i="18" a="1"/>
  <c r="M278" i="18" s="1"/>
  <c r="M360" i="18" a="1"/>
  <c r="M360" i="18" s="1"/>
  <c r="M314" i="18" a="1"/>
  <c r="M314" i="18" s="1"/>
  <c r="M322" i="18" a="1"/>
  <c r="M322" i="18" s="1"/>
  <c r="M225" i="18" a="1"/>
  <c r="M225" i="18" s="1"/>
  <c r="M247" i="18" a="1"/>
  <c r="M247" i="18" s="1"/>
  <c r="M114" i="18" a="1"/>
  <c r="M114" i="18" s="1"/>
  <c r="M295" i="18" a="1"/>
  <c r="M295" i="18" s="1"/>
  <c r="M300" i="18" a="1"/>
  <c r="M300" i="18" s="1"/>
  <c r="M329" i="18" a="1"/>
  <c r="M329" i="18" s="1"/>
  <c r="M205" i="18" a="1"/>
  <c r="M205" i="18" s="1"/>
  <c r="M215" i="18" a="1"/>
  <c r="M215" i="18" s="1"/>
  <c r="M194" i="18" a="1"/>
  <c r="M194" i="18" s="1"/>
  <c r="M120" i="18" a="1"/>
  <c r="M120" i="18" s="1"/>
  <c r="M364" i="18" a="1"/>
  <c r="M364" i="18" s="1"/>
  <c r="M369" i="18" a="1"/>
  <c r="M369" i="18" s="1"/>
  <c r="M373" i="18" a="1"/>
  <c r="M373" i="18" s="1"/>
  <c r="M382" i="18" a="1"/>
  <c r="M382" i="18" s="1"/>
  <c r="M290" i="18" a="1"/>
  <c r="M290" i="18" s="1"/>
  <c r="M313" i="18" a="1"/>
  <c r="M313" i="18" s="1"/>
  <c r="M214" i="18" a="1"/>
  <c r="M214" i="18" s="1"/>
  <c r="M115" i="18" a="1"/>
  <c r="M115" i="18" s="1"/>
  <c r="M359" i="18" a="1"/>
  <c r="M359" i="18" s="1"/>
  <c r="M365" i="18" a="1"/>
  <c r="M365" i="18" s="1"/>
  <c r="M380" i="18" a="1"/>
  <c r="M380" i="18" s="1"/>
  <c r="M305" i="18" a="1"/>
  <c r="M305" i="18" s="1"/>
  <c r="M221" i="18" a="1"/>
  <c r="M221" i="18" s="1"/>
  <c r="M123" i="18" a="1"/>
  <c r="M123" i="18" s="1"/>
  <c r="M140" i="18" a="1"/>
  <c r="M140" i="18" s="1"/>
  <c r="M150" i="18" a="1"/>
  <c r="M150" i="18" s="1"/>
  <c r="M160" i="18" a="1"/>
  <c r="M160" i="18" s="1"/>
  <c r="M170" i="18" a="1"/>
  <c r="M170" i="18" s="1"/>
  <c r="M29" i="18" a="1"/>
  <c r="M29" i="18" s="1"/>
  <c r="M49" i="18" a="1"/>
  <c r="M49" i="18" s="1"/>
  <c r="M69" i="18" a="1"/>
  <c r="M69" i="18" s="1"/>
  <c r="M235" i="18" a="1"/>
  <c r="M235" i="18" s="1"/>
  <c r="M132" i="18" a="1"/>
  <c r="M132" i="18" s="1"/>
  <c r="M157" i="18" a="1"/>
  <c r="M157" i="18" s="1"/>
  <c r="M167" i="18" a="1"/>
  <c r="M167" i="18" s="1"/>
  <c r="M395" i="18" a="1"/>
  <c r="M395" i="18" s="1"/>
  <c r="M279" i="18" a="1"/>
  <c r="M279" i="18" s="1"/>
  <c r="M217" i="18" a="1"/>
  <c r="M217" i="18" s="1"/>
  <c r="M28" i="18" a="1"/>
  <c r="M28" i="18" s="1"/>
  <c r="M48" i="18" a="1"/>
  <c r="M48" i="18" s="1"/>
  <c r="M68" i="18" a="1"/>
  <c r="M68" i="18" s="1"/>
  <c r="M88" i="18" a="1"/>
  <c r="M88" i="18" s="1"/>
  <c r="M137" i="18" a="1"/>
  <c r="M137" i="18" s="1"/>
  <c r="M147" i="18" a="1"/>
  <c r="M147" i="18" s="1"/>
  <c r="M27" i="18" a="1"/>
  <c r="M27" i="18" s="1"/>
  <c r="M47" i="18" a="1"/>
  <c r="M47" i="18" s="1"/>
  <c r="M67" i="18" a="1"/>
  <c r="M67" i="18" s="1"/>
  <c r="M374" i="18" a="1"/>
  <c r="M374" i="18" s="1"/>
  <c r="M402" i="18" a="1"/>
  <c r="M402" i="18" s="1"/>
  <c r="M285" i="18" a="1"/>
  <c r="M285" i="18" s="1"/>
  <c r="M328" i="18" a="1"/>
  <c r="M328" i="18" s="1"/>
  <c r="M332" i="18" a="1"/>
  <c r="M332" i="18" s="1"/>
  <c r="M199" i="18" a="1"/>
  <c r="M199" i="18" s="1"/>
  <c r="M203" i="18" a="1"/>
  <c r="M203" i="18" s="1"/>
  <c r="M212" i="18" a="1"/>
  <c r="M212" i="18" s="1"/>
  <c r="M230" i="18" a="1"/>
  <c r="M230" i="18" s="1"/>
  <c r="M245" i="18" a="1"/>
  <c r="M245" i="18" s="1"/>
  <c r="M368" i="18" a="1"/>
  <c r="M368" i="18" s="1"/>
  <c r="M280" i="18" a="1"/>
  <c r="M280" i="18" s="1"/>
  <c r="M294" i="18" a="1"/>
  <c r="M294" i="18" s="1"/>
  <c r="M299" i="18" a="1"/>
  <c r="M299" i="18" s="1"/>
  <c r="M310" i="18" a="1"/>
  <c r="M310" i="18" s="1"/>
  <c r="M197" i="18" a="1"/>
  <c r="M197" i="18" s="1"/>
  <c r="M233" i="18" a="1"/>
  <c r="M233" i="18" s="1"/>
  <c r="M251" i="18" a="1"/>
  <c r="M251" i="18" s="1"/>
  <c r="M119" i="18" a="1"/>
  <c r="M119" i="18" s="1"/>
  <c r="M34" i="18" a="1"/>
  <c r="M34" i="18" s="1"/>
  <c r="M39" i="18" a="1"/>
  <c r="M39" i="18" s="1"/>
  <c r="M44" i="18" a="1"/>
  <c r="M44" i="18" s="1"/>
  <c r="M71" i="18" a="1"/>
  <c r="M71" i="18" s="1"/>
  <c r="M326" i="18" a="1"/>
  <c r="M326" i="18" s="1"/>
  <c r="M131" i="18" a="1"/>
  <c r="M131" i="18" s="1"/>
  <c r="M70" i="18" a="1"/>
  <c r="M70" i="18" s="1"/>
  <c r="M304" i="18" a="1"/>
  <c r="M304" i="18" s="1"/>
  <c r="M321" i="18" a="1"/>
  <c r="M321" i="18" s="1"/>
  <c r="M202" i="18" a="1"/>
  <c r="M202" i="18" s="1"/>
  <c r="M118" i="18" a="1"/>
  <c r="M118" i="18" s="1"/>
  <c r="M133" i="18" a="1"/>
  <c r="M133" i="18" s="1"/>
  <c r="M84" i="18" a="1"/>
  <c r="M84" i="18" s="1"/>
  <c r="M312" i="18" a="1"/>
  <c r="M312" i="18" s="1"/>
  <c r="M129" i="18" a="1"/>
  <c r="M129" i="18" s="1"/>
  <c r="M130" i="18" a="1"/>
  <c r="M130" i="18" s="1"/>
  <c r="M134" i="18" a="1"/>
  <c r="M134" i="18" s="1"/>
  <c r="M145" i="18" a="1"/>
  <c r="M145" i="18" s="1"/>
  <c r="M211" i="18" a="1"/>
  <c r="M211" i="18" s="1"/>
  <c r="M220" i="18" a="1"/>
  <c r="M220" i="18" s="1"/>
  <c r="M250" i="18" a="1"/>
  <c r="M250" i="18" s="1"/>
  <c r="M128" i="18" a="1"/>
  <c r="M128" i="18" s="1"/>
  <c r="M135" i="18" a="1"/>
  <c r="M135" i="18" s="1"/>
  <c r="M153" i="18" a="1"/>
  <c r="M153" i="18" s="1"/>
  <c r="M154" i="18" a="1"/>
  <c r="M154" i="18" s="1"/>
  <c r="M162" i="18" a="1"/>
  <c r="M162" i="18" s="1"/>
  <c r="M171" i="18" a="1"/>
  <c r="M171" i="18" s="1"/>
  <c r="M77" i="18" a="1"/>
  <c r="M77" i="18" s="1"/>
  <c r="M370" i="18" a="1"/>
  <c r="M370" i="18" s="1"/>
  <c r="M389" i="18" a="1"/>
  <c r="M389" i="18" s="1"/>
  <c r="M208" i="18" a="1"/>
  <c r="M208" i="18" s="1"/>
  <c r="M136" i="18" a="1"/>
  <c r="M136" i="18" s="1"/>
  <c r="M54" i="18" a="1"/>
  <c r="M54" i="18" s="1"/>
  <c r="M59" i="18" a="1"/>
  <c r="M59" i="18" s="1"/>
  <c r="M64" i="18" a="1"/>
  <c r="M64" i="18" s="1"/>
  <c r="M358" i="18" a="1"/>
  <c r="M358" i="18" s="1"/>
  <c r="M367" i="18" a="1"/>
  <c r="M367" i="18" s="1"/>
  <c r="M216" i="18" a="1"/>
  <c r="M216" i="18" s="1"/>
  <c r="M239" i="18" a="1"/>
  <c r="M239" i="18" s="1"/>
  <c r="M253" i="18" a="1"/>
  <c r="M253" i="18" s="1"/>
  <c r="M385" i="18" a="1"/>
  <c r="M385" i="18" s="1"/>
  <c r="M319" i="18" a="1"/>
  <c r="M319" i="18" s="1"/>
  <c r="M198" i="18" a="1"/>
  <c r="M198" i="18" s="1"/>
  <c r="M159" i="18" a="1"/>
  <c r="M159" i="18" s="1"/>
  <c r="M164" i="18" a="1"/>
  <c r="M164" i="18" s="1"/>
  <c r="M33" i="18" a="1"/>
  <c r="M33" i="18" s="1"/>
  <c r="M45" i="18" a="1"/>
  <c r="M45" i="18" s="1"/>
  <c r="M308" i="18" a="1"/>
  <c r="M308" i="18" s="1"/>
  <c r="M242" i="18" a="1"/>
  <c r="M242" i="18" s="1"/>
  <c r="M142" i="18" a="1"/>
  <c r="M142" i="18" s="1"/>
  <c r="M74" i="18" a="1"/>
  <c r="M74" i="18" s="1"/>
  <c r="M209" i="18" a="1"/>
  <c r="M209" i="18" s="1"/>
  <c r="M158" i="18" a="1"/>
  <c r="M158" i="18" s="1"/>
  <c r="M52" i="18" a="1"/>
  <c r="M52" i="18" s="1"/>
  <c r="M390" i="18" a="1"/>
  <c r="M390" i="18" s="1"/>
  <c r="M200" i="18" a="1"/>
  <c r="M200" i="18" s="1"/>
  <c r="M231" i="18" a="1"/>
  <c r="M231" i="18" s="1"/>
  <c r="M50" i="18" a="1"/>
  <c r="M50" i="18" s="1"/>
  <c r="M57" i="18" a="1"/>
  <c r="M57" i="18" s="1"/>
  <c r="M383" i="18" a="1"/>
  <c r="M383" i="18" s="1"/>
  <c r="M196" i="18" a="1"/>
  <c r="M196" i="18" s="1"/>
  <c r="M254" i="18" a="1"/>
  <c r="M254" i="18" s="1"/>
  <c r="M122" i="18" a="1"/>
  <c r="M122" i="18" s="1"/>
  <c r="M379" i="18" a="1"/>
  <c r="M379" i="18" s="1"/>
  <c r="M113" i="18" a="1"/>
  <c r="M113" i="18" s="1"/>
  <c r="M124" i="18" a="1"/>
  <c r="M124" i="18" s="1"/>
  <c r="M394" i="18" a="1"/>
  <c r="M394" i="18" s="1"/>
  <c r="M302" i="18" a="1"/>
  <c r="M302" i="18" s="1"/>
  <c r="M210" i="18" a="1"/>
  <c r="M210" i="18" s="1"/>
  <c r="M243" i="18" a="1"/>
  <c r="M243" i="18" s="1"/>
  <c r="M388" i="18" a="1"/>
  <c r="M388" i="18" s="1"/>
  <c r="M238" i="18" a="1"/>
  <c r="M238" i="18" s="1"/>
  <c r="M252" i="18" a="1"/>
  <c r="M252" i="18" s="1"/>
  <c r="M110" i="18" a="1"/>
  <c r="M110" i="18" s="1"/>
  <c r="M138" i="18" a="1"/>
  <c r="M138" i="18" s="1"/>
  <c r="M63" i="18" a="1"/>
  <c r="M63" i="18" s="1"/>
  <c r="M65" i="18" a="1"/>
  <c r="M65" i="18" s="1"/>
  <c r="M85" i="18" a="1"/>
  <c r="M85" i="18" s="1"/>
  <c r="M35" i="18" a="1"/>
  <c r="M35" i="18" s="1"/>
  <c r="M46" i="18" a="1"/>
  <c r="M46" i="18" s="1"/>
  <c r="M143" i="18" a="1"/>
  <c r="M143" i="18" s="1"/>
  <c r="M156" i="18" a="1"/>
  <c r="M156" i="18" s="1"/>
  <c r="M40" i="18" a="1"/>
  <c r="M40" i="18" s="1"/>
  <c r="M237" i="18" a="1"/>
  <c r="M237" i="18" s="1"/>
  <c r="M218" i="18" a="1"/>
  <c r="M218" i="18" s="1"/>
  <c r="M32" i="18" a="1"/>
  <c r="M32" i="18" s="1"/>
  <c r="M384" i="18" a="1"/>
  <c r="M384" i="18" s="1"/>
  <c r="M163" i="18" a="1"/>
  <c r="M163" i="18" s="1"/>
  <c r="M303" i="18" a="1"/>
  <c r="M303" i="18" s="1"/>
  <c r="M325" i="18" a="1"/>
  <c r="M325" i="18" s="1"/>
  <c r="M125" i="18" a="1"/>
  <c r="M125" i="18" s="1"/>
  <c r="M149" i="18" a="1"/>
  <c r="M149" i="18" s="1"/>
  <c r="M87" i="18" a="1"/>
  <c r="M87" i="18" s="1"/>
  <c r="M42" i="18" a="1"/>
  <c r="M42" i="18" s="1"/>
  <c r="M316" i="18" a="1"/>
  <c r="M316" i="18" s="1"/>
  <c r="M241" i="18" a="1"/>
  <c r="M241" i="18" s="1"/>
  <c r="M291" i="18" a="1"/>
  <c r="M291" i="18" s="1"/>
  <c r="M298" i="18" a="1"/>
  <c r="M298" i="18" s="1"/>
  <c r="M53" i="18" a="1"/>
  <c r="M53" i="18" s="1"/>
  <c r="M66" i="18" a="1"/>
  <c r="M66" i="18" s="1"/>
  <c r="M38" i="18" a="1"/>
  <c r="M38" i="18" s="1"/>
  <c r="M357" i="18" a="1"/>
  <c r="M357" i="18" s="1"/>
  <c r="M249" i="18" a="1"/>
  <c r="M249" i="18" s="1"/>
  <c r="M166" i="18" a="1"/>
  <c r="M166" i="18" s="1"/>
  <c r="M331" i="18" a="1"/>
  <c r="M331" i="18" s="1"/>
  <c r="M334" i="18" a="1"/>
  <c r="M334" i="18" s="1"/>
  <c r="M222" i="18" a="1"/>
  <c r="M222" i="18" s="1"/>
  <c r="M112" i="18" a="1"/>
  <c r="M112" i="18" s="1"/>
  <c r="M146" i="18" a="1"/>
  <c r="M146" i="18" s="1"/>
  <c r="M61" i="18" a="1"/>
  <c r="M61" i="18" s="1"/>
  <c r="M24" i="18" a="1"/>
  <c r="M24" i="18" s="1"/>
  <c r="M372" i="18" a="1"/>
  <c r="M372" i="18" s="1"/>
  <c r="M127" i="18" a="1"/>
  <c r="M127" i="18" s="1"/>
  <c r="M165" i="18" a="1"/>
  <c r="M165" i="18" s="1"/>
  <c r="M228" i="18" a="1"/>
  <c r="M228" i="18" s="1"/>
  <c r="M151" i="18" a="1"/>
  <c r="M151" i="18" s="1"/>
  <c r="M31" i="18" a="1"/>
  <c r="M31" i="18" s="1"/>
  <c r="M76" i="18" a="1"/>
  <c r="M76" i="18" s="1"/>
  <c r="M117" i="18" a="1"/>
  <c r="M117" i="18" s="1"/>
  <c r="M25" i="18" a="1"/>
  <c r="M25" i="18" s="1"/>
  <c r="M320" i="18" a="1"/>
  <c r="M320" i="18" s="1"/>
  <c r="M82" i="18" a="1"/>
  <c r="M82" i="18" s="1"/>
  <c r="M148" i="18" a="1"/>
  <c r="M148" i="18" s="1"/>
  <c r="M86" i="18" a="1"/>
  <c r="M86" i="18" s="1"/>
  <c r="M116" i="18" a="1"/>
  <c r="M116" i="18" s="1"/>
  <c r="M58" i="18" a="1"/>
  <c r="M58" i="18" s="1"/>
  <c r="M206" i="18" a="1"/>
  <c r="M206" i="18" s="1"/>
  <c r="M30" i="18" a="1"/>
  <c r="M30" i="18" s="1"/>
  <c r="M43" i="18" a="1"/>
  <c r="M43" i="18" s="1"/>
  <c r="M317" i="18" a="1"/>
  <c r="M317" i="18" s="1"/>
  <c r="M323" i="18" a="1"/>
  <c r="M323" i="18" s="1"/>
  <c r="M276" i="18" a="1"/>
  <c r="M276" i="18" s="1"/>
  <c r="M223" i="18" a="1"/>
  <c r="M223" i="18" s="1"/>
  <c r="M226" i="18" a="1"/>
  <c r="M226" i="18" s="1"/>
  <c r="M51" i="18" a="1"/>
  <c r="M51" i="18" s="1"/>
  <c r="M55" i="18" a="1"/>
  <c r="M55" i="18" s="1"/>
  <c r="M72" i="18" a="1"/>
  <c r="M72" i="18" s="1"/>
  <c r="M78" i="18" a="1"/>
  <c r="M78" i="18" s="1"/>
  <c r="M80" i="18" a="1"/>
  <c r="M80" i="18" s="1"/>
  <c r="M311" i="18" a="1"/>
  <c r="M311" i="18" s="1"/>
  <c r="M161" i="18" a="1"/>
  <c r="M161" i="18" s="1"/>
  <c r="M169" i="18" a="1"/>
  <c r="M169" i="18" s="1"/>
  <c r="M36" i="18" a="1"/>
  <c r="M36" i="18" s="1"/>
  <c r="M62" i="18" a="1"/>
  <c r="M62" i="18" s="1"/>
  <c r="M126" i="18" a="1"/>
  <c r="M126" i="18" s="1"/>
  <c r="M139" i="18" a="1"/>
  <c r="M139" i="18" s="1"/>
  <c r="M397" i="18" a="1"/>
  <c r="M397" i="18" s="1"/>
  <c r="M155" i="18" a="1"/>
  <c r="M155" i="18" s="1"/>
  <c r="M327" i="18" a="1"/>
  <c r="M327" i="18" s="1"/>
  <c r="M83" i="18" a="1"/>
  <c r="M83" i="18" s="1"/>
  <c r="M168" i="18" a="1"/>
  <c r="M168" i="18" s="1"/>
  <c r="M219" i="18" a="1"/>
  <c r="M219" i="18" s="1"/>
  <c r="M283" i="18" a="1"/>
  <c r="M283" i="18" s="1"/>
  <c r="M315" i="18" a="1"/>
  <c r="M315" i="18" s="1"/>
  <c r="M204" i="18" a="1"/>
  <c r="M204" i="18" s="1"/>
  <c r="M75" i="18" a="1"/>
  <c r="M75" i="18" s="1"/>
  <c r="M26" i="18" a="1"/>
  <c r="M26" i="18" s="1"/>
  <c r="M109" i="18" a="1"/>
  <c r="M109" i="18" s="1"/>
  <c r="M152" i="18" a="1"/>
  <c r="M152" i="18" s="1"/>
  <c r="M293" i="18" a="1"/>
  <c r="M293" i="18" s="1"/>
  <c r="M73" i="18" a="1"/>
  <c r="M73" i="18" s="1"/>
  <c r="M141" i="18" a="1"/>
  <c r="M141" i="18" s="1"/>
  <c r="M56" i="18" a="1"/>
  <c r="M56" i="18" s="1"/>
  <c r="M296" i="18" a="1"/>
  <c r="M296" i="18" s="1"/>
  <c r="M37" i="18" a="1"/>
  <c r="M37" i="18" s="1"/>
  <c r="M60" i="18" a="1"/>
  <c r="M60" i="18" s="1"/>
  <c r="M309" i="18" a="1"/>
  <c r="M309" i="18" s="1"/>
  <c r="M144" i="18" a="1"/>
  <c r="M144" i="18" s="1"/>
  <c r="M41" i="18" a="1"/>
  <c r="M41" i="18" s="1"/>
  <c r="M79" i="18" a="1"/>
  <c r="M79" i="18" s="1"/>
  <c r="M227" i="18" a="1"/>
  <c r="M227" i="18" s="1"/>
  <c r="M333" i="18" a="1"/>
  <c r="M333" i="18" s="1"/>
  <c r="M306" i="18" a="1"/>
  <c r="M306" i="18" s="1"/>
  <c r="M232" i="18" a="1"/>
  <c r="M232" i="18" s="1"/>
  <c r="M81" i="18" a="1"/>
  <c r="M81" i="18" s="1"/>
  <c r="L416" i="18"/>
  <c r="L337" i="18"/>
  <c r="L257" i="18"/>
  <c r="T355" i="18"/>
  <c r="T342" i="18"/>
  <c r="T343" i="18"/>
  <c r="S355" i="18"/>
  <c r="S343" i="18"/>
  <c r="S342" i="18"/>
  <c r="S263" i="18"/>
  <c r="S275" i="18"/>
  <c r="S262" i="18"/>
  <c r="T263" i="18"/>
  <c r="T262" i="18"/>
  <c r="T275" i="18"/>
  <c r="S180" i="18"/>
  <c r="S193" i="18"/>
  <c r="S181" i="18"/>
  <c r="T95" i="18"/>
  <c r="T96" i="18"/>
  <c r="T108" i="18"/>
  <c r="S108" i="18"/>
  <c r="S96" i="18"/>
  <c r="S95" i="18"/>
  <c r="U23" i="18"/>
  <c r="T180" i="18"/>
  <c r="T181" i="18"/>
  <c r="T193" i="18"/>
  <c r="R255" i="21"/>
  <c r="W253" i="21"/>
  <c r="W180" i="21"/>
  <c r="W181" i="21"/>
  <c r="W193" i="21"/>
  <c r="W10" i="21"/>
  <c r="W90" i="21"/>
  <c r="W174" i="21" s="1"/>
  <c r="W23" i="21"/>
  <c r="W11" i="21"/>
  <c r="W96" i="21"/>
  <c r="W95" i="21"/>
  <c r="W108" i="21"/>
  <c r="W53" i="22"/>
  <c r="W58" i="22" s="1"/>
  <c r="W59" i="22" s="1"/>
  <c r="AO23" i="16"/>
  <c r="AO327" i="16" s="1"/>
  <c r="AN23" i="16"/>
  <c r="AN327" i="16" s="1"/>
  <c r="AM23" i="16"/>
  <c r="AM327" i="16" s="1"/>
  <c r="AO11" i="16"/>
  <c r="AN11" i="16"/>
  <c r="AM11" i="16"/>
  <c r="AO10" i="16"/>
  <c r="AN10" i="16"/>
  <c r="AM10" i="16"/>
  <c r="AL23" i="16"/>
  <c r="AL327" i="16" s="1"/>
  <c r="AK23" i="16"/>
  <c r="AK327" i="16" s="1"/>
  <c r="AJ327" i="16"/>
  <c r="AL11" i="16"/>
  <c r="AL10" i="16"/>
  <c r="AK10" i="16"/>
  <c r="AP23" i="16"/>
  <c r="AP327" i="16" s="1"/>
  <c r="AP11" i="16"/>
  <c r="AP10" i="16"/>
  <c r="AQ23" i="16"/>
  <c r="AQ327" i="16" s="1"/>
  <c r="AQ11" i="16"/>
  <c r="AQ10" i="16"/>
  <c r="AI23" i="16"/>
  <c r="AI327" i="16" s="1"/>
  <c r="AI10" i="16"/>
  <c r="L108" i="18"/>
  <c r="L175" i="18" s="1"/>
  <c r="L96" i="18"/>
  <c r="L95" i="18"/>
  <c r="T23" i="18"/>
  <c r="S23" i="18"/>
  <c r="Q23" i="18"/>
  <c r="P23" i="18"/>
  <c r="O23" i="18"/>
  <c r="N23" i="18"/>
  <c r="M23" i="18"/>
  <c r="L23" i="18"/>
  <c r="L90" i="18" s="1"/>
  <c r="L174" i="18" s="1"/>
  <c r="T11" i="18"/>
  <c r="S11" i="18"/>
  <c r="Q11" i="18"/>
  <c r="P11" i="18"/>
  <c r="O11" i="18"/>
  <c r="N11" i="18"/>
  <c r="M11" i="18"/>
  <c r="L11" i="18"/>
  <c r="T10" i="18"/>
  <c r="S10" i="18"/>
  <c r="Q10" i="18"/>
  <c r="P10" i="18"/>
  <c r="O10" i="18"/>
  <c r="N10" i="18"/>
  <c r="M10" i="18"/>
  <c r="L10" i="18"/>
  <c r="D7" i="18"/>
  <c r="D92" i="18" s="1"/>
  <c r="D177" i="18" s="1"/>
  <c r="D259" i="18" s="1"/>
  <c r="D339" i="18" s="1"/>
  <c r="AE23" i="16"/>
  <c r="AE11" i="16"/>
  <c r="AD333" i="18" l="1" a="1"/>
  <c r="AD333" i="18" s="1"/>
  <c r="AD327" i="18" a="1"/>
  <c r="AD327" i="18" s="1"/>
  <c r="AD321" i="18" a="1"/>
  <c r="AD321" i="18" s="1"/>
  <c r="AD315" i="18" a="1"/>
  <c r="AD315" i="18" s="1"/>
  <c r="AD309" i="18" a="1"/>
  <c r="AD309" i="18" s="1"/>
  <c r="AD303" i="18" a="1"/>
  <c r="AD303" i="18" s="1"/>
  <c r="AD297" i="18" a="1"/>
  <c r="AD297" i="18" s="1"/>
  <c r="AD291" i="18" a="1"/>
  <c r="AD291" i="18" s="1"/>
  <c r="AD285" i="18" a="1"/>
  <c r="AD285" i="18" s="1"/>
  <c r="AD279" i="18" a="1"/>
  <c r="AD279" i="18" s="1"/>
  <c r="AD166" i="18" a="1"/>
  <c r="AD166" i="18" s="1"/>
  <c r="AD160" i="18" a="1"/>
  <c r="AD160" i="18" s="1"/>
  <c r="AD154" i="18" a="1"/>
  <c r="AD154" i="18" s="1"/>
  <c r="AD148" i="18" a="1"/>
  <c r="AD148" i="18" s="1"/>
  <c r="AD142" i="18" a="1"/>
  <c r="AD142" i="18" s="1"/>
  <c r="AD136" i="18" a="1"/>
  <c r="AD136" i="18" s="1"/>
  <c r="AD130" i="18" a="1"/>
  <c r="AD130" i="18" s="1"/>
  <c r="AD124" i="18" a="1"/>
  <c r="AD124" i="18" s="1"/>
  <c r="AD118" i="18" a="1"/>
  <c r="AD118" i="18" s="1"/>
  <c r="AD112" i="18" a="1"/>
  <c r="AD112" i="18" s="1"/>
  <c r="AD83" i="18" a="1"/>
  <c r="AD83" i="18" s="1"/>
  <c r="AD77" i="18" a="1"/>
  <c r="AD77" i="18" s="1"/>
  <c r="AD71" i="18" a="1"/>
  <c r="AD71" i="18" s="1"/>
  <c r="AD65" i="18" a="1"/>
  <c r="AD65" i="18" s="1"/>
  <c r="AD59" i="18" a="1"/>
  <c r="AD59" i="18" s="1"/>
  <c r="AD53" i="18" a="1"/>
  <c r="AD53" i="18" s="1"/>
  <c r="AD47" i="18" a="1"/>
  <c r="AD47" i="18" s="1"/>
  <c r="AD41" i="18" a="1"/>
  <c r="AD41" i="18" s="1"/>
  <c r="AD35" i="18" a="1"/>
  <c r="AD35" i="18" s="1"/>
  <c r="AD29" i="18" a="1"/>
  <c r="AD29" i="18" s="1"/>
  <c r="AD398" i="18" a="1"/>
  <c r="AD398" i="18" s="1"/>
  <c r="AD392" i="18" a="1"/>
  <c r="AD392" i="18" s="1"/>
  <c r="AD386" i="18" a="1"/>
  <c r="AD386" i="18" s="1"/>
  <c r="AD380" i="18" a="1"/>
  <c r="AD380" i="18" s="1"/>
  <c r="AD374" i="18" a="1"/>
  <c r="AD374" i="18" s="1"/>
  <c r="AD368" i="18" a="1"/>
  <c r="AD368" i="18" s="1"/>
  <c r="AD362" i="18" a="1"/>
  <c r="AD362" i="18" s="1"/>
  <c r="AD356" i="18" a="1"/>
  <c r="AD356" i="18" s="1"/>
  <c r="AD249" i="18" a="1"/>
  <c r="AD249" i="18" s="1"/>
  <c r="AD243" i="18" a="1"/>
  <c r="AD243" i="18" s="1"/>
  <c r="AD237" i="18" a="1"/>
  <c r="AD237" i="18" s="1"/>
  <c r="AD231" i="18" a="1"/>
  <c r="AD231" i="18" s="1"/>
  <c r="AD225" i="18" a="1"/>
  <c r="AD225" i="18" s="1"/>
  <c r="AD219" i="18" a="1"/>
  <c r="AD219" i="18" s="1"/>
  <c r="AD213" i="18" a="1"/>
  <c r="AD213" i="18" s="1"/>
  <c r="AD207" i="18" a="1"/>
  <c r="AD207" i="18" s="1"/>
  <c r="AD201" i="18" a="1"/>
  <c r="AD201" i="18" s="1"/>
  <c r="AD195" i="18" a="1"/>
  <c r="AD195" i="18" s="1"/>
  <c r="AD254" i="18" a="1"/>
  <c r="AD254" i="18" s="1"/>
  <c r="AD248" i="18" a="1"/>
  <c r="AD248" i="18" s="1"/>
  <c r="AD242" i="18" a="1"/>
  <c r="AD242" i="18" s="1"/>
  <c r="AD236" i="18" a="1"/>
  <c r="AD236" i="18" s="1"/>
  <c r="AD230" i="18" a="1"/>
  <c r="AD230" i="18" s="1"/>
  <c r="AD224" i="18" a="1"/>
  <c r="AD224" i="18" s="1"/>
  <c r="AD218" i="18" a="1"/>
  <c r="AD218" i="18" s="1"/>
  <c r="AD212" i="18" a="1"/>
  <c r="AD212" i="18" s="1"/>
  <c r="AD206" i="18" a="1"/>
  <c r="AD206" i="18" s="1"/>
  <c r="AD200" i="18" a="1"/>
  <c r="AD200" i="18" s="1"/>
  <c r="AD194" i="18" a="1"/>
  <c r="AD194" i="18" s="1"/>
  <c r="AD332" i="18" a="1"/>
  <c r="AD332" i="18" s="1"/>
  <c r="AD326" i="18" a="1"/>
  <c r="AD326" i="18" s="1"/>
  <c r="AD320" i="18" a="1"/>
  <c r="AD320" i="18" s="1"/>
  <c r="AD314" i="18" a="1"/>
  <c r="AD314" i="18" s="1"/>
  <c r="AD308" i="18" a="1"/>
  <c r="AD308" i="18" s="1"/>
  <c r="AD302" i="18" a="1"/>
  <c r="AD302" i="18" s="1"/>
  <c r="AD296" i="18" a="1"/>
  <c r="AD296" i="18" s="1"/>
  <c r="AD290" i="18" a="1"/>
  <c r="AD290" i="18" s="1"/>
  <c r="AD284" i="18" a="1"/>
  <c r="AD284" i="18" s="1"/>
  <c r="AD278" i="18" a="1"/>
  <c r="AD278" i="18" s="1"/>
  <c r="AD171" i="18" a="1"/>
  <c r="AD171" i="18" s="1"/>
  <c r="AD165" i="18" a="1"/>
  <c r="AD165" i="18" s="1"/>
  <c r="AD159" i="18" a="1"/>
  <c r="AD159" i="18" s="1"/>
  <c r="AD153" i="18" a="1"/>
  <c r="AD153" i="18" s="1"/>
  <c r="AD147" i="18" a="1"/>
  <c r="AD147" i="18" s="1"/>
  <c r="AD141" i="18" a="1"/>
  <c r="AD141" i="18" s="1"/>
  <c r="AD135" i="18" a="1"/>
  <c r="AD135" i="18" s="1"/>
  <c r="AD129" i="18" a="1"/>
  <c r="AD129" i="18" s="1"/>
  <c r="AD123" i="18" a="1"/>
  <c r="AD123" i="18" s="1"/>
  <c r="AD117" i="18" a="1"/>
  <c r="AD117" i="18" s="1"/>
  <c r="AD111" i="18" a="1"/>
  <c r="AD111" i="18" s="1"/>
  <c r="AD88" i="18" a="1"/>
  <c r="AD88" i="18" s="1"/>
  <c r="AD82" i="18" a="1"/>
  <c r="AD82" i="18" s="1"/>
  <c r="AD76" i="18" a="1"/>
  <c r="AD76" i="18" s="1"/>
  <c r="AD70" i="18" a="1"/>
  <c r="AD70" i="18" s="1"/>
  <c r="AD64" i="18" a="1"/>
  <c r="AD64" i="18" s="1"/>
  <c r="AD58" i="18" a="1"/>
  <c r="AD58" i="18" s="1"/>
  <c r="AD52" i="18" a="1"/>
  <c r="AD52" i="18" s="1"/>
  <c r="AD46" i="18" a="1"/>
  <c r="AD46" i="18" s="1"/>
  <c r="AD40" i="18" a="1"/>
  <c r="AD40" i="18" s="1"/>
  <c r="AD34" i="18" a="1"/>
  <c r="AD34" i="18" s="1"/>
  <c r="AD28" i="18" a="1"/>
  <c r="AD28" i="18" s="1"/>
  <c r="AD397" i="18" a="1"/>
  <c r="AD397" i="18" s="1"/>
  <c r="AD391" i="18" a="1"/>
  <c r="AD391" i="18" s="1"/>
  <c r="AD385" i="18" a="1"/>
  <c r="AD385" i="18" s="1"/>
  <c r="AD379" i="18" a="1"/>
  <c r="AD379" i="18" s="1"/>
  <c r="AD373" i="18" a="1"/>
  <c r="AD373" i="18" s="1"/>
  <c r="AD367" i="18" a="1"/>
  <c r="AD367" i="18" s="1"/>
  <c r="AD361" i="18" a="1"/>
  <c r="AD361" i="18" s="1"/>
  <c r="AD331" i="18" a="1"/>
  <c r="AD331" i="18" s="1"/>
  <c r="AD325" i="18" a="1"/>
  <c r="AD325" i="18" s="1"/>
  <c r="AD319" i="18" a="1"/>
  <c r="AD319" i="18" s="1"/>
  <c r="AD313" i="18" a="1"/>
  <c r="AD313" i="18" s="1"/>
  <c r="AD307" i="18" a="1"/>
  <c r="AD307" i="18" s="1"/>
  <c r="AD301" i="18" a="1"/>
  <c r="AD301" i="18" s="1"/>
  <c r="AD295" i="18" a="1"/>
  <c r="AD295" i="18" s="1"/>
  <c r="AD289" i="18" a="1"/>
  <c r="AD289" i="18" s="1"/>
  <c r="AD283" i="18" a="1"/>
  <c r="AD283" i="18" s="1"/>
  <c r="AD277" i="18" a="1"/>
  <c r="AD277" i="18" s="1"/>
  <c r="AD170" i="18" a="1"/>
  <c r="AD170" i="18" s="1"/>
  <c r="AD164" i="18" a="1"/>
  <c r="AD164" i="18" s="1"/>
  <c r="AD158" i="18" a="1"/>
  <c r="AD158" i="18" s="1"/>
  <c r="AD152" i="18" a="1"/>
  <c r="AD152" i="18" s="1"/>
  <c r="AD146" i="18" a="1"/>
  <c r="AD146" i="18" s="1"/>
  <c r="AD140" i="18" a="1"/>
  <c r="AD140" i="18" s="1"/>
  <c r="AD134" i="18" a="1"/>
  <c r="AD134" i="18" s="1"/>
  <c r="AD128" i="18" a="1"/>
  <c r="AD128" i="18" s="1"/>
  <c r="AD122" i="18" a="1"/>
  <c r="AD122" i="18" s="1"/>
  <c r="AD116" i="18" a="1"/>
  <c r="AD116" i="18" s="1"/>
  <c r="AD110" i="18" a="1"/>
  <c r="AD110" i="18" s="1"/>
  <c r="AD87" i="18" a="1"/>
  <c r="AD87" i="18" s="1"/>
  <c r="AD81" i="18" a="1"/>
  <c r="AD81" i="18" s="1"/>
  <c r="AD75" i="18" a="1"/>
  <c r="AD75" i="18" s="1"/>
  <c r="AD69" i="18" a="1"/>
  <c r="AD69" i="18" s="1"/>
  <c r="AD63" i="18" a="1"/>
  <c r="AD63" i="18" s="1"/>
  <c r="AD57" i="18" a="1"/>
  <c r="AD57" i="18" s="1"/>
  <c r="AD51" i="18" a="1"/>
  <c r="AD51" i="18" s="1"/>
  <c r="AD45" i="18" a="1"/>
  <c r="AD45" i="18" s="1"/>
  <c r="AD39" i="18" a="1"/>
  <c r="AD39" i="18" s="1"/>
  <c r="AD33" i="18" a="1"/>
  <c r="AD33" i="18" s="1"/>
  <c r="AD27" i="18" a="1"/>
  <c r="AD27" i="18" s="1"/>
  <c r="AD402" i="18" a="1"/>
  <c r="AD402" i="18" s="1"/>
  <c r="AD396" i="18" a="1"/>
  <c r="AD396" i="18" s="1"/>
  <c r="AD390" i="18" a="1"/>
  <c r="AD390" i="18" s="1"/>
  <c r="AD384" i="18" a="1"/>
  <c r="AD384" i="18" s="1"/>
  <c r="AD378" i="18" a="1"/>
  <c r="AD378" i="18" s="1"/>
  <c r="AD372" i="18" a="1"/>
  <c r="AD372" i="18" s="1"/>
  <c r="AD366" i="18" a="1"/>
  <c r="AD366" i="18" s="1"/>
  <c r="AD360" i="18" a="1"/>
  <c r="AD360" i="18" s="1"/>
  <c r="AD253" i="18" a="1"/>
  <c r="AD253" i="18" s="1"/>
  <c r="AD247" i="18" a="1"/>
  <c r="AD247" i="18" s="1"/>
  <c r="AD241" i="18" a="1"/>
  <c r="AD241" i="18" s="1"/>
  <c r="AD235" i="18" a="1"/>
  <c r="AD235" i="18" s="1"/>
  <c r="AD229" i="18" a="1"/>
  <c r="AD229" i="18" s="1"/>
  <c r="AD223" i="18" a="1"/>
  <c r="AD223" i="18" s="1"/>
  <c r="AD217" i="18" a="1"/>
  <c r="AD217" i="18" s="1"/>
  <c r="AD211" i="18" a="1"/>
  <c r="AD211" i="18" s="1"/>
  <c r="AD205" i="18" a="1"/>
  <c r="AD205" i="18" s="1"/>
  <c r="AD199" i="18" a="1"/>
  <c r="AD199" i="18" s="1"/>
  <c r="AD330" i="18" a="1"/>
  <c r="AD330" i="18" s="1"/>
  <c r="AD324" i="18" a="1"/>
  <c r="AD324" i="18" s="1"/>
  <c r="AD318" i="18" a="1"/>
  <c r="AD318" i="18" s="1"/>
  <c r="AD312" i="18" a="1"/>
  <c r="AD312" i="18" s="1"/>
  <c r="AD306" i="18" a="1"/>
  <c r="AD306" i="18" s="1"/>
  <c r="AD300" i="18" a="1"/>
  <c r="AD300" i="18" s="1"/>
  <c r="AD294" i="18" a="1"/>
  <c r="AD294" i="18" s="1"/>
  <c r="AD288" i="18" a="1"/>
  <c r="AD288" i="18" s="1"/>
  <c r="AD282" i="18" a="1"/>
  <c r="AD282" i="18" s="1"/>
  <c r="AD276" i="18" a="1"/>
  <c r="AD276" i="18" s="1"/>
  <c r="AD169" i="18" a="1"/>
  <c r="AD169" i="18" s="1"/>
  <c r="AD163" i="18" a="1"/>
  <c r="AD163" i="18" s="1"/>
  <c r="AD157" i="18" a="1"/>
  <c r="AD157" i="18" s="1"/>
  <c r="AD151" i="18" a="1"/>
  <c r="AD151" i="18" s="1"/>
  <c r="AD145" i="18" a="1"/>
  <c r="AD145" i="18" s="1"/>
  <c r="AD139" i="18" a="1"/>
  <c r="AD139" i="18" s="1"/>
  <c r="AD133" i="18" a="1"/>
  <c r="AD133" i="18" s="1"/>
  <c r="AD127" i="18" a="1"/>
  <c r="AD127" i="18" s="1"/>
  <c r="AD121" i="18" a="1"/>
  <c r="AD121" i="18" s="1"/>
  <c r="AD115" i="18" a="1"/>
  <c r="AD115" i="18" s="1"/>
  <c r="AD109" i="18" a="1"/>
  <c r="AD109" i="18" s="1"/>
  <c r="AD86" i="18" a="1"/>
  <c r="AD86" i="18" s="1"/>
  <c r="AD80" i="18" a="1"/>
  <c r="AD80" i="18" s="1"/>
  <c r="AD74" i="18" a="1"/>
  <c r="AD74" i="18" s="1"/>
  <c r="AD68" i="18" a="1"/>
  <c r="AD68" i="18" s="1"/>
  <c r="AD62" i="18" a="1"/>
  <c r="AD62" i="18" s="1"/>
  <c r="AD56" i="18" a="1"/>
  <c r="AD56" i="18" s="1"/>
  <c r="AD50" i="18" a="1"/>
  <c r="AD50" i="18" s="1"/>
  <c r="AD44" i="18" a="1"/>
  <c r="AD44" i="18" s="1"/>
  <c r="AD38" i="18" a="1"/>
  <c r="AD38" i="18" s="1"/>
  <c r="AD32" i="18" a="1"/>
  <c r="AD32" i="18" s="1"/>
  <c r="AD26" i="18" a="1"/>
  <c r="AD26" i="18" s="1"/>
  <c r="AD401" i="18" a="1"/>
  <c r="AD401" i="18" s="1"/>
  <c r="AD395" i="18" a="1"/>
  <c r="AD395" i="18" s="1"/>
  <c r="AD389" i="18" a="1"/>
  <c r="AD389" i="18" s="1"/>
  <c r="AD383" i="18" a="1"/>
  <c r="AD383" i="18" s="1"/>
  <c r="AD377" i="18" a="1"/>
  <c r="AD377" i="18" s="1"/>
  <c r="AD371" i="18" a="1"/>
  <c r="AD371" i="18" s="1"/>
  <c r="AD365" i="18" a="1"/>
  <c r="AD365" i="18" s="1"/>
  <c r="AD359" i="18" a="1"/>
  <c r="AD359" i="18" s="1"/>
  <c r="AD252" i="18" a="1"/>
  <c r="AD252" i="18" s="1"/>
  <c r="AD246" i="18" a="1"/>
  <c r="AD246" i="18" s="1"/>
  <c r="AD240" i="18" a="1"/>
  <c r="AD240" i="18" s="1"/>
  <c r="AD234" i="18" a="1"/>
  <c r="AD234" i="18" s="1"/>
  <c r="AD228" i="18" a="1"/>
  <c r="AD228" i="18" s="1"/>
  <c r="AD222" i="18" a="1"/>
  <c r="AD222" i="18" s="1"/>
  <c r="AD216" i="18" a="1"/>
  <c r="AD216" i="18" s="1"/>
  <c r="AD210" i="18" a="1"/>
  <c r="AD210" i="18" s="1"/>
  <c r="AD204" i="18" a="1"/>
  <c r="AD204" i="18" s="1"/>
  <c r="AD198" i="18" a="1"/>
  <c r="AD198" i="18" s="1"/>
  <c r="AD329" i="18" a="1"/>
  <c r="AD329" i="18" s="1"/>
  <c r="AD323" i="18" a="1"/>
  <c r="AD323" i="18" s="1"/>
  <c r="AD317" i="18" a="1"/>
  <c r="AD317" i="18" s="1"/>
  <c r="AD311" i="18" a="1"/>
  <c r="AD311" i="18" s="1"/>
  <c r="AD305" i="18" a="1"/>
  <c r="AD305" i="18" s="1"/>
  <c r="AD299" i="18" a="1"/>
  <c r="AD299" i="18" s="1"/>
  <c r="AD293" i="18" a="1"/>
  <c r="AD293" i="18" s="1"/>
  <c r="AD287" i="18" a="1"/>
  <c r="AD287" i="18" s="1"/>
  <c r="AD281" i="18" a="1"/>
  <c r="AD281" i="18" s="1"/>
  <c r="AD168" i="18" a="1"/>
  <c r="AD168" i="18" s="1"/>
  <c r="AD162" i="18" a="1"/>
  <c r="AD162" i="18" s="1"/>
  <c r="AD156" i="18" a="1"/>
  <c r="AD156" i="18" s="1"/>
  <c r="AD150" i="18" a="1"/>
  <c r="AD150" i="18" s="1"/>
  <c r="AD144" i="18" a="1"/>
  <c r="AD144" i="18" s="1"/>
  <c r="AD138" i="18" a="1"/>
  <c r="AD138" i="18" s="1"/>
  <c r="AD132" i="18" a="1"/>
  <c r="AD132" i="18" s="1"/>
  <c r="AD126" i="18" a="1"/>
  <c r="AD126" i="18" s="1"/>
  <c r="AD120" i="18" a="1"/>
  <c r="AD120" i="18" s="1"/>
  <c r="AD114" i="18" a="1"/>
  <c r="AD114" i="18" s="1"/>
  <c r="AD399" i="18" a="1"/>
  <c r="AD399" i="18" s="1"/>
  <c r="AD393" i="18" a="1"/>
  <c r="AD393" i="18" s="1"/>
  <c r="AD387" i="18" a="1"/>
  <c r="AD387" i="18" s="1"/>
  <c r="AD381" i="18" a="1"/>
  <c r="AD381" i="18" s="1"/>
  <c r="AD375" i="18" a="1"/>
  <c r="AD375" i="18" s="1"/>
  <c r="AD369" i="18" a="1"/>
  <c r="AD369" i="18" s="1"/>
  <c r="AD363" i="18" a="1"/>
  <c r="AD363" i="18" s="1"/>
  <c r="AD357" i="18" a="1"/>
  <c r="AD357" i="18" s="1"/>
  <c r="AD250" i="18" a="1"/>
  <c r="AD250" i="18" s="1"/>
  <c r="AD244" i="18" a="1"/>
  <c r="AD244" i="18" s="1"/>
  <c r="AD238" i="18" a="1"/>
  <c r="AD238" i="18" s="1"/>
  <c r="AD232" i="18" a="1"/>
  <c r="AD232" i="18" s="1"/>
  <c r="AD226" i="18" a="1"/>
  <c r="AD226" i="18" s="1"/>
  <c r="AD220" i="18" a="1"/>
  <c r="AD220" i="18" s="1"/>
  <c r="AD214" i="18" a="1"/>
  <c r="AD214" i="18" s="1"/>
  <c r="AD208" i="18" a="1"/>
  <c r="AD208" i="18" s="1"/>
  <c r="AD202" i="18" a="1"/>
  <c r="AD202" i="18" s="1"/>
  <c r="AD196" i="18" a="1"/>
  <c r="AD196" i="18" s="1"/>
  <c r="AD382" i="18" a="1"/>
  <c r="AD382" i="18" s="1"/>
  <c r="AD310" i="18" a="1"/>
  <c r="AD310" i="18" s="1"/>
  <c r="AD227" i="18" a="1"/>
  <c r="AD227" i="18" s="1"/>
  <c r="AD37" i="18" a="1"/>
  <c r="AD37" i="18" s="1"/>
  <c r="AD24" i="18" a="1"/>
  <c r="AD24" i="18" s="1"/>
  <c r="AD149" i="18" a="1"/>
  <c r="AD149" i="18" s="1"/>
  <c r="AD113" i="18" a="1"/>
  <c r="AD113" i="18" s="1"/>
  <c r="AD66" i="18" a="1"/>
  <c r="AD66" i="18" s="1"/>
  <c r="AD376" i="18" a="1"/>
  <c r="AD376" i="18" s="1"/>
  <c r="AD304" i="18" a="1"/>
  <c r="AD304" i="18" s="1"/>
  <c r="AD221" i="18" a="1"/>
  <c r="AD221" i="18" s="1"/>
  <c r="AD49" i="18" a="1"/>
  <c r="AD49" i="18" s="1"/>
  <c r="AD36" i="18" a="1"/>
  <c r="AD36" i="18" s="1"/>
  <c r="AD61" i="18" a="1"/>
  <c r="AD61" i="18" s="1"/>
  <c r="AD143" i="18" a="1"/>
  <c r="AD143" i="18" s="1"/>
  <c r="AD78" i="18" a="1"/>
  <c r="AD78" i="18" s="1"/>
  <c r="AD48" i="18" a="1"/>
  <c r="AD48" i="18" s="1"/>
  <c r="AD85" i="18" a="1"/>
  <c r="AD85" i="18" s="1"/>
  <c r="AD197" i="18" a="1"/>
  <c r="AD197" i="18" s="1"/>
  <c r="AD370" i="18" a="1"/>
  <c r="AD370" i="18" s="1"/>
  <c r="AD334" i="18" a="1"/>
  <c r="AD334" i="18" s="1"/>
  <c r="AD298" i="18" a="1"/>
  <c r="AD298" i="18" s="1"/>
  <c r="AD251" i="18" a="1"/>
  <c r="AD251" i="18" s="1"/>
  <c r="AD215" i="18" a="1"/>
  <c r="AD215" i="18" s="1"/>
  <c r="AD137" i="18" a="1"/>
  <c r="AD137" i="18" s="1"/>
  <c r="AD31" i="18" a="1"/>
  <c r="AD31" i="18" s="1"/>
  <c r="AD400" i="18" a="1"/>
  <c r="AD400" i="18" s="1"/>
  <c r="AD364" i="18" a="1"/>
  <c r="AD364" i="18" s="1"/>
  <c r="AD328" i="18" a="1"/>
  <c r="AD328" i="18" s="1"/>
  <c r="AD292" i="18" a="1"/>
  <c r="AD292" i="18" s="1"/>
  <c r="AD245" i="18" a="1"/>
  <c r="AD245" i="18" s="1"/>
  <c r="AD209" i="18" a="1"/>
  <c r="AD209" i="18" s="1"/>
  <c r="AD73" i="18" a="1"/>
  <c r="AD73" i="18" s="1"/>
  <c r="AD60" i="18" a="1"/>
  <c r="AD60" i="18" s="1"/>
  <c r="AD394" i="18" a="1"/>
  <c r="AD394" i="18" s="1"/>
  <c r="AD358" i="18" a="1"/>
  <c r="AD358" i="18" s="1"/>
  <c r="AD322" i="18" a="1"/>
  <c r="AD322" i="18" s="1"/>
  <c r="AD286" i="18" a="1"/>
  <c r="AD286" i="18" s="1"/>
  <c r="AD239" i="18" a="1"/>
  <c r="AD239" i="18" s="1"/>
  <c r="AD203" i="18" a="1"/>
  <c r="AD203" i="18" s="1"/>
  <c r="AD72" i="18" a="1"/>
  <c r="AD72" i="18" s="1"/>
  <c r="AD388" i="18" a="1"/>
  <c r="AD388" i="18" s="1"/>
  <c r="AD316" i="18" a="1"/>
  <c r="AD316" i="18" s="1"/>
  <c r="AD280" i="18" a="1"/>
  <c r="AD280" i="18" s="1"/>
  <c r="AD233" i="18" a="1"/>
  <c r="AD233" i="18" s="1"/>
  <c r="AD84" i="18" a="1"/>
  <c r="AD84" i="18" s="1"/>
  <c r="AD25" i="18" a="1"/>
  <c r="AD25" i="18" s="1"/>
  <c r="AD167" i="18" a="1"/>
  <c r="AD167" i="18" s="1"/>
  <c r="AD131" i="18" a="1"/>
  <c r="AD131" i="18" s="1"/>
  <c r="AD43" i="18" a="1"/>
  <c r="AD43" i="18" s="1"/>
  <c r="AD30" i="18" a="1"/>
  <c r="AD30" i="18" s="1"/>
  <c r="AD161" i="18" a="1"/>
  <c r="AD161" i="18" s="1"/>
  <c r="AD125" i="18" a="1"/>
  <c r="AD125" i="18" s="1"/>
  <c r="AD55" i="18" a="1"/>
  <c r="AD55" i="18" s="1"/>
  <c r="AD42" i="18" a="1"/>
  <c r="AD42" i="18" s="1"/>
  <c r="AD155" i="18" a="1"/>
  <c r="AD155" i="18" s="1"/>
  <c r="AD119" i="18" a="1"/>
  <c r="AD119" i="18" s="1"/>
  <c r="AD67" i="18" a="1"/>
  <c r="AD67" i="18" s="1"/>
  <c r="AD54" i="18" a="1"/>
  <c r="AD54" i="18" s="1"/>
  <c r="AD79" i="18" a="1"/>
  <c r="AD79" i="18" s="1"/>
  <c r="R256" i="18"/>
  <c r="R336" i="18" s="1"/>
  <c r="R415" i="18" s="1"/>
  <c r="R417" i="18" s="1"/>
  <c r="R26" i="22" s="1"/>
  <c r="N369" i="18" a="1"/>
  <c r="N369" i="18" s="1"/>
  <c r="N386" i="18" a="1"/>
  <c r="N386" i="18" s="1"/>
  <c r="N397" i="18" a="1"/>
  <c r="N397" i="18" s="1"/>
  <c r="N278" i="18" a="1"/>
  <c r="N278" i="18" s="1"/>
  <c r="N300" i="18" a="1"/>
  <c r="N300" i="18" s="1"/>
  <c r="N310" i="18" a="1"/>
  <c r="N310" i="18" s="1"/>
  <c r="N320" i="18" a="1"/>
  <c r="N320" i="18" s="1"/>
  <c r="N330" i="18" a="1"/>
  <c r="N330" i="18" s="1"/>
  <c r="N199" i="18" a="1"/>
  <c r="N199" i="18" s="1"/>
  <c r="N209" i="18" a="1"/>
  <c r="N209" i="18" s="1"/>
  <c r="N219" i="18" a="1"/>
  <c r="N219" i="18" s="1"/>
  <c r="N361" i="18" a="1"/>
  <c r="N361" i="18" s="1"/>
  <c r="N372" i="18" a="1"/>
  <c r="N372" i="18" s="1"/>
  <c r="N394" i="18" a="1"/>
  <c r="N394" i="18" s="1"/>
  <c r="N292" i="18" a="1"/>
  <c r="N292" i="18" s="1"/>
  <c r="N305" i="18" a="1"/>
  <c r="N305" i="18" s="1"/>
  <c r="N315" i="18" a="1"/>
  <c r="N315" i="18" s="1"/>
  <c r="N325" i="18" a="1"/>
  <c r="N325" i="18" s="1"/>
  <c r="N204" i="18" a="1"/>
  <c r="N204" i="18" s="1"/>
  <c r="N214" i="18" a="1"/>
  <c r="N214" i="18" s="1"/>
  <c r="N224" i="18" a="1"/>
  <c r="N224" i="18" s="1"/>
  <c r="N391" i="18" a="1"/>
  <c r="N391" i="18" s="1"/>
  <c r="N285" i="18" a="1"/>
  <c r="N285" i="18" s="1"/>
  <c r="N306" i="18" a="1"/>
  <c r="N306" i="18" s="1"/>
  <c r="N312" i="18" a="1"/>
  <c r="N312" i="18" s="1"/>
  <c r="N212" i="18" a="1"/>
  <c r="N212" i="18" s="1"/>
  <c r="N218" i="18" a="1"/>
  <c r="N218" i="18" s="1"/>
  <c r="N362" i="18" a="1"/>
  <c r="N362" i="18" s="1"/>
  <c r="N392" i="18" a="1"/>
  <c r="N392" i="18" s="1"/>
  <c r="N286" i="18" a="1"/>
  <c r="N286" i="18" s="1"/>
  <c r="N287" i="18" a="1"/>
  <c r="N287" i="18" s="1"/>
  <c r="N318" i="18" a="1"/>
  <c r="N318" i="18" s="1"/>
  <c r="N324" i="18" a="1"/>
  <c r="N324" i="18" s="1"/>
  <c r="N229" i="18" a="1"/>
  <c r="N229" i="18" s="1"/>
  <c r="N363" i="18" a="1"/>
  <c r="N363" i="18" s="1"/>
  <c r="N377" i="18" a="1"/>
  <c r="N377" i="18" s="1"/>
  <c r="N378" i="18" a="1"/>
  <c r="N378" i="18" s="1"/>
  <c r="N393" i="18" a="1"/>
  <c r="N393" i="18" s="1"/>
  <c r="N195" i="18" a="1"/>
  <c r="N195" i="18" s="1"/>
  <c r="N201" i="18" a="1"/>
  <c r="N201" i="18" s="1"/>
  <c r="N364" i="18" a="1"/>
  <c r="N364" i="18" s="1"/>
  <c r="N388" i="18" a="1"/>
  <c r="N388" i="18" s="1"/>
  <c r="N279" i="18" a="1"/>
  <c r="N279" i="18" s="1"/>
  <c r="N280" i="18" a="1"/>
  <c r="N280" i="18" s="1"/>
  <c r="N290" i="18" a="1"/>
  <c r="N290" i="18" s="1"/>
  <c r="N251" i="18" a="1"/>
  <c r="N251" i="18" s="1"/>
  <c r="N376" i="18" a="1"/>
  <c r="N376" i="18" s="1"/>
  <c r="N289" i="18" a="1"/>
  <c r="N289" i="18" s="1"/>
  <c r="N240" i="18" a="1"/>
  <c r="N240" i="18" s="1"/>
  <c r="N244" i="18" a="1"/>
  <c r="N244" i="18" s="1"/>
  <c r="N387" i="18" a="1"/>
  <c r="N387" i="18" s="1"/>
  <c r="N398" i="18" a="1"/>
  <c r="N398" i="18" s="1"/>
  <c r="N399" i="18" a="1"/>
  <c r="N399" i="18" s="1"/>
  <c r="N356" i="18" a="1"/>
  <c r="N356" i="18" s="1"/>
  <c r="N234" i="18" a="1"/>
  <c r="N234" i="18" s="1"/>
  <c r="N248" i="18" a="1"/>
  <c r="N248" i="18" s="1"/>
  <c r="N111" i="18" a="1"/>
  <c r="N111" i="18" s="1"/>
  <c r="N121" i="18" a="1"/>
  <c r="N121" i="18" s="1"/>
  <c r="N374" i="18" a="1"/>
  <c r="N374" i="18" s="1"/>
  <c r="N383" i="18" a="1"/>
  <c r="N383" i="18" s="1"/>
  <c r="N402" i="18" a="1"/>
  <c r="N402" i="18" s="1"/>
  <c r="N196" i="18" a="1"/>
  <c r="N196" i="18" s="1"/>
  <c r="N197" i="18" a="1"/>
  <c r="N197" i="18" s="1"/>
  <c r="N206" i="18" a="1"/>
  <c r="N206" i="18" s="1"/>
  <c r="N216" i="18" a="1"/>
  <c r="N216" i="18" s="1"/>
  <c r="N124" i="18" a="1"/>
  <c r="N124" i="18" s="1"/>
  <c r="N134" i="18" a="1"/>
  <c r="N134" i="18" s="1"/>
  <c r="N360" i="18" a="1"/>
  <c r="N360" i="18" s="1"/>
  <c r="N314" i="18" a="1"/>
  <c r="N314" i="18" s="1"/>
  <c r="N322" i="18" a="1"/>
  <c r="N322" i="18" s="1"/>
  <c r="N225" i="18" a="1"/>
  <c r="N225" i="18" s="1"/>
  <c r="N247" i="18" a="1"/>
  <c r="N247" i="18" s="1"/>
  <c r="N114" i="18" a="1"/>
  <c r="N114" i="18" s="1"/>
  <c r="N396" i="18" a="1"/>
  <c r="N396" i="18" s="1"/>
  <c r="N281" i="18" a="1"/>
  <c r="N281" i="18" s="1"/>
  <c r="N295" i="18" a="1"/>
  <c r="N295" i="18" s="1"/>
  <c r="N329" i="18" a="1"/>
  <c r="N329" i="18" s="1"/>
  <c r="N205" i="18" a="1"/>
  <c r="N205" i="18" s="1"/>
  <c r="N215" i="18" a="1"/>
  <c r="N215" i="18" s="1"/>
  <c r="N194" i="18" a="1"/>
  <c r="N194" i="18" s="1"/>
  <c r="N120" i="18" a="1"/>
  <c r="N120" i="18" s="1"/>
  <c r="N131" i="18" a="1"/>
  <c r="N131" i="18" s="1"/>
  <c r="N368" i="18" a="1"/>
  <c r="N368" i="18" s="1"/>
  <c r="N371" i="18" a="1"/>
  <c r="N371" i="18" s="1"/>
  <c r="N309" i="18" a="1"/>
  <c r="N309" i="18" s="1"/>
  <c r="N317" i="18" a="1"/>
  <c r="N317" i="18" s="1"/>
  <c r="N226" i="18" a="1"/>
  <c r="N226" i="18" s="1"/>
  <c r="N231" i="18" a="1"/>
  <c r="N231" i="18" s="1"/>
  <c r="N30" i="18" a="1"/>
  <c r="N30" i="18" s="1"/>
  <c r="N50" i="18" a="1"/>
  <c r="N50" i="18" s="1"/>
  <c r="N70" i="18" a="1"/>
  <c r="N70" i="18" s="1"/>
  <c r="N24" i="18" a="1"/>
  <c r="N24" i="18" s="1"/>
  <c r="N48" i="18" a="1"/>
  <c r="N48" i="18" s="1"/>
  <c r="N359" i="18" a="1"/>
  <c r="N359" i="18" s="1"/>
  <c r="N365" i="18" a="1"/>
  <c r="N365" i="18" s="1"/>
  <c r="N380" i="18" a="1"/>
  <c r="N380" i="18" s="1"/>
  <c r="N288" i="18" a="1"/>
  <c r="N288" i="18" s="1"/>
  <c r="N301" i="18" a="1"/>
  <c r="N301" i="18" s="1"/>
  <c r="N221" i="18" a="1"/>
  <c r="N221" i="18" s="1"/>
  <c r="N123" i="18" a="1"/>
  <c r="N123" i="18" s="1"/>
  <c r="N140" i="18" a="1"/>
  <c r="N140" i="18" s="1"/>
  <c r="N150" i="18" a="1"/>
  <c r="N150" i="18" s="1"/>
  <c r="N160" i="18" a="1"/>
  <c r="N160" i="18" s="1"/>
  <c r="N170" i="18" a="1"/>
  <c r="N170" i="18" s="1"/>
  <c r="N29" i="18" a="1"/>
  <c r="N29" i="18" s="1"/>
  <c r="N49" i="18" a="1"/>
  <c r="N49" i="18" s="1"/>
  <c r="N69" i="18" a="1"/>
  <c r="N69" i="18" s="1"/>
  <c r="N246" i="18" a="1"/>
  <c r="N246" i="18" s="1"/>
  <c r="N28" i="18" a="1"/>
  <c r="N28" i="18" s="1"/>
  <c r="N395" i="18" a="1"/>
  <c r="N395" i="18" s="1"/>
  <c r="N217" i="18" a="1"/>
  <c r="N217" i="18" s="1"/>
  <c r="N382" i="18" a="1"/>
  <c r="N382" i="18" s="1"/>
  <c r="N307" i="18" a="1"/>
  <c r="N307" i="18" s="1"/>
  <c r="N227" i="18" a="1"/>
  <c r="N227" i="18" s="1"/>
  <c r="N112" i="18" a="1"/>
  <c r="N112" i="18" s="1"/>
  <c r="N143" i="18" a="1"/>
  <c r="N143" i="18" s="1"/>
  <c r="N144" i="18" a="1"/>
  <c r="N144" i="18" s="1"/>
  <c r="N152" i="18" a="1"/>
  <c r="N152" i="18" s="1"/>
  <c r="N161" i="18" a="1"/>
  <c r="N161" i="18" s="1"/>
  <c r="N169" i="18" a="1"/>
  <c r="N169" i="18" s="1"/>
  <c r="N55" i="18" a="1"/>
  <c r="N55" i="18" s="1"/>
  <c r="N60" i="18" a="1"/>
  <c r="N60" i="18" s="1"/>
  <c r="N65" i="18" a="1"/>
  <c r="N65" i="18" s="1"/>
  <c r="N78" i="18" a="1"/>
  <c r="N78" i="18" s="1"/>
  <c r="N211" i="18" a="1"/>
  <c r="N211" i="18" s="1"/>
  <c r="N135" i="18" a="1"/>
  <c r="N135" i="18" s="1"/>
  <c r="N154" i="18" a="1"/>
  <c r="N154" i="18" s="1"/>
  <c r="N162" i="18" a="1"/>
  <c r="N162" i="18" s="1"/>
  <c r="N171" i="18" a="1"/>
  <c r="N171" i="18" s="1"/>
  <c r="N77" i="18" a="1"/>
  <c r="N77" i="18" s="1"/>
  <c r="N370" i="18" a="1"/>
  <c r="N370" i="18" s="1"/>
  <c r="N277" i="18" a="1"/>
  <c r="N277" i="18" s="1"/>
  <c r="N375" i="18" a="1"/>
  <c r="N375" i="18" s="1"/>
  <c r="N282" i="18" a="1"/>
  <c r="N282" i="18" s="1"/>
  <c r="N294" i="18" a="1"/>
  <c r="N294" i="18" s="1"/>
  <c r="N299" i="18" a="1"/>
  <c r="N299" i="18" s="1"/>
  <c r="N233" i="18" a="1"/>
  <c r="N233" i="18" s="1"/>
  <c r="N119" i="18" a="1"/>
  <c r="N119" i="18" s="1"/>
  <c r="N132" i="18" a="1"/>
  <c r="N132" i="18" s="1"/>
  <c r="N34" i="18" a="1"/>
  <c r="N34" i="18" s="1"/>
  <c r="N39" i="18" a="1"/>
  <c r="N39" i="18" s="1"/>
  <c r="N44" i="18" a="1"/>
  <c r="N44" i="18" s="1"/>
  <c r="N71" i="18" a="1"/>
  <c r="N71" i="18" s="1"/>
  <c r="N220" i="18" a="1"/>
  <c r="N220" i="18" s="1"/>
  <c r="N208" i="18" a="1"/>
  <c r="N208" i="18" s="1"/>
  <c r="N401" i="18" a="1"/>
  <c r="N401" i="18" s="1"/>
  <c r="N304" i="18" a="1"/>
  <c r="N304" i="18" s="1"/>
  <c r="N321" i="18" a="1"/>
  <c r="N321" i="18" s="1"/>
  <c r="N332" i="18" a="1"/>
  <c r="N332" i="18" s="1"/>
  <c r="N202" i="18" a="1"/>
  <c r="N202" i="18" s="1"/>
  <c r="N236" i="18" a="1"/>
  <c r="N236" i="18" s="1"/>
  <c r="N245" i="18" a="1"/>
  <c r="N245" i="18" s="1"/>
  <c r="N118" i="18" a="1"/>
  <c r="N118" i="18" s="1"/>
  <c r="N133" i="18" a="1"/>
  <c r="N133" i="18" s="1"/>
  <c r="N84" i="18" a="1"/>
  <c r="N84" i="18" s="1"/>
  <c r="N250" i="18" a="1"/>
  <c r="N250" i="18" s="1"/>
  <c r="N128" i="18" a="1"/>
  <c r="N128" i="18" s="1"/>
  <c r="N153" i="18" a="1"/>
  <c r="N153" i="18" s="1"/>
  <c r="N389" i="18" a="1"/>
  <c r="N389" i="18" s="1"/>
  <c r="N284" i="18" a="1"/>
  <c r="N284" i="18" s="1"/>
  <c r="N326" i="18" a="1"/>
  <c r="N326" i="18" s="1"/>
  <c r="N283" i="18" a="1"/>
  <c r="N283" i="18" s="1"/>
  <c r="N303" i="18" a="1"/>
  <c r="N303" i="18" s="1"/>
  <c r="N313" i="18" a="1"/>
  <c r="N313" i="18" s="1"/>
  <c r="N333" i="18" a="1"/>
  <c r="N333" i="18" s="1"/>
  <c r="N200" i="18" a="1"/>
  <c r="N200" i="18" s="1"/>
  <c r="N232" i="18" a="1"/>
  <c r="N232" i="18" s="1"/>
  <c r="N242" i="18" a="1"/>
  <c r="N242" i="18" s="1"/>
  <c r="N163" i="18" a="1"/>
  <c r="N163" i="18" s="1"/>
  <c r="N37" i="18" a="1"/>
  <c r="N37" i="18" s="1"/>
  <c r="N40" i="18" a="1"/>
  <c r="N40" i="18" s="1"/>
  <c r="N68" i="18" a="1"/>
  <c r="N68" i="18" s="1"/>
  <c r="N87" i="18" a="1"/>
  <c r="N87" i="18" s="1"/>
  <c r="N291" i="18" a="1"/>
  <c r="N291" i="18" s="1"/>
  <c r="N296" i="18" a="1"/>
  <c r="N296" i="18" s="1"/>
  <c r="N249" i="18" a="1"/>
  <c r="N249" i="18" s="1"/>
  <c r="N129" i="18" a="1"/>
  <c r="N129" i="18" s="1"/>
  <c r="N148" i="18" a="1"/>
  <c r="N148" i="18" s="1"/>
  <c r="N165" i="18" a="1"/>
  <c r="N165" i="18" s="1"/>
  <c r="N26" i="18" a="1"/>
  <c r="N26" i="18" s="1"/>
  <c r="N64" i="18" a="1"/>
  <c r="N64" i="18" s="1"/>
  <c r="N72" i="18" a="1"/>
  <c r="N72" i="18" s="1"/>
  <c r="N80" i="18" a="1"/>
  <c r="N80" i="18" s="1"/>
  <c r="N390" i="18" a="1"/>
  <c r="N390" i="18" s="1"/>
  <c r="N136" i="18" a="1"/>
  <c r="N136" i="18" s="1"/>
  <c r="N59" i="18" a="1"/>
  <c r="N59" i="18" s="1"/>
  <c r="N254" i="18" a="1"/>
  <c r="N254" i="18" s="1"/>
  <c r="N122" i="18" a="1"/>
  <c r="N122" i="18" s="1"/>
  <c r="N142" i="18" a="1"/>
  <c r="N142" i="18" s="1"/>
  <c r="N47" i="18" a="1"/>
  <c r="N47" i="18" s="1"/>
  <c r="N74" i="18" a="1"/>
  <c r="N74" i="18" s="1"/>
  <c r="N88" i="18" a="1"/>
  <c r="N88" i="18" s="1"/>
  <c r="N358" i="18" a="1"/>
  <c r="N358" i="18" s="1"/>
  <c r="N385" i="18" a="1"/>
  <c r="N385" i="18" s="1"/>
  <c r="N319" i="18" a="1"/>
  <c r="N319" i="18" s="1"/>
  <c r="N328" i="18" a="1"/>
  <c r="N328" i="18" s="1"/>
  <c r="N198" i="18" a="1"/>
  <c r="N198" i="18" s="1"/>
  <c r="N207" i="18" a="1"/>
  <c r="N207" i="18" s="1"/>
  <c r="N159" i="18" a="1"/>
  <c r="N159" i="18" s="1"/>
  <c r="N164" i="18" a="1"/>
  <c r="N164" i="18" s="1"/>
  <c r="N33" i="18" a="1"/>
  <c r="N33" i="18" s="1"/>
  <c r="N45" i="18" a="1"/>
  <c r="N45" i="18" s="1"/>
  <c r="N147" i="18" a="1"/>
  <c r="N147" i="18" s="1"/>
  <c r="N57" i="18" a="1"/>
  <c r="N57" i="18" s="1"/>
  <c r="N373" i="18" a="1"/>
  <c r="N373" i="18" s="1"/>
  <c r="N308" i="18" a="1"/>
  <c r="N308" i="18" s="1"/>
  <c r="N311" i="18" a="1"/>
  <c r="N311" i="18" s="1"/>
  <c r="N230" i="18" a="1"/>
  <c r="N230" i="18" s="1"/>
  <c r="N110" i="18" a="1"/>
  <c r="N110" i="18" s="1"/>
  <c r="N145" i="18" a="1"/>
  <c r="N145" i="18" s="1"/>
  <c r="N151" i="18" a="1"/>
  <c r="N151" i="18" s="1"/>
  <c r="N379" i="18" a="1"/>
  <c r="N379" i="18" s="1"/>
  <c r="N113" i="18" a="1"/>
  <c r="N113" i="18" s="1"/>
  <c r="N293" i="18" a="1"/>
  <c r="N293" i="18" s="1"/>
  <c r="N141" i="18" a="1"/>
  <c r="N141" i="18" s="1"/>
  <c r="N168" i="18" a="1"/>
  <c r="N168" i="18" s="1"/>
  <c r="N81" i="18" a="1"/>
  <c r="N81" i="18" s="1"/>
  <c r="N83" i="18" a="1"/>
  <c r="N83" i="18" s="1"/>
  <c r="N63" i="18" a="1"/>
  <c r="N63" i="18" s="1"/>
  <c r="N85" i="18" a="1"/>
  <c r="N85" i="18" s="1"/>
  <c r="N127" i="18" a="1"/>
  <c r="N127" i="18" s="1"/>
  <c r="N82" i="18" a="1"/>
  <c r="N82" i="18" s="1"/>
  <c r="N298" i="18" a="1"/>
  <c r="N298" i="18" s="1"/>
  <c r="N239" i="18" a="1"/>
  <c r="N239" i="18" s="1"/>
  <c r="N66" i="18" a="1"/>
  <c r="N66" i="18" s="1"/>
  <c r="N357" i="18" a="1"/>
  <c r="N357" i="18" s="1"/>
  <c r="N62" i="18" a="1"/>
  <c r="N62" i="18" s="1"/>
  <c r="N58" i="18" a="1"/>
  <c r="N58" i="18" s="1"/>
  <c r="N297" i="18" a="1"/>
  <c r="N297" i="18" s="1"/>
  <c r="N238" i="18" a="1"/>
  <c r="N238" i="18" s="1"/>
  <c r="N243" i="18" a="1"/>
  <c r="N243" i="18" s="1"/>
  <c r="N252" i="18" a="1"/>
  <c r="N252" i="18" s="1"/>
  <c r="N138" i="18" a="1"/>
  <c r="N138" i="18" s="1"/>
  <c r="N61" i="18" a="1"/>
  <c r="N61" i="18" s="1"/>
  <c r="N115" i="18" a="1"/>
  <c r="N115" i="18" s="1"/>
  <c r="N167" i="18" a="1"/>
  <c r="N167" i="18" s="1"/>
  <c r="N27" i="18" a="1"/>
  <c r="N27" i="18" s="1"/>
  <c r="N241" i="18" a="1"/>
  <c r="N241" i="18" s="1"/>
  <c r="N31" i="18" a="1"/>
  <c r="N31" i="18" s="1"/>
  <c r="N137" i="18" a="1"/>
  <c r="N137" i="18" s="1"/>
  <c r="N126" i="18" a="1"/>
  <c r="N126" i="18" s="1"/>
  <c r="N32" i="18" a="1"/>
  <c r="N32" i="18" s="1"/>
  <c r="N155" i="18" a="1"/>
  <c r="N155" i="18" s="1"/>
  <c r="N125" i="18" a="1"/>
  <c r="N125" i="18" s="1"/>
  <c r="N149" i="18" a="1"/>
  <c r="N149" i="18" s="1"/>
  <c r="N35" i="18" a="1"/>
  <c r="N35" i="18" s="1"/>
  <c r="N331" i="18" a="1"/>
  <c r="N331" i="18" s="1"/>
  <c r="N334" i="18" a="1"/>
  <c r="N334" i="18" s="1"/>
  <c r="N222" i="18" a="1"/>
  <c r="N222" i="18" s="1"/>
  <c r="N146" i="18" a="1"/>
  <c r="N146" i="18" s="1"/>
  <c r="N46" i="18" a="1"/>
  <c r="N46" i="18" s="1"/>
  <c r="N316" i="18" a="1"/>
  <c r="N316" i="18" s="1"/>
  <c r="N228" i="18" a="1"/>
  <c r="N228" i="18" s="1"/>
  <c r="N76" i="18" a="1"/>
  <c r="N76" i="18" s="1"/>
  <c r="N366" i="18" a="1"/>
  <c r="N366" i="18" s="1"/>
  <c r="N117" i="18" a="1"/>
  <c r="N117" i="18" s="1"/>
  <c r="N25" i="18" a="1"/>
  <c r="N25" i="18" s="1"/>
  <c r="N156" i="18" a="1"/>
  <c r="N156" i="18" s="1"/>
  <c r="N53" i="18" a="1"/>
  <c r="N53" i="18" s="1"/>
  <c r="N158" i="18" a="1"/>
  <c r="N158" i="18" s="1"/>
  <c r="N36" i="18" a="1"/>
  <c r="N36" i="18" s="1"/>
  <c r="N237" i="18" a="1"/>
  <c r="N237" i="18" s="1"/>
  <c r="N139" i="18" a="1"/>
  <c r="N139" i="18" s="1"/>
  <c r="N116" i="18" a="1"/>
  <c r="N116" i="18" s="1"/>
  <c r="N400" i="18" a="1"/>
  <c r="N400" i="18" s="1"/>
  <c r="N253" i="18" a="1"/>
  <c r="N253" i="18" s="1"/>
  <c r="N38" i="18" a="1"/>
  <c r="N38" i="18" s="1"/>
  <c r="N367" i="18" a="1"/>
  <c r="N367" i="18" s="1"/>
  <c r="N323" i="18" a="1"/>
  <c r="N323" i="18" s="1"/>
  <c r="N276" i="18" a="1"/>
  <c r="N276" i="18" s="1"/>
  <c r="N203" i="18" a="1"/>
  <c r="N203" i="18" s="1"/>
  <c r="N223" i="18" a="1"/>
  <c r="N223" i="18" s="1"/>
  <c r="N51" i="18" a="1"/>
  <c r="N51" i="18" s="1"/>
  <c r="N86" i="18" a="1"/>
  <c r="N86" i="18" s="1"/>
  <c r="N302" i="18" a="1"/>
  <c r="N302" i="18" s="1"/>
  <c r="N67" i="18" a="1"/>
  <c r="N67" i="18" s="1"/>
  <c r="N75" i="18" a="1"/>
  <c r="N75" i="18" s="1"/>
  <c r="N109" i="18" a="1"/>
  <c r="N109" i="18" s="1"/>
  <c r="N327" i="18" a="1"/>
  <c r="N327" i="18" s="1"/>
  <c r="N384" i="18" a="1"/>
  <c r="N384" i="18" s="1"/>
  <c r="N166" i="18" a="1"/>
  <c r="N166" i="18" s="1"/>
  <c r="N56" i="18" a="1"/>
  <c r="N56" i="18" s="1"/>
  <c r="N213" i="18" a="1"/>
  <c r="N213" i="18" s="1"/>
  <c r="N235" i="18" a="1"/>
  <c r="N235" i="18" s="1"/>
  <c r="N157" i="18" a="1"/>
  <c r="N157" i="18" s="1"/>
  <c r="N41" i="18" a="1"/>
  <c r="N41" i="18" s="1"/>
  <c r="N52" i="18" a="1"/>
  <c r="N52" i="18" s="1"/>
  <c r="N79" i="18" a="1"/>
  <c r="N79" i="18" s="1"/>
  <c r="N43" i="18" a="1"/>
  <c r="N43" i="18" s="1"/>
  <c r="N54" i="18" a="1"/>
  <c r="N54" i="18" s="1"/>
  <c r="N210" i="18" a="1"/>
  <c r="N210" i="18" s="1"/>
  <c r="N73" i="18" a="1"/>
  <c r="N73" i="18" s="1"/>
  <c r="N130" i="18" a="1"/>
  <c r="N130" i="18" s="1"/>
  <c r="N381" i="18" a="1"/>
  <c r="N381" i="18" s="1"/>
  <c r="M416" i="18"/>
  <c r="M337" i="18"/>
  <c r="L256" i="18"/>
  <c r="L336" i="18" s="1"/>
  <c r="L415" i="18" s="1"/>
  <c r="L417" i="18" s="1"/>
  <c r="L26" i="22" s="1"/>
  <c r="M175" i="18"/>
  <c r="U342" i="18"/>
  <c r="U355" i="18"/>
  <c r="U343" i="18"/>
  <c r="U262" i="18"/>
  <c r="U275" i="18"/>
  <c r="U263" i="18"/>
  <c r="U11" i="18"/>
  <c r="U10" i="18"/>
  <c r="M90" i="18"/>
  <c r="M174" i="18" s="1"/>
  <c r="U108" i="18"/>
  <c r="U96" i="18"/>
  <c r="U95" i="18"/>
  <c r="U193" i="18"/>
  <c r="U181" i="18"/>
  <c r="U180" i="18"/>
  <c r="AE327" i="16"/>
  <c r="P208" i="21" a="1"/>
  <c r="P208" i="21" s="1"/>
  <c r="P239" i="21" a="1"/>
  <c r="P239" i="21" s="1"/>
  <c r="L208" i="21" a="1"/>
  <c r="L208" i="21" s="1"/>
  <c r="L239" i="21" a="1"/>
  <c r="L239" i="21" s="1"/>
  <c r="Q208" i="21" a="1"/>
  <c r="Q208" i="21" s="1"/>
  <c r="Q239" i="21" a="1"/>
  <c r="Q239" i="21" s="1"/>
  <c r="R208" i="21" a="1"/>
  <c r="R208" i="21" s="1"/>
  <c r="R239" i="21" a="1"/>
  <c r="R239" i="21" s="1"/>
  <c r="T208" i="21" a="1"/>
  <c r="T208" i="21" s="1"/>
  <c r="T239" i="21" a="1"/>
  <c r="T239" i="21" s="1"/>
  <c r="S208" i="21" a="1"/>
  <c r="S208" i="21" s="1"/>
  <c r="S239" i="21" a="1"/>
  <c r="S239" i="21" s="1"/>
  <c r="M208" i="21" a="1"/>
  <c r="M208" i="21" s="1"/>
  <c r="M239" i="21" a="1"/>
  <c r="M239" i="21" s="1"/>
  <c r="N208" i="21" a="1"/>
  <c r="N208" i="21" s="1"/>
  <c r="N239" i="21" a="1"/>
  <c r="N239" i="21" s="1"/>
  <c r="O208" i="21" a="1"/>
  <c r="O208" i="21" s="1"/>
  <c r="O239" i="21" a="1"/>
  <c r="O239" i="21" s="1"/>
  <c r="O200" i="21" a="1"/>
  <c r="O200" i="21" s="1"/>
  <c r="O207" i="21" a="1"/>
  <c r="O207" i="21" s="1"/>
  <c r="N200" i="21" a="1"/>
  <c r="N200" i="21" s="1"/>
  <c r="N207" i="21" a="1"/>
  <c r="N207" i="21" s="1"/>
  <c r="T200" i="21" a="1"/>
  <c r="T200" i="21" s="1"/>
  <c r="T207" i="21" a="1"/>
  <c r="T207" i="21" s="1"/>
  <c r="S200" i="21" a="1"/>
  <c r="S200" i="21" s="1"/>
  <c r="S207" i="21" a="1"/>
  <c r="S207" i="21" s="1"/>
  <c r="P200" i="21" a="1"/>
  <c r="P200" i="21" s="1"/>
  <c r="P207" i="21" a="1"/>
  <c r="P207" i="21" s="1"/>
  <c r="Q200" i="21" a="1"/>
  <c r="Q200" i="21" s="1"/>
  <c r="Q207" i="21" a="1"/>
  <c r="Q207" i="21" s="1"/>
  <c r="L200" i="21" a="1"/>
  <c r="L200" i="21" s="1"/>
  <c r="L207" i="21" a="1"/>
  <c r="L207" i="21" s="1"/>
  <c r="R200" i="21" a="1"/>
  <c r="R200" i="21" s="1"/>
  <c r="R207" i="21" a="1"/>
  <c r="R207" i="21" s="1"/>
  <c r="M200" i="21" a="1"/>
  <c r="M200" i="21" s="1"/>
  <c r="M207" i="21" a="1"/>
  <c r="M207" i="21" s="1"/>
  <c r="L202" i="21" a="1"/>
  <c r="L202" i="21" s="1"/>
  <c r="L201" i="21" a="1"/>
  <c r="L201" i="21" s="1"/>
  <c r="N202" i="21" a="1"/>
  <c r="N202" i="21" s="1"/>
  <c r="N201" i="21" a="1"/>
  <c r="N201" i="21" s="1"/>
  <c r="T202" i="21" a="1"/>
  <c r="T202" i="21" s="1"/>
  <c r="T201" i="21" a="1"/>
  <c r="T201" i="21" s="1"/>
  <c r="O202" i="21" a="1"/>
  <c r="O202" i="21" s="1"/>
  <c r="O201" i="21" a="1"/>
  <c r="O201" i="21" s="1"/>
  <c r="S202" i="21" a="1"/>
  <c r="S202" i="21" s="1"/>
  <c r="S201" i="21" a="1"/>
  <c r="S201" i="21" s="1"/>
  <c r="P202" i="21" a="1"/>
  <c r="P202" i="21" s="1"/>
  <c r="P201" i="21" a="1"/>
  <c r="P201" i="21" s="1"/>
  <c r="Q202" i="21" a="1"/>
  <c r="Q202" i="21" s="1"/>
  <c r="Q201" i="21" a="1"/>
  <c r="Q201" i="21" s="1"/>
  <c r="R202" i="21" a="1"/>
  <c r="R202" i="21" s="1"/>
  <c r="R201" i="21" a="1"/>
  <c r="R201" i="21" s="1"/>
  <c r="M202" i="21" a="1"/>
  <c r="M202" i="21" s="1"/>
  <c r="M201" i="21" a="1"/>
  <c r="M201" i="21" s="1"/>
  <c r="L204" i="21" a="1"/>
  <c r="L204" i="21" s="1"/>
  <c r="L203" i="21" a="1"/>
  <c r="L203" i="21" s="1"/>
  <c r="N204" i="21" a="1"/>
  <c r="N204" i="21" s="1"/>
  <c r="N203" i="21" a="1"/>
  <c r="N203" i="21" s="1"/>
  <c r="T204" i="21" a="1"/>
  <c r="T204" i="21" s="1"/>
  <c r="T203" i="21" a="1"/>
  <c r="T203" i="21" s="1"/>
  <c r="O204" i="21" a="1"/>
  <c r="O204" i="21" s="1"/>
  <c r="O203" i="21" a="1"/>
  <c r="O203" i="21" s="1"/>
  <c r="S204" i="21" a="1"/>
  <c r="S204" i="21" s="1"/>
  <c r="S203" i="21" a="1"/>
  <c r="S203" i="21" s="1"/>
  <c r="P204" i="21" a="1"/>
  <c r="P204" i="21" s="1"/>
  <c r="P203" i="21" a="1"/>
  <c r="P203" i="21" s="1"/>
  <c r="Q204" i="21" a="1"/>
  <c r="Q204" i="21" s="1"/>
  <c r="Q203" i="21" a="1"/>
  <c r="Q203" i="21" s="1"/>
  <c r="R204" i="21" a="1"/>
  <c r="R204" i="21" s="1"/>
  <c r="R203" i="21" a="1"/>
  <c r="R203" i="21" s="1"/>
  <c r="M204" i="21" a="1"/>
  <c r="M204" i="21" s="1"/>
  <c r="M203" i="21" a="1"/>
  <c r="M203" i="21" s="1"/>
  <c r="O206" i="21" a="1"/>
  <c r="O206" i="21" s="1"/>
  <c r="O205" i="21" a="1"/>
  <c r="O205" i="21" s="1"/>
  <c r="T206" i="21" a="1"/>
  <c r="T206" i="21" s="1"/>
  <c r="T205" i="21" a="1"/>
  <c r="T205" i="21" s="1"/>
  <c r="L206" i="21" a="1"/>
  <c r="L206" i="21" s="1"/>
  <c r="L205" i="21" a="1"/>
  <c r="L205" i="21" s="1"/>
  <c r="N206" i="21" a="1"/>
  <c r="N206" i="21" s="1"/>
  <c r="N205" i="21" a="1"/>
  <c r="N205" i="21" s="1"/>
  <c r="S206" i="21" a="1"/>
  <c r="S206" i="21" s="1"/>
  <c r="S205" i="21" a="1"/>
  <c r="S205" i="21" s="1"/>
  <c r="P206" i="21" a="1"/>
  <c r="P206" i="21" s="1"/>
  <c r="P205" i="21" a="1"/>
  <c r="P205" i="21" s="1"/>
  <c r="Q206" i="21" a="1"/>
  <c r="Q206" i="21" s="1"/>
  <c r="Q205" i="21" a="1"/>
  <c r="Q205" i="21" s="1"/>
  <c r="R206" i="21" a="1"/>
  <c r="R206" i="21" s="1"/>
  <c r="R205" i="21" a="1"/>
  <c r="R205" i="21" s="1"/>
  <c r="M206" i="21" a="1"/>
  <c r="M206" i="21" s="1"/>
  <c r="M205" i="21" a="1"/>
  <c r="M205" i="21" s="1"/>
  <c r="L221" i="21" a="1"/>
  <c r="L221" i="21" s="1"/>
  <c r="L216" i="21" a="1"/>
  <c r="L216" i="21" s="1"/>
  <c r="N221" i="21" a="1"/>
  <c r="N221" i="21" s="1"/>
  <c r="N216" i="21" a="1"/>
  <c r="N216" i="21" s="1"/>
  <c r="O221" i="21" a="1"/>
  <c r="O221" i="21" s="1"/>
  <c r="O216" i="21" a="1"/>
  <c r="O216" i="21" s="1"/>
  <c r="T221" i="21" a="1"/>
  <c r="T221" i="21" s="1"/>
  <c r="T216" i="21" a="1"/>
  <c r="T216" i="21" s="1"/>
  <c r="S221" i="21" a="1"/>
  <c r="S221" i="21" s="1"/>
  <c r="S216" i="21" a="1"/>
  <c r="S216" i="21" s="1"/>
  <c r="P221" i="21" a="1"/>
  <c r="P221" i="21" s="1"/>
  <c r="P216" i="21" a="1"/>
  <c r="P216" i="21" s="1"/>
  <c r="Q221" i="21" a="1"/>
  <c r="Q221" i="21" s="1"/>
  <c r="Q216" i="21" a="1"/>
  <c r="Q216" i="21" s="1"/>
  <c r="R221" i="21" a="1"/>
  <c r="R221" i="21" s="1"/>
  <c r="R216" i="21" a="1"/>
  <c r="R216" i="21" s="1"/>
  <c r="M221" i="21" a="1"/>
  <c r="M221" i="21" s="1"/>
  <c r="M216" i="21" a="1"/>
  <c r="M216" i="21" s="1"/>
  <c r="O214" i="21" a="1"/>
  <c r="O214" i="21" s="1"/>
  <c r="O222" i="21" a="1"/>
  <c r="O222" i="21" s="1"/>
  <c r="L214" i="21" a="1"/>
  <c r="L214" i="21" s="1"/>
  <c r="L222" i="21" a="1"/>
  <c r="L222" i="21" s="1"/>
  <c r="T214" i="21" a="1"/>
  <c r="T214" i="21" s="1"/>
  <c r="T222" i="21" a="1"/>
  <c r="T222" i="21" s="1"/>
  <c r="S214" i="21" a="1"/>
  <c r="S214" i="21" s="1"/>
  <c r="S222" i="21" a="1"/>
  <c r="S222" i="21" s="1"/>
  <c r="N214" i="21" a="1"/>
  <c r="N214" i="21" s="1"/>
  <c r="N222" i="21" a="1"/>
  <c r="N222" i="21" s="1"/>
  <c r="P214" i="21" a="1"/>
  <c r="P214" i="21" s="1"/>
  <c r="P222" i="21" a="1"/>
  <c r="P222" i="21" s="1"/>
  <c r="Q214" i="21" a="1"/>
  <c r="Q214" i="21" s="1"/>
  <c r="Q222" i="21" a="1"/>
  <c r="Q222" i="21" s="1"/>
  <c r="R214" i="21" a="1"/>
  <c r="R214" i="21" s="1"/>
  <c r="R222" i="21" a="1"/>
  <c r="R222" i="21" s="1"/>
  <c r="M214" i="21" a="1"/>
  <c r="M214" i="21" s="1"/>
  <c r="M222" i="21" a="1"/>
  <c r="M222" i="21" s="1"/>
  <c r="L209" i="21" a="1"/>
  <c r="L209" i="21" s="1"/>
  <c r="L210" i="21" a="1"/>
  <c r="L210" i="21" s="1"/>
  <c r="N209" i="21" a="1"/>
  <c r="N209" i="21" s="1"/>
  <c r="N210" i="21" a="1"/>
  <c r="N210" i="21" s="1"/>
  <c r="O209" i="21" a="1"/>
  <c r="O209" i="21" s="1"/>
  <c r="O210" i="21" a="1"/>
  <c r="O210" i="21" s="1"/>
  <c r="T209" i="21" a="1"/>
  <c r="T209" i="21" s="1"/>
  <c r="T210" i="21" a="1"/>
  <c r="T210" i="21" s="1"/>
  <c r="S209" i="21" a="1"/>
  <c r="S209" i="21" s="1"/>
  <c r="S210" i="21" a="1"/>
  <c r="S210" i="21" s="1"/>
  <c r="P209" i="21" a="1"/>
  <c r="P209" i="21" s="1"/>
  <c r="P210" i="21" a="1"/>
  <c r="P210" i="21" s="1"/>
  <c r="Q209" i="21" a="1"/>
  <c r="Q209" i="21" s="1"/>
  <c r="Q210" i="21" a="1"/>
  <c r="Q210" i="21" s="1"/>
  <c r="R209" i="21" a="1"/>
  <c r="R209" i="21" s="1"/>
  <c r="R210" i="21" a="1"/>
  <c r="R210" i="21" s="1"/>
  <c r="M209" i="21" a="1"/>
  <c r="M209" i="21" s="1"/>
  <c r="M210" i="21" a="1"/>
  <c r="M210" i="21" s="1"/>
  <c r="X96" i="21"/>
  <c r="X95" i="21"/>
  <c r="X108" i="21"/>
  <c r="S255" i="21"/>
  <c r="X90" i="21"/>
  <c r="X174" i="21" s="1"/>
  <c r="X23" i="21"/>
  <c r="X11" i="21"/>
  <c r="X10" i="21"/>
  <c r="X253" i="21"/>
  <c r="X193" i="21"/>
  <c r="X180" i="21"/>
  <c r="X181" i="21"/>
  <c r="X53" i="22"/>
  <c r="X58" i="22" s="1"/>
  <c r="X59" i="22" s="1"/>
  <c r="AG23" i="16"/>
  <c r="AG327" i="16" s="1"/>
  <c r="AG11" i="16"/>
  <c r="AG10" i="16"/>
  <c r="AD90" i="18" l="1"/>
  <c r="AD174" i="18" s="1"/>
  <c r="AD257" i="18"/>
  <c r="AD337" i="18"/>
  <c r="AD416" i="18"/>
  <c r="AD175" i="18"/>
  <c r="N337" i="18"/>
  <c r="N416" i="18"/>
  <c r="O364" i="18" a="1"/>
  <c r="O364" i="18" s="1"/>
  <c r="O374" i="18" a="1"/>
  <c r="O374" i="18" s="1"/>
  <c r="O384" i="18" a="1"/>
  <c r="O384" i="18" s="1"/>
  <c r="O394" i="18" a="1"/>
  <c r="O394" i="18" s="1"/>
  <c r="O285" i="18" a="1"/>
  <c r="O285" i="18" s="1"/>
  <c r="O295" i="18" a="1"/>
  <c r="O295" i="18" s="1"/>
  <c r="O359" i="18" a="1"/>
  <c r="O359" i="18" s="1"/>
  <c r="O369" i="18" a="1"/>
  <c r="O369" i="18" s="1"/>
  <c r="O379" i="18" a="1"/>
  <c r="O379" i="18" s="1"/>
  <c r="O389" i="18" a="1"/>
  <c r="O389" i="18" s="1"/>
  <c r="O399" i="18" a="1"/>
  <c r="O399" i="18" s="1"/>
  <c r="O280" i="18" a="1"/>
  <c r="O280" i="18" s="1"/>
  <c r="O290" i="18" a="1"/>
  <c r="O290" i="18" s="1"/>
  <c r="O358" i="18" a="1"/>
  <c r="O358" i="18" s="1"/>
  <c r="O380" i="18" a="1"/>
  <c r="O380" i="18" s="1"/>
  <c r="O289" i="18" a="1"/>
  <c r="O289" i="18" s="1"/>
  <c r="O383" i="18" a="1"/>
  <c r="O383" i="18" s="1"/>
  <c r="O286" i="18" a="1"/>
  <c r="O286" i="18" s="1"/>
  <c r="O276" i="18" a="1"/>
  <c r="O276" i="18" s="1"/>
  <c r="O360" i="18" a="1"/>
  <c r="O360" i="18" s="1"/>
  <c r="O361" i="18" a="1"/>
  <c r="O361" i="18" s="1"/>
  <c r="O376" i="18" a="1"/>
  <c r="O376" i="18" s="1"/>
  <c r="O300" i="18" a="1"/>
  <c r="O300" i="18" s="1"/>
  <c r="O200" i="18" a="1"/>
  <c r="O200" i="18" s="1"/>
  <c r="O206" i="18" a="1"/>
  <c r="O206" i="18" s="1"/>
  <c r="O232" i="18" a="1"/>
  <c r="O232" i="18" s="1"/>
  <c r="O391" i="18" a="1"/>
  <c r="O391" i="18" s="1"/>
  <c r="O306" i="18" a="1"/>
  <c r="O306" i="18" s="1"/>
  <c r="O312" i="18" a="1"/>
  <c r="O312" i="18" s="1"/>
  <c r="O212" i="18" a="1"/>
  <c r="O212" i="18" s="1"/>
  <c r="O218" i="18" a="1"/>
  <c r="O218" i="18" s="1"/>
  <c r="O224" i="18" a="1"/>
  <c r="O224" i="18" s="1"/>
  <c r="O362" i="18" a="1"/>
  <c r="O362" i="18" s="1"/>
  <c r="O392" i="18" a="1"/>
  <c r="O392" i="18" s="1"/>
  <c r="O287" i="18" a="1"/>
  <c r="O287" i="18" s="1"/>
  <c r="O318" i="18" a="1"/>
  <c r="O318" i="18" s="1"/>
  <c r="O324" i="18" a="1"/>
  <c r="O324" i="18" s="1"/>
  <c r="O330" i="18" a="1"/>
  <c r="O330" i="18" s="1"/>
  <c r="O229" i="18" a="1"/>
  <c r="O229" i="18" s="1"/>
  <c r="O239" i="18" a="1"/>
  <c r="O239" i="18" s="1"/>
  <c r="O400" i="18" a="1"/>
  <c r="O400" i="18" s="1"/>
  <c r="O291" i="18" a="1"/>
  <c r="O291" i="18" s="1"/>
  <c r="O388" i="18" a="1"/>
  <c r="O388" i="18" s="1"/>
  <c r="O279" i="18" a="1"/>
  <c r="O279" i="18" s="1"/>
  <c r="O251" i="18" a="1"/>
  <c r="O251" i="18" s="1"/>
  <c r="O114" i="18" a="1"/>
  <c r="O114" i="18" s="1"/>
  <c r="O363" i="18" a="1"/>
  <c r="O363" i="18" s="1"/>
  <c r="O240" i="18" a="1"/>
  <c r="O240" i="18" s="1"/>
  <c r="O244" i="18" a="1"/>
  <c r="O244" i="18" s="1"/>
  <c r="O356" i="18" a="1"/>
  <c r="O356" i="18" s="1"/>
  <c r="O315" i="18" a="1"/>
  <c r="O315" i="18" s="1"/>
  <c r="O323" i="18" a="1"/>
  <c r="O323" i="18" s="1"/>
  <c r="O217" i="18" a="1"/>
  <c r="O217" i="18" s="1"/>
  <c r="O226" i="18" a="1"/>
  <c r="O226" i="18" s="1"/>
  <c r="O378" i="18" a="1"/>
  <c r="O378" i="18" s="1"/>
  <c r="O402" i="18" a="1"/>
  <c r="O402" i="18" s="1"/>
  <c r="O196" i="18" a="1"/>
  <c r="O196" i="18" s="1"/>
  <c r="O197" i="18" a="1"/>
  <c r="O197" i="18" s="1"/>
  <c r="O216" i="18" a="1"/>
  <c r="O216" i="18" s="1"/>
  <c r="O124" i="18" a="1"/>
  <c r="O124" i="18" s="1"/>
  <c r="O314" i="18" a="1"/>
  <c r="O314" i="18" s="1"/>
  <c r="O322" i="18" a="1"/>
  <c r="O322" i="18" s="1"/>
  <c r="O225" i="18" a="1"/>
  <c r="O225" i="18" s="1"/>
  <c r="O247" i="18" a="1"/>
  <c r="O247" i="18" s="1"/>
  <c r="O248" i="18" a="1"/>
  <c r="O248" i="18" s="1"/>
  <c r="O298" i="18" a="1"/>
  <c r="O298" i="18" s="1"/>
  <c r="O195" i="18" a="1"/>
  <c r="O195" i="18" s="1"/>
  <c r="O208" i="18" a="1"/>
  <c r="O208" i="18" s="1"/>
  <c r="O119" i="18" a="1"/>
  <c r="O119" i="18" s="1"/>
  <c r="O131" i="18" a="1"/>
  <c r="O131" i="18" s="1"/>
  <c r="O143" i="18" a="1"/>
  <c r="O143" i="18" s="1"/>
  <c r="O153" i="18" a="1"/>
  <c r="O153" i="18" s="1"/>
  <c r="O163" i="18" a="1"/>
  <c r="O163" i="18" s="1"/>
  <c r="O31" i="18" a="1"/>
  <c r="O31" i="18" s="1"/>
  <c r="O51" i="18" a="1"/>
  <c r="O51" i="18" s="1"/>
  <c r="O71" i="18" a="1"/>
  <c r="O71" i="18" s="1"/>
  <c r="O140" i="18" a="1"/>
  <c r="O140" i="18" s="1"/>
  <c r="O29" i="18" a="1"/>
  <c r="O29" i="18" s="1"/>
  <c r="O69" i="18" a="1"/>
  <c r="O69" i="18" s="1"/>
  <c r="O368" i="18" a="1"/>
  <c r="O368" i="18" s="1"/>
  <c r="O371" i="18" a="1"/>
  <c r="O371" i="18" s="1"/>
  <c r="O305" i="18" a="1"/>
  <c r="O305" i="18" s="1"/>
  <c r="O309" i="18" a="1"/>
  <c r="O309" i="18" s="1"/>
  <c r="O317" i="18" a="1"/>
  <c r="O317" i="18" s="1"/>
  <c r="O231" i="18" a="1"/>
  <c r="O231" i="18" s="1"/>
  <c r="O30" i="18" a="1"/>
  <c r="O30" i="18" s="1"/>
  <c r="O50" i="18" a="1"/>
  <c r="O50" i="18" s="1"/>
  <c r="O70" i="18" a="1"/>
  <c r="O70" i="18" s="1"/>
  <c r="O24" i="18" a="1"/>
  <c r="O24" i="18" s="1"/>
  <c r="O160" i="18" a="1"/>
  <c r="O160" i="18" s="1"/>
  <c r="O49" i="18" a="1"/>
  <c r="O49" i="18" s="1"/>
  <c r="O365" i="18" a="1"/>
  <c r="O365" i="18" s="1"/>
  <c r="O377" i="18" a="1"/>
  <c r="O377" i="18" s="1"/>
  <c r="O288" i="18" a="1"/>
  <c r="O288" i="18" s="1"/>
  <c r="O301" i="18" a="1"/>
  <c r="O301" i="18" s="1"/>
  <c r="O221" i="18" a="1"/>
  <c r="O221" i="18" s="1"/>
  <c r="O123" i="18" a="1"/>
  <c r="O123" i="18" s="1"/>
  <c r="O150" i="18" a="1"/>
  <c r="O150" i="18" s="1"/>
  <c r="O170" i="18" a="1"/>
  <c r="O170" i="18" s="1"/>
  <c r="O387" i="18" a="1"/>
  <c r="O387" i="18" s="1"/>
  <c r="O230" i="18" a="1"/>
  <c r="O230" i="18" s="1"/>
  <c r="O237" i="18" a="1"/>
  <c r="O237" i="18" s="1"/>
  <c r="O241" i="18" a="1"/>
  <c r="O241" i="18" s="1"/>
  <c r="O85" i="18" a="1"/>
  <c r="O85" i="18" s="1"/>
  <c r="O382" i="18" a="1"/>
  <c r="O382" i="18" s="1"/>
  <c r="O292" i="18" a="1"/>
  <c r="O292" i="18" s="1"/>
  <c r="O307" i="18" a="1"/>
  <c r="O307" i="18" s="1"/>
  <c r="O310" i="18" a="1"/>
  <c r="O310" i="18" s="1"/>
  <c r="O227" i="18" a="1"/>
  <c r="O227" i="18" s="1"/>
  <c r="O112" i="18" a="1"/>
  <c r="O112" i="18" s="1"/>
  <c r="O144" i="18" a="1"/>
  <c r="O144" i="18" s="1"/>
  <c r="O152" i="18" a="1"/>
  <c r="O152" i="18" s="1"/>
  <c r="O161" i="18" a="1"/>
  <c r="O161" i="18" s="1"/>
  <c r="O169" i="18" a="1"/>
  <c r="O169" i="18" s="1"/>
  <c r="O55" i="18" a="1"/>
  <c r="O55" i="18" s="1"/>
  <c r="O60" i="18" a="1"/>
  <c r="O60" i="18" s="1"/>
  <c r="O65" i="18" a="1"/>
  <c r="O65" i="18" s="1"/>
  <c r="O78" i="18" a="1"/>
  <c r="O78" i="18" s="1"/>
  <c r="O321" i="18" a="1"/>
  <c r="O321" i="18" s="1"/>
  <c r="O332" i="18" a="1"/>
  <c r="O332" i="18" s="1"/>
  <c r="O214" i="18" a="1"/>
  <c r="O214" i="18" s="1"/>
  <c r="O236" i="18" a="1"/>
  <c r="O236" i="18" s="1"/>
  <c r="O245" i="18" a="1"/>
  <c r="O245" i="18" s="1"/>
  <c r="O111" i="18" a="1"/>
  <c r="O111" i="18" s="1"/>
  <c r="O133" i="18" a="1"/>
  <c r="O133" i="18" s="1"/>
  <c r="O28" i="18" a="1"/>
  <c r="O28" i="18" s="1"/>
  <c r="O375" i="18" a="1"/>
  <c r="O375" i="18" s="1"/>
  <c r="O282" i="18" a="1"/>
  <c r="O282" i="18" s="1"/>
  <c r="O294" i="18" a="1"/>
  <c r="O294" i="18" s="1"/>
  <c r="O299" i="18" a="1"/>
  <c r="O299" i="18" s="1"/>
  <c r="O233" i="18" a="1"/>
  <c r="O233" i="18" s="1"/>
  <c r="O132" i="18" a="1"/>
  <c r="O132" i="18" s="1"/>
  <c r="O34" i="18" a="1"/>
  <c r="O34" i="18" s="1"/>
  <c r="O39" i="18" a="1"/>
  <c r="O39" i="18" s="1"/>
  <c r="O44" i="18" a="1"/>
  <c r="O44" i="18" s="1"/>
  <c r="O396" i="18" a="1"/>
  <c r="O396" i="18" s="1"/>
  <c r="O401" i="18" a="1"/>
  <c r="O401" i="18" s="1"/>
  <c r="O304" i="18" a="1"/>
  <c r="O304" i="18" s="1"/>
  <c r="O202" i="18" a="1"/>
  <c r="O202" i="18" s="1"/>
  <c r="O118" i="18" a="1"/>
  <c r="O118" i="18" s="1"/>
  <c r="O84" i="18" a="1"/>
  <c r="O84" i="18" s="1"/>
  <c r="O199" i="18" a="1"/>
  <c r="O199" i="18" s="1"/>
  <c r="O205" i="18" a="1"/>
  <c r="O205" i="18" s="1"/>
  <c r="O211" i="18" a="1"/>
  <c r="O211" i="18" s="1"/>
  <c r="O281" i="18" a="1"/>
  <c r="O281" i="18" s="1"/>
  <c r="O210" i="18" a="1"/>
  <c r="O210" i="18" s="1"/>
  <c r="O121" i="18" a="1"/>
  <c r="O121" i="18" s="1"/>
  <c r="O125" i="18" a="1"/>
  <c r="O125" i="18" s="1"/>
  <c r="O54" i="18" a="1"/>
  <c r="O54" i="18" s="1"/>
  <c r="O57" i="18" a="1"/>
  <c r="O57" i="18" s="1"/>
  <c r="O283" i="18" a="1"/>
  <c r="O283" i="18" s="1"/>
  <c r="O303" i="18" a="1"/>
  <c r="O303" i="18" s="1"/>
  <c r="O313" i="18" a="1"/>
  <c r="O313" i="18" s="1"/>
  <c r="O333" i="18" a="1"/>
  <c r="O333" i="18" s="1"/>
  <c r="O234" i="18" a="1"/>
  <c r="O234" i="18" s="1"/>
  <c r="O242" i="18" a="1"/>
  <c r="O242" i="18" s="1"/>
  <c r="O250" i="18" a="1"/>
  <c r="O250" i="18" s="1"/>
  <c r="O37" i="18" a="1"/>
  <c r="O37" i="18" s="1"/>
  <c r="O48" i="18" a="1"/>
  <c r="O48" i="18" s="1"/>
  <c r="O68" i="18" a="1"/>
  <c r="O68" i="18" s="1"/>
  <c r="O40" i="18" a="1"/>
  <c r="O40" i="18" s="1"/>
  <c r="O397" i="18" a="1"/>
  <c r="O397" i="18" s="1"/>
  <c r="O235" i="18" a="1"/>
  <c r="O235" i="18" s="1"/>
  <c r="O117" i="18" a="1"/>
  <c r="O117" i="18" s="1"/>
  <c r="O126" i="18" a="1"/>
  <c r="O126" i="18" s="1"/>
  <c r="O38" i="18" a="1"/>
  <c r="O38" i="18" s="1"/>
  <c r="O77" i="18" a="1"/>
  <c r="O77" i="18" s="1"/>
  <c r="O64" i="18" a="1"/>
  <c r="O64" i="18" s="1"/>
  <c r="O72" i="18" a="1"/>
  <c r="O72" i="18" s="1"/>
  <c r="O80" i="18" a="1"/>
  <c r="O80" i="18" s="1"/>
  <c r="O385" i="18" a="1"/>
  <c r="O385" i="18" s="1"/>
  <c r="O326" i="18" a="1"/>
  <c r="O326" i="18" s="1"/>
  <c r="O198" i="18" a="1"/>
  <c r="O198" i="18" s="1"/>
  <c r="O159" i="18" a="1"/>
  <c r="O159" i="18" s="1"/>
  <c r="O136" i="18" a="1"/>
  <c r="O136" i="18" s="1"/>
  <c r="O147" i="18" a="1"/>
  <c r="O147" i="18" s="1"/>
  <c r="O59" i="18" a="1"/>
  <c r="O59" i="18" s="1"/>
  <c r="O296" i="18" a="1"/>
  <c r="O296" i="18" s="1"/>
  <c r="O249" i="18" a="1"/>
  <c r="O249" i="18" s="1"/>
  <c r="O129" i="18" a="1"/>
  <c r="O129" i="18" s="1"/>
  <c r="O148" i="18" a="1"/>
  <c r="O148" i="18" s="1"/>
  <c r="O165" i="18" a="1"/>
  <c r="O165" i="18" s="1"/>
  <c r="O26" i="18" a="1"/>
  <c r="O26" i="18" s="1"/>
  <c r="O319" i="18" a="1"/>
  <c r="O319" i="18" s="1"/>
  <c r="O328" i="18" a="1"/>
  <c r="O328" i="18" s="1"/>
  <c r="O207" i="18" a="1"/>
  <c r="O207" i="18" s="1"/>
  <c r="O164" i="18" a="1"/>
  <c r="O164" i="18" s="1"/>
  <c r="O33" i="18" a="1"/>
  <c r="O33" i="18" s="1"/>
  <c r="O45" i="18" a="1"/>
  <c r="O45" i="18" s="1"/>
  <c r="O390" i="18" a="1"/>
  <c r="O390" i="18" s="1"/>
  <c r="O253" i="18" a="1"/>
  <c r="O253" i="18" s="1"/>
  <c r="O168" i="18" a="1"/>
  <c r="O168" i="18" s="1"/>
  <c r="O311" i="18" a="1"/>
  <c r="O311" i="18" s="1"/>
  <c r="O110" i="18" a="1"/>
  <c r="O110" i="18" s="1"/>
  <c r="O213" i="18" a="1"/>
  <c r="O213" i="18" s="1"/>
  <c r="O157" i="18" a="1"/>
  <c r="O157" i="18" s="1"/>
  <c r="O52" i="18" a="1"/>
  <c r="O52" i="18" s="1"/>
  <c r="O67" i="18" a="1"/>
  <c r="O67" i="18" s="1"/>
  <c r="O75" i="18" a="1"/>
  <c r="O75" i="18" s="1"/>
  <c r="O79" i="18" a="1"/>
  <c r="O79" i="18" s="1"/>
  <c r="O81" i="18" a="1"/>
  <c r="O81" i="18" s="1"/>
  <c r="O83" i="18" a="1"/>
  <c r="O83" i="18" s="1"/>
  <c r="O61" i="18" a="1"/>
  <c r="O61" i="18" s="1"/>
  <c r="O386" i="18" a="1"/>
  <c r="O386" i="18" s="1"/>
  <c r="O42" i="18" a="1"/>
  <c r="O42" i="18" s="1"/>
  <c r="O46" i="18" a="1"/>
  <c r="O46" i="18" s="1"/>
  <c r="O167" i="18" a="1"/>
  <c r="O167" i="18" s="1"/>
  <c r="O393" i="18" a="1"/>
  <c r="O393" i="18" s="1"/>
  <c r="O135" i="18" a="1"/>
  <c r="O135" i="18" s="1"/>
  <c r="O320" i="18" a="1"/>
  <c r="O320" i="18" s="1"/>
  <c r="O137" i="18" a="1"/>
  <c r="O137" i="18" s="1"/>
  <c r="O82" i="18" a="1"/>
  <c r="O82" i="18" s="1"/>
  <c r="O223" i="18" a="1"/>
  <c r="O223" i="18" s="1"/>
  <c r="O194" i="18" a="1"/>
  <c r="O194" i="18" s="1"/>
  <c r="O128" i="18" a="1"/>
  <c r="O128" i="18" s="1"/>
  <c r="O142" i="18" a="1"/>
  <c r="O142" i="18" s="1"/>
  <c r="O158" i="18" a="1"/>
  <c r="O158" i="18" s="1"/>
  <c r="O215" i="18" a="1"/>
  <c r="O215" i="18" s="1"/>
  <c r="O139" i="18" a="1"/>
  <c r="O139" i="18" s="1"/>
  <c r="O32" i="18" a="1"/>
  <c r="O32" i="18" s="1"/>
  <c r="O277" i="18" a="1"/>
  <c r="O277" i="18" s="1"/>
  <c r="O293" i="18" a="1"/>
  <c r="O293" i="18" s="1"/>
  <c r="O141" i="18" a="1"/>
  <c r="O141" i="18" s="1"/>
  <c r="O154" i="18" a="1"/>
  <c r="O154" i="18" s="1"/>
  <c r="O331" i="18" a="1"/>
  <c r="O331" i="18" s="1"/>
  <c r="O220" i="18" a="1"/>
  <c r="O220" i="18" s="1"/>
  <c r="O115" i="18" a="1"/>
  <c r="O115" i="18" s="1"/>
  <c r="O151" i="18" a="1"/>
  <c r="O151" i="18" s="1"/>
  <c r="O27" i="18" a="1"/>
  <c r="O27" i="18" s="1"/>
  <c r="O76" i="18" a="1"/>
  <c r="O76" i="18" s="1"/>
  <c r="O25" i="18" a="1"/>
  <c r="O25" i="18" s="1"/>
  <c r="O278" i="18" a="1"/>
  <c r="O278" i="18" s="1"/>
  <c r="O246" i="18" a="1"/>
  <c r="O246" i="18" s="1"/>
  <c r="O88" i="18" a="1"/>
  <c r="O88" i="18" s="1"/>
  <c r="O367" i="18" a="1"/>
  <c r="O367" i="18" s="1"/>
  <c r="O308" i="18" a="1"/>
  <c r="O308" i="18" s="1"/>
  <c r="O209" i="18" a="1"/>
  <c r="O209" i="18" s="1"/>
  <c r="O36" i="18" a="1"/>
  <c r="O36" i="18" s="1"/>
  <c r="O297" i="18" a="1"/>
  <c r="O297" i="18" s="1"/>
  <c r="O325" i="18" a="1"/>
  <c r="O325" i="18" s="1"/>
  <c r="O238" i="18" a="1"/>
  <c r="O238" i="18" s="1"/>
  <c r="O243" i="18" a="1"/>
  <c r="O243" i="18" s="1"/>
  <c r="O252" i="18" a="1"/>
  <c r="O252" i="18" s="1"/>
  <c r="O138" i="18" a="1"/>
  <c r="O138" i="18" s="1"/>
  <c r="O162" i="18" a="1"/>
  <c r="O162" i="18" s="1"/>
  <c r="O63" i="18" a="1"/>
  <c r="O63" i="18" s="1"/>
  <c r="O87" i="18" a="1"/>
  <c r="O87" i="18" s="1"/>
  <c r="O284" i="18" a="1"/>
  <c r="O284" i="18" s="1"/>
  <c r="O149" i="18" a="1"/>
  <c r="O149" i="18" s="1"/>
  <c r="O35" i="18" a="1"/>
  <c r="O35" i="18" s="1"/>
  <c r="O372" i="18" a="1"/>
  <c r="O372" i="18" s="1"/>
  <c r="O334" i="18" a="1"/>
  <c r="O334" i="18" s="1"/>
  <c r="O222" i="18" a="1"/>
  <c r="O222" i="18" s="1"/>
  <c r="O146" i="18" a="1"/>
  <c r="O146" i="18" s="1"/>
  <c r="O127" i="18" a="1"/>
  <c r="O127" i="18" s="1"/>
  <c r="O316" i="18" a="1"/>
  <c r="O316" i="18" s="1"/>
  <c r="O228" i="18" a="1"/>
  <c r="O228" i="18" s="1"/>
  <c r="O74" i="18" a="1"/>
  <c r="O74" i="18" s="1"/>
  <c r="O366" i="18" a="1"/>
  <c r="O366" i="18" s="1"/>
  <c r="O156" i="18" a="1"/>
  <c r="O156" i="18" s="1"/>
  <c r="O357" i="18" a="1"/>
  <c r="O357" i="18" s="1"/>
  <c r="O62" i="18" a="1"/>
  <c r="O62" i="18" s="1"/>
  <c r="O302" i="18" a="1"/>
  <c r="O302" i="18" s="1"/>
  <c r="O134" i="18" a="1"/>
  <c r="O134" i="18" s="1"/>
  <c r="O171" i="18" a="1"/>
  <c r="O171" i="18" s="1"/>
  <c r="O373" i="18" a="1"/>
  <c r="O373" i="18" s="1"/>
  <c r="O145" i="18" a="1"/>
  <c r="O145" i="18" s="1"/>
  <c r="O53" i="18" a="1"/>
  <c r="O53" i="18" s="1"/>
  <c r="O66" i="18" a="1"/>
  <c r="O66" i="18" s="1"/>
  <c r="O370" i="18" a="1"/>
  <c r="O370" i="18" s="1"/>
  <c r="O329" i="18" a="1"/>
  <c r="O329" i="18" s="1"/>
  <c r="O113" i="18" a="1"/>
  <c r="O113" i="18" s="1"/>
  <c r="O122" i="18" a="1"/>
  <c r="O122" i="18" s="1"/>
  <c r="O47" i="18" a="1"/>
  <c r="O47" i="18" s="1"/>
  <c r="O203" i="18" a="1"/>
  <c r="O203" i="18" s="1"/>
  <c r="O86" i="18" a="1"/>
  <c r="O86" i="18" s="1"/>
  <c r="O204" i="18" a="1"/>
  <c r="O204" i="18" s="1"/>
  <c r="O130" i="18" a="1"/>
  <c r="O130" i="18" s="1"/>
  <c r="O395" i="18" a="1"/>
  <c r="O395" i="18" s="1"/>
  <c r="O398" i="18" a="1"/>
  <c r="O398" i="18" s="1"/>
  <c r="O155" i="18" a="1"/>
  <c r="O155" i="18" s="1"/>
  <c r="O120" i="18" a="1"/>
  <c r="O120" i="18" s="1"/>
  <c r="O381" i="18" a="1"/>
  <c r="O381" i="18" s="1"/>
  <c r="O327" i="18" a="1"/>
  <c r="O327" i="18" s="1"/>
  <c r="O219" i="18" a="1"/>
  <c r="O219" i="18" s="1"/>
  <c r="O109" i="18" a="1"/>
  <c r="O109" i="18" s="1"/>
  <c r="O41" i="18" a="1"/>
  <c r="O41" i="18" s="1"/>
  <c r="O201" i="18" a="1"/>
  <c r="O201" i="18" s="1"/>
  <c r="O43" i="18" a="1"/>
  <c r="O43" i="18" s="1"/>
  <c r="O73" i="18" a="1"/>
  <c r="O73" i="18" s="1"/>
  <c r="O56" i="18" a="1"/>
  <c r="O56" i="18" s="1"/>
  <c r="O254" i="18" a="1"/>
  <c r="O254" i="18" s="1"/>
  <c r="O166" i="18" a="1"/>
  <c r="O166" i="18" s="1"/>
  <c r="O116" i="18" a="1"/>
  <c r="O116" i="18" s="1"/>
  <c r="O58" i="18" a="1"/>
  <c r="O58" i="18" s="1"/>
  <c r="M256" i="18"/>
  <c r="N257" i="18"/>
  <c r="N175" i="18"/>
  <c r="V342" i="18"/>
  <c r="V343" i="18"/>
  <c r="V355" i="18"/>
  <c r="V262" i="18"/>
  <c r="V263" i="18"/>
  <c r="V275" i="18"/>
  <c r="L32" i="22"/>
  <c r="N90" i="18"/>
  <c r="N174" i="18" s="1"/>
  <c r="V23" i="18"/>
  <c r="V10" i="18"/>
  <c r="V11" i="18"/>
  <c r="V95" i="18"/>
  <c r="V108" i="18"/>
  <c r="V96" i="18"/>
  <c r="V180" i="18"/>
  <c r="V181" i="18"/>
  <c r="V193" i="18"/>
  <c r="Y53" i="22"/>
  <c r="Y58" i="22" s="1"/>
  <c r="Y59" i="22" s="1"/>
  <c r="Y90" i="21"/>
  <c r="Y174" i="21" s="1"/>
  <c r="Y11" i="21"/>
  <c r="Y10" i="21"/>
  <c r="Y23" i="21"/>
  <c r="Y95" i="21"/>
  <c r="Y96" i="21"/>
  <c r="Y108" i="21"/>
  <c r="Y253" i="21"/>
  <c r="Y180" i="21"/>
  <c r="Y193" i="21"/>
  <c r="Y181" i="21"/>
  <c r="T255" i="21"/>
  <c r="AU23" i="16"/>
  <c r="AU327" i="16" s="1"/>
  <c r="AA23" i="16"/>
  <c r="M23" i="16"/>
  <c r="M327" i="16" s="1"/>
  <c r="AU11" i="16"/>
  <c r="AA11" i="16"/>
  <c r="M11" i="16"/>
  <c r="AU10" i="16"/>
  <c r="D7" i="16"/>
  <c r="AD256" i="18" l="1"/>
  <c r="AD336" i="18" s="1"/>
  <c r="AD415" i="18" s="1"/>
  <c r="AD417" i="18" s="1"/>
  <c r="AD26" i="22" s="1"/>
  <c r="P391" i="18" a="1"/>
  <c r="P391" i="18" s="1"/>
  <c r="P402" i="18" a="1"/>
  <c r="P402" i="18" s="1"/>
  <c r="P283" i="18" a="1"/>
  <c r="P283" i="18" s="1"/>
  <c r="P303" i="18" a="1"/>
  <c r="P303" i="18" s="1"/>
  <c r="P313" i="18" a="1"/>
  <c r="P313" i="18" s="1"/>
  <c r="P323" i="18" a="1"/>
  <c r="P323" i="18" s="1"/>
  <c r="P333" i="18" a="1"/>
  <c r="P333" i="18" s="1"/>
  <c r="P202" i="18" a="1"/>
  <c r="P202" i="18" s="1"/>
  <c r="P212" i="18" a="1"/>
  <c r="P212" i="18" s="1"/>
  <c r="P222" i="18" a="1"/>
  <c r="P222" i="18" s="1"/>
  <c r="P366" i="18" a="1"/>
  <c r="P366" i="18" s="1"/>
  <c r="P377" i="18" a="1"/>
  <c r="P377" i="18" s="1"/>
  <c r="P297" i="18" a="1"/>
  <c r="P297" i="18" s="1"/>
  <c r="P308" i="18" a="1"/>
  <c r="P308" i="18" s="1"/>
  <c r="P318" i="18" a="1"/>
  <c r="P318" i="18" s="1"/>
  <c r="P328" i="18" a="1"/>
  <c r="P328" i="18" s="1"/>
  <c r="P197" i="18" a="1"/>
  <c r="P197" i="18" s="1"/>
  <c r="P207" i="18" a="1"/>
  <c r="P207" i="18" s="1"/>
  <c r="P217" i="18" a="1"/>
  <c r="P217" i="18" s="1"/>
  <c r="P227" i="18" a="1"/>
  <c r="P227" i="18" s="1"/>
  <c r="P375" i="18" a="1"/>
  <c r="P375" i="18" s="1"/>
  <c r="P390" i="18" a="1"/>
  <c r="P390" i="18" s="1"/>
  <c r="P329" i="18" a="1"/>
  <c r="P329" i="18" s="1"/>
  <c r="P360" i="18" a="1"/>
  <c r="P360" i="18" s="1"/>
  <c r="P361" i="18" a="1"/>
  <c r="P361" i="18" s="1"/>
  <c r="P376" i="18" a="1"/>
  <c r="P376" i="18" s="1"/>
  <c r="P285" i="18" a="1"/>
  <c r="P285" i="18" s="1"/>
  <c r="P300" i="18" a="1"/>
  <c r="P300" i="18" s="1"/>
  <c r="P200" i="18" a="1"/>
  <c r="P200" i="18" s="1"/>
  <c r="P206" i="18" a="1"/>
  <c r="P206" i="18" s="1"/>
  <c r="P232" i="18" a="1"/>
  <c r="P232" i="18" s="1"/>
  <c r="P286" i="18" a="1"/>
  <c r="P286" i="18" s="1"/>
  <c r="P306" i="18" a="1"/>
  <c r="P306" i="18" s="1"/>
  <c r="P312" i="18" a="1"/>
  <c r="P312" i="18" s="1"/>
  <c r="P218" i="18" a="1"/>
  <c r="P218" i="18" s="1"/>
  <c r="P224" i="18" a="1"/>
  <c r="P224" i="18" s="1"/>
  <c r="P365" i="18" a="1"/>
  <c r="P365" i="18" s="1"/>
  <c r="P389" i="18" a="1"/>
  <c r="P389" i="18" s="1"/>
  <c r="P233" i="18" a="1"/>
  <c r="P233" i="18" s="1"/>
  <c r="P254" i="18" a="1"/>
  <c r="P254" i="18" s="1"/>
  <c r="P364" i="18" a="1"/>
  <c r="P364" i="18" s="1"/>
  <c r="P400" i="18" a="1"/>
  <c r="P400" i="18" s="1"/>
  <c r="P280" i="18" a="1"/>
  <c r="P280" i="18" s="1"/>
  <c r="P290" i="18" a="1"/>
  <c r="P290" i="18" s="1"/>
  <c r="P291" i="18" a="1"/>
  <c r="P291" i="18" s="1"/>
  <c r="P388" i="18" a="1"/>
  <c r="P388" i="18" s="1"/>
  <c r="P279" i="18" a="1"/>
  <c r="P279" i="18" s="1"/>
  <c r="P289" i="18" a="1"/>
  <c r="P289" i="18" s="1"/>
  <c r="P251" i="18" a="1"/>
  <c r="P251" i="18" s="1"/>
  <c r="P114" i="18" a="1"/>
  <c r="P114" i="18" s="1"/>
  <c r="P397" i="18" a="1"/>
  <c r="P397" i="18" s="1"/>
  <c r="P307" i="18" a="1"/>
  <c r="P307" i="18" s="1"/>
  <c r="P246" i="18" a="1"/>
  <c r="P246" i="18" s="1"/>
  <c r="P119" i="18" a="1"/>
  <c r="P119" i="18" s="1"/>
  <c r="P127" i="18" a="1"/>
  <c r="P127" i="18" s="1"/>
  <c r="P374" i="18" a="1"/>
  <c r="P374" i="18" s="1"/>
  <c r="P383" i="18" a="1"/>
  <c r="P383" i="18" s="1"/>
  <c r="P392" i="18" a="1"/>
  <c r="P392" i="18" s="1"/>
  <c r="P356" i="18" a="1"/>
  <c r="P356" i="18" s="1"/>
  <c r="P315" i="18" a="1"/>
  <c r="P315" i="18" s="1"/>
  <c r="P226" i="18" a="1"/>
  <c r="P226" i="18" s="1"/>
  <c r="P378" i="18" a="1"/>
  <c r="P378" i="18" s="1"/>
  <c r="P196" i="18" a="1"/>
  <c r="P196" i="18" s="1"/>
  <c r="P216" i="18" a="1"/>
  <c r="P216" i="18" s="1"/>
  <c r="P124" i="18" a="1"/>
  <c r="P124" i="18" s="1"/>
  <c r="P134" i="18" a="1"/>
  <c r="P134" i="18" s="1"/>
  <c r="P362" i="18" a="1"/>
  <c r="P362" i="18" s="1"/>
  <c r="P399" i="18" a="1"/>
  <c r="P399" i="18" s="1"/>
  <c r="P292" i="18" a="1"/>
  <c r="P292" i="18" s="1"/>
  <c r="P321" i="18" a="1"/>
  <c r="P321" i="18" s="1"/>
  <c r="P113" i="18" a="1"/>
  <c r="P113" i="18" s="1"/>
  <c r="P117" i="18" a="1"/>
  <c r="P117" i="18" s="1"/>
  <c r="P122" i="18" a="1"/>
  <c r="P122" i="18" s="1"/>
  <c r="P32" i="18" a="1"/>
  <c r="P32" i="18" s="1"/>
  <c r="P52" i="18" a="1"/>
  <c r="P52" i="18" s="1"/>
  <c r="P72" i="18" a="1"/>
  <c r="P72" i="18" s="1"/>
  <c r="P298" i="18" a="1"/>
  <c r="P298" i="18" s="1"/>
  <c r="P195" i="18" a="1"/>
  <c r="P195" i="18" s="1"/>
  <c r="P208" i="18" a="1"/>
  <c r="P208" i="18" s="1"/>
  <c r="P247" i="18" a="1"/>
  <c r="P247" i="18" s="1"/>
  <c r="P131" i="18" a="1"/>
  <c r="P131" i="18" s="1"/>
  <c r="P143" i="18" a="1"/>
  <c r="P143" i="18" s="1"/>
  <c r="P153" i="18" a="1"/>
  <c r="P153" i="18" s="1"/>
  <c r="P163" i="18" a="1"/>
  <c r="P163" i="18" s="1"/>
  <c r="P31" i="18" a="1"/>
  <c r="P31" i="18" s="1"/>
  <c r="P51" i="18" a="1"/>
  <c r="P51" i="18" s="1"/>
  <c r="P71" i="18" a="1"/>
  <c r="P71" i="18" s="1"/>
  <c r="P359" i="18" a="1"/>
  <c r="P359" i="18" s="1"/>
  <c r="P30" i="18" a="1"/>
  <c r="P30" i="18" s="1"/>
  <c r="P368" i="18" a="1"/>
  <c r="P368" i="18" s="1"/>
  <c r="P371" i="18" a="1"/>
  <c r="P371" i="18" s="1"/>
  <c r="P380" i="18" a="1"/>
  <c r="P380" i="18" s="1"/>
  <c r="P305" i="18" a="1"/>
  <c r="P305" i="18" s="1"/>
  <c r="P309" i="18" a="1"/>
  <c r="P309" i="18" s="1"/>
  <c r="P317" i="18" a="1"/>
  <c r="P317" i="18" s="1"/>
  <c r="P231" i="18" a="1"/>
  <c r="P231" i="18" s="1"/>
  <c r="P50" i="18" a="1"/>
  <c r="P50" i="18" s="1"/>
  <c r="P316" i="18" a="1"/>
  <c r="P316" i="18" s="1"/>
  <c r="P276" i="18" a="1"/>
  <c r="P276" i="18" s="1"/>
  <c r="P29" i="18" a="1"/>
  <c r="P29" i="18" s="1"/>
  <c r="P396" i="18" a="1"/>
  <c r="P396" i="18" s="1"/>
  <c r="P401" i="18" a="1"/>
  <c r="P401" i="18" s="1"/>
  <c r="P363" i="18" a="1"/>
  <c r="P363" i="18" s="1"/>
  <c r="P387" i="18" a="1"/>
  <c r="P387" i="18" s="1"/>
  <c r="P230" i="18" a="1"/>
  <c r="P230" i="18" s="1"/>
  <c r="P237" i="18" a="1"/>
  <c r="P237" i="18" s="1"/>
  <c r="P241" i="18" a="1"/>
  <c r="P241" i="18" s="1"/>
  <c r="P85" i="18" a="1"/>
  <c r="P85" i="18" s="1"/>
  <c r="P282" i="18" a="1"/>
  <c r="P282" i="18" s="1"/>
  <c r="P299" i="18" a="1"/>
  <c r="P299" i="18" s="1"/>
  <c r="P34" i="18" a="1"/>
  <c r="P34" i="18" s="1"/>
  <c r="P39" i="18" a="1"/>
  <c r="P39" i="18" s="1"/>
  <c r="P44" i="18" a="1"/>
  <c r="P44" i="18" s="1"/>
  <c r="P304" i="18" a="1"/>
  <c r="P304" i="18" s="1"/>
  <c r="P214" i="18" a="1"/>
  <c r="P214" i="18" s="1"/>
  <c r="P382" i="18" a="1"/>
  <c r="P382" i="18" s="1"/>
  <c r="P310" i="18" a="1"/>
  <c r="P310" i="18" s="1"/>
  <c r="P112" i="18" a="1"/>
  <c r="P112" i="18" s="1"/>
  <c r="P144" i="18" a="1"/>
  <c r="P144" i="18" s="1"/>
  <c r="P152" i="18" a="1"/>
  <c r="P152" i="18" s="1"/>
  <c r="P161" i="18" a="1"/>
  <c r="P161" i="18" s="1"/>
  <c r="P169" i="18" a="1"/>
  <c r="P169" i="18" s="1"/>
  <c r="P170" i="18" a="1"/>
  <c r="P170" i="18" s="1"/>
  <c r="P55" i="18" a="1"/>
  <c r="P55" i="18" s="1"/>
  <c r="P60" i="18" a="1"/>
  <c r="P60" i="18" s="1"/>
  <c r="P65" i="18" a="1"/>
  <c r="P65" i="18" s="1"/>
  <c r="P78" i="18" a="1"/>
  <c r="P78" i="18" s="1"/>
  <c r="P294" i="18" a="1"/>
  <c r="P294" i="18" s="1"/>
  <c r="P132" i="18" a="1"/>
  <c r="P132" i="18" s="1"/>
  <c r="P49" i="18" a="1"/>
  <c r="P49" i="18" s="1"/>
  <c r="P332" i="18" a="1"/>
  <c r="P332" i="18" s="1"/>
  <c r="P398" i="18" a="1"/>
  <c r="P398" i="18" s="1"/>
  <c r="P301" i="18" a="1"/>
  <c r="P301" i="18" s="1"/>
  <c r="P311" i="18" a="1"/>
  <c r="P311" i="18" s="1"/>
  <c r="P327" i="18" a="1"/>
  <c r="P327" i="18" s="1"/>
  <c r="P130" i="18" a="1"/>
  <c r="P130" i="18" s="1"/>
  <c r="P165" i="18" a="1"/>
  <c r="P165" i="18" s="1"/>
  <c r="P81" i="18" a="1"/>
  <c r="P81" i="18" s="1"/>
  <c r="P369" i="18" a="1"/>
  <c r="P369" i="18" s="1"/>
  <c r="P281" i="18" a="1"/>
  <c r="P281" i="18" s="1"/>
  <c r="P288" i="18" a="1"/>
  <c r="P288" i="18" s="1"/>
  <c r="P210" i="18" a="1"/>
  <c r="P210" i="18" s="1"/>
  <c r="P121" i="18" a="1"/>
  <c r="P121" i="18" s="1"/>
  <c r="P125" i="18" a="1"/>
  <c r="P125" i="18" s="1"/>
  <c r="P54" i="18" a="1"/>
  <c r="P54" i="18" s="1"/>
  <c r="P57" i="18" a="1"/>
  <c r="P57" i="18" s="1"/>
  <c r="P284" i="18" a="1"/>
  <c r="P284" i="18" s="1"/>
  <c r="P211" i="18" a="1"/>
  <c r="P211" i="18" s="1"/>
  <c r="P213" i="18" a="1"/>
  <c r="P213" i="18" s="1"/>
  <c r="P215" i="18" a="1"/>
  <c r="P215" i="18" s="1"/>
  <c r="P223" i="18" a="1"/>
  <c r="P223" i="18" s="1"/>
  <c r="P120" i="18" a="1"/>
  <c r="P120" i="18" s="1"/>
  <c r="P62" i="18" a="1"/>
  <c r="P62" i="18" s="1"/>
  <c r="P86" i="18" a="1"/>
  <c r="P86" i="18" s="1"/>
  <c r="P69" i="18" a="1"/>
  <c r="P69" i="18" s="1"/>
  <c r="P77" i="18" a="1"/>
  <c r="P77" i="18" s="1"/>
  <c r="P296" i="18" a="1"/>
  <c r="P296" i="18" s="1"/>
  <c r="P330" i="18" a="1"/>
  <c r="P330" i="18" s="1"/>
  <c r="P129" i="18" a="1"/>
  <c r="P129" i="18" s="1"/>
  <c r="P26" i="18" a="1"/>
  <c r="P26" i="18" s="1"/>
  <c r="P64" i="18" a="1"/>
  <c r="P64" i="18" s="1"/>
  <c r="P319" i="18" a="1"/>
  <c r="P319" i="18" s="1"/>
  <c r="P198" i="18" a="1"/>
  <c r="P198" i="18" s="1"/>
  <c r="P242" i="18" a="1"/>
  <c r="P242" i="18" s="1"/>
  <c r="P244" i="18" a="1"/>
  <c r="P244" i="18" s="1"/>
  <c r="P111" i="18" a="1"/>
  <c r="P111" i="18" s="1"/>
  <c r="P159" i="18" a="1"/>
  <c r="P159" i="18" s="1"/>
  <c r="P164" i="18" a="1"/>
  <c r="P164" i="18" s="1"/>
  <c r="P33" i="18" a="1"/>
  <c r="P33" i="18" s="1"/>
  <c r="P45" i="18" a="1"/>
  <c r="P45" i="18" s="1"/>
  <c r="P235" i="18" a="1"/>
  <c r="P235" i="18" s="1"/>
  <c r="P126" i="18" a="1"/>
  <c r="P126" i="18" s="1"/>
  <c r="P38" i="18" a="1"/>
  <c r="P38" i="18" s="1"/>
  <c r="P358" i="18" a="1"/>
  <c r="P358" i="18" s="1"/>
  <c r="P249" i="18" a="1"/>
  <c r="P249" i="18" s="1"/>
  <c r="P148" i="18" a="1"/>
  <c r="P148" i="18" s="1"/>
  <c r="P28" i="18" a="1"/>
  <c r="P28" i="18" s="1"/>
  <c r="P80" i="18" a="1"/>
  <c r="P80" i="18" s="1"/>
  <c r="P385" i="18" a="1"/>
  <c r="P385" i="18" s="1"/>
  <c r="P326" i="18" a="1"/>
  <c r="P326" i="18" s="1"/>
  <c r="P331" i="18" a="1"/>
  <c r="P331" i="18" s="1"/>
  <c r="P228" i="18" a="1"/>
  <c r="P228" i="18" s="1"/>
  <c r="P236" i="18" a="1"/>
  <c r="P236" i="18" s="1"/>
  <c r="P248" i="18" a="1"/>
  <c r="P248" i="18" s="1"/>
  <c r="P140" i="18" a="1"/>
  <c r="P140" i="18" s="1"/>
  <c r="P234" i="18" a="1"/>
  <c r="P234" i="18" s="1"/>
  <c r="P253" i="18" a="1"/>
  <c r="P253" i="18" s="1"/>
  <c r="P395" i="18" a="1"/>
  <c r="P395" i="18" s="1"/>
  <c r="P204" i="18" a="1"/>
  <c r="P204" i="18" s="1"/>
  <c r="P37" i="18" a="1"/>
  <c r="P37" i="18" s="1"/>
  <c r="P41" i="18" a="1"/>
  <c r="P41" i="18" s="1"/>
  <c r="P73" i="18" a="1"/>
  <c r="P73" i="18" s="1"/>
  <c r="P157" i="18" a="1"/>
  <c r="P157" i="18" s="1"/>
  <c r="P160" i="18" a="1"/>
  <c r="P160" i="18" s="1"/>
  <c r="P168" i="18" a="1"/>
  <c r="P168" i="18" s="1"/>
  <c r="P67" i="18" a="1"/>
  <c r="P67" i="18" s="1"/>
  <c r="P75" i="18" a="1"/>
  <c r="P75" i="18" s="1"/>
  <c r="P79" i="18" a="1"/>
  <c r="P79" i="18" s="1"/>
  <c r="P63" i="18" a="1"/>
  <c r="P63" i="18" s="1"/>
  <c r="P87" i="18" a="1"/>
  <c r="P87" i="18" s="1"/>
  <c r="P225" i="18" a="1"/>
  <c r="P225" i="18" s="1"/>
  <c r="P154" i="18" a="1"/>
  <c r="P154" i="18" s="1"/>
  <c r="P379" i="18" a="1"/>
  <c r="P379" i="18" s="1"/>
  <c r="P386" i="18" a="1"/>
  <c r="P386" i="18" s="1"/>
  <c r="P46" i="18" a="1"/>
  <c r="P46" i="18" s="1"/>
  <c r="P133" i="18" a="1"/>
  <c r="P133" i="18" s="1"/>
  <c r="P167" i="18" a="1"/>
  <c r="P167" i="18" s="1"/>
  <c r="P76" i="18" a="1"/>
  <c r="P76" i="18" s="1"/>
  <c r="P320" i="18" a="1"/>
  <c r="P320" i="18" s="1"/>
  <c r="P370" i="18" a="1"/>
  <c r="P370" i="18" s="1"/>
  <c r="P88" i="18" a="1"/>
  <c r="P88" i="18" s="1"/>
  <c r="P367" i="18" a="1"/>
  <c r="P367" i="18" s="1"/>
  <c r="P203" i="18" a="1"/>
  <c r="P203" i="18" s="1"/>
  <c r="P209" i="18" a="1"/>
  <c r="P209" i="18" s="1"/>
  <c r="P128" i="18" a="1"/>
  <c r="P128" i="18" s="1"/>
  <c r="P357" i="18" a="1"/>
  <c r="P357" i="18" s="1"/>
  <c r="P250" i="18" a="1"/>
  <c r="P250" i="18" s="1"/>
  <c r="P110" i="18" a="1"/>
  <c r="P110" i="18" s="1"/>
  <c r="P162" i="18" a="1"/>
  <c r="P162" i="18" s="1"/>
  <c r="P149" i="18" a="1"/>
  <c r="P149" i="18" s="1"/>
  <c r="P372" i="18" a="1"/>
  <c r="P372" i="18" s="1"/>
  <c r="P220" i="18" a="1"/>
  <c r="P220" i="18" s="1"/>
  <c r="P61" i="18" a="1"/>
  <c r="P61" i="18" s="1"/>
  <c r="P115" i="18" a="1"/>
  <c r="P115" i="18" s="1"/>
  <c r="P151" i="18" a="1"/>
  <c r="P151" i="18" s="1"/>
  <c r="P70" i="18" a="1"/>
  <c r="P70" i="18" s="1"/>
  <c r="P135" i="18" a="1"/>
  <c r="P135" i="18" s="1"/>
  <c r="P40" i="18" a="1"/>
  <c r="P40" i="18" s="1"/>
  <c r="P137" i="18" a="1"/>
  <c r="P137" i="18" s="1"/>
  <c r="P25" i="18" a="1"/>
  <c r="P25" i="18" s="1"/>
  <c r="P394" i="18" a="1"/>
  <c r="P394" i="18" s="1"/>
  <c r="P194" i="18" a="1"/>
  <c r="P194" i="18" s="1"/>
  <c r="P150" i="18" a="1"/>
  <c r="P150" i="18" s="1"/>
  <c r="P158" i="18" a="1"/>
  <c r="P158" i="18" s="1"/>
  <c r="P118" i="18" a="1"/>
  <c r="P118" i="18" s="1"/>
  <c r="P277" i="18" a="1"/>
  <c r="P277" i="18" s="1"/>
  <c r="P287" i="18" a="1"/>
  <c r="P287" i="18" s="1"/>
  <c r="P293" i="18" a="1"/>
  <c r="P293" i="18" s="1"/>
  <c r="P141" i="18" a="1"/>
  <c r="P141" i="18" s="1"/>
  <c r="P48" i="18" a="1"/>
  <c r="P48" i="18" s="1"/>
  <c r="P83" i="18" a="1"/>
  <c r="P83" i="18" s="1"/>
  <c r="P325" i="18" a="1"/>
  <c r="P325" i="18" s="1"/>
  <c r="P238" i="18" a="1"/>
  <c r="P238" i="18" s="1"/>
  <c r="P243" i="18" a="1"/>
  <c r="P243" i="18" s="1"/>
  <c r="P252" i="18" a="1"/>
  <c r="P252" i="18" s="1"/>
  <c r="P123" i="18" a="1"/>
  <c r="P123" i="18" s="1"/>
  <c r="P138" i="18" a="1"/>
  <c r="P138" i="18" s="1"/>
  <c r="P59" i="18" a="1"/>
  <c r="P59" i="18" s="1"/>
  <c r="P24" i="18" a="1"/>
  <c r="P24" i="18" s="1"/>
  <c r="P322" i="18" a="1"/>
  <c r="P322" i="18" s="1"/>
  <c r="P199" i="18" a="1"/>
  <c r="P199" i="18" s="1"/>
  <c r="P205" i="18" a="1"/>
  <c r="P205" i="18" s="1"/>
  <c r="P35" i="18" a="1"/>
  <c r="P35" i="18" s="1"/>
  <c r="P334" i="18" a="1"/>
  <c r="P334" i="18" s="1"/>
  <c r="P146" i="18" a="1"/>
  <c r="P146" i="18" s="1"/>
  <c r="P42" i="18" a="1"/>
  <c r="P42" i="18" s="1"/>
  <c r="P27" i="18" a="1"/>
  <c r="P27" i="18" s="1"/>
  <c r="P393" i="18" a="1"/>
  <c r="P393" i="18" s="1"/>
  <c r="P68" i="18" a="1"/>
  <c r="P68" i="18" s="1"/>
  <c r="P74" i="18" a="1"/>
  <c r="P74" i="18" s="1"/>
  <c r="P84" i="18" a="1"/>
  <c r="P84" i="18" s="1"/>
  <c r="P47" i="18" a="1"/>
  <c r="P47" i="18" s="1"/>
  <c r="P147" i="18" a="1"/>
  <c r="P147" i="18" s="1"/>
  <c r="P278" i="18" a="1"/>
  <c r="P278" i="18" s="1"/>
  <c r="P239" i="18" a="1"/>
  <c r="P239" i="18" s="1"/>
  <c r="P156" i="18" a="1"/>
  <c r="P156" i="18" s="1"/>
  <c r="P82" i="18" a="1"/>
  <c r="P82" i="18" s="1"/>
  <c r="P373" i="18" a="1"/>
  <c r="P373" i="18" s="1"/>
  <c r="P295" i="18" a="1"/>
  <c r="P295" i="18" s="1"/>
  <c r="P314" i="18" a="1"/>
  <c r="P314" i="18" s="1"/>
  <c r="P145" i="18" a="1"/>
  <c r="P145" i="18" s="1"/>
  <c r="P53" i="18" a="1"/>
  <c r="P53" i="18" s="1"/>
  <c r="P66" i="18" a="1"/>
  <c r="P66" i="18" s="1"/>
  <c r="P229" i="18" a="1"/>
  <c r="P229" i="18" s="1"/>
  <c r="P142" i="18" a="1"/>
  <c r="P142" i="18" s="1"/>
  <c r="P36" i="18" a="1"/>
  <c r="P36" i="18" s="1"/>
  <c r="P324" i="18" a="1"/>
  <c r="P324" i="18" s="1"/>
  <c r="P116" i="18" a="1"/>
  <c r="P116" i="18" s="1"/>
  <c r="P58" i="18" a="1"/>
  <c r="P58" i="18" s="1"/>
  <c r="P166" i="18" a="1"/>
  <c r="P166" i="18" s="1"/>
  <c r="P381" i="18" a="1"/>
  <c r="P381" i="18" s="1"/>
  <c r="P240" i="18" a="1"/>
  <c r="P240" i="18" s="1"/>
  <c r="P384" i="18" a="1"/>
  <c r="P384" i="18" s="1"/>
  <c r="P139" i="18" a="1"/>
  <c r="P139" i="18" s="1"/>
  <c r="P171" i="18" a="1"/>
  <c r="P171" i="18" s="1"/>
  <c r="P201" i="18" a="1"/>
  <c r="P201" i="18" s="1"/>
  <c r="P43" i="18" a="1"/>
  <c r="P43" i="18" s="1"/>
  <c r="P221" i="18" a="1"/>
  <c r="P221" i="18" s="1"/>
  <c r="P136" i="18" a="1"/>
  <c r="P136" i="18" s="1"/>
  <c r="P155" i="18" a="1"/>
  <c r="P155" i="18" s="1"/>
  <c r="P302" i="18" a="1"/>
  <c r="P302" i="18" s="1"/>
  <c r="P219" i="18" a="1"/>
  <c r="P219" i="18" s="1"/>
  <c r="P109" i="18" a="1"/>
  <c r="P109" i="18" s="1"/>
  <c r="P245" i="18" a="1"/>
  <c r="P245" i="18" s="1"/>
  <c r="P56" i="18" a="1"/>
  <c r="P56" i="18" s="1"/>
  <c r="O337" i="18"/>
  <c r="O416" i="18"/>
  <c r="N256" i="18"/>
  <c r="N336" i="18" s="1"/>
  <c r="N415" i="18" s="1"/>
  <c r="N417" i="18" s="1"/>
  <c r="N26" i="22" s="1"/>
  <c r="O257" i="18"/>
  <c r="O175" i="18"/>
  <c r="W342" i="18"/>
  <c r="W343" i="18"/>
  <c r="W355" i="18"/>
  <c r="W262" i="18"/>
  <c r="W263" i="18"/>
  <c r="W275" i="18"/>
  <c r="M32" i="22"/>
  <c r="W96" i="18"/>
  <c r="W108" i="18"/>
  <c r="W95" i="18"/>
  <c r="W180" i="18"/>
  <c r="W181" i="18"/>
  <c r="W193" i="18"/>
  <c r="W10" i="18"/>
  <c r="W23" i="18"/>
  <c r="W11" i="18"/>
  <c r="O90" i="18"/>
  <c r="O174" i="18" s="1"/>
  <c r="Z327" i="16"/>
  <c r="AA327" i="16"/>
  <c r="X208" i="21" a="1"/>
  <c r="X208" i="21" s="1"/>
  <c r="X239" i="21" a="1"/>
  <c r="X239" i="21" s="1"/>
  <c r="X200" i="21" a="1"/>
  <c r="X200" i="21" s="1"/>
  <c r="X207" i="21" a="1"/>
  <c r="X207" i="21" s="1"/>
  <c r="X202" i="21" a="1"/>
  <c r="X202" i="21" s="1"/>
  <c r="X201" i="21" a="1"/>
  <c r="X201" i="21" s="1"/>
  <c r="X204" i="21" a="1"/>
  <c r="X204" i="21" s="1"/>
  <c r="X203" i="21" a="1"/>
  <c r="X203" i="21" s="1"/>
  <c r="X206" i="21" a="1"/>
  <c r="X206" i="21" s="1"/>
  <c r="X205" i="21" a="1"/>
  <c r="X205" i="21" s="1"/>
  <c r="X221" i="21" a="1"/>
  <c r="X221" i="21" s="1"/>
  <c r="X216" i="21" a="1"/>
  <c r="X216" i="21" s="1"/>
  <c r="X214" i="21" a="1"/>
  <c r="X214" i="21" s="1"/>
  <c r="X222" i="21" a="1"/>
  <c r="X222" i="21" s="1"/>
  <c r="X209" i="21" a="1"/>
  <c r="X209" i="21" s="1"/>
  <c r="X210" i="21" a="1"/>
  <c r="X210" i="21" s="1"/>
  <c r="Z90" i="21"/>
  <c r="Z174" i="21" s="1"/>
  <c r="Z23" i="21"/>
  <c r="Z10" i="21"/>
  <c r="Z11" i="21"/>
  <c r="Z95" i="21"/>
  <c r="Z108" i="21"/>
  <c r="Z96" i="21"/>
  <c r="U255" i="21"/>
  <c r="Z253" i="21"/>
  <c r="Z180" i="21"/>
  <c r="Z181" i="21"/>
  <c r="Z193" i="21"/>
  <c r="Z53" i="22"/>
  <c r="Z58" i="22" s="1"/>
  <c r="Z59" i="22" s="1"/>
  <c r="P416" i="18" l="1"/>
  <c r="P337" i="18"/>
  <c r="Q357" i="18" a="1"/>
  <c r="Q357" i="18" s="1"/>
  <c r="Q367" i="18" a="1"/>
  <c r="Q367" i="18" s="1"/>
  <c r="Q377" i="18" a="1"/>
  <c r="Q377" i="18" s="1"/>
  <c r="Q387" i="18" a="1"/>
  <c r="Q387" i="18" s="1"/>
  <c r="Q397" i="18" a="1"/>
  <c r="Q397" i="18" s="1"/>
  <c r="Q278" i="18" a="1"/>
  <c r="Q278" i="18" s="1"/>
  <c r="Q288" i="18" a="1"/>
  <c r="Q288" i="18" s="1"/>
  <c r="Q298" i="18" a="1"/>
  <c r="Q298" i="18" s="1"/>
  <c r="Q362" i="18" a="1"/>
  <c r="Q362" i="18" s="1"/>
  <c r="Q372" i="18" a="1"/>
  <c r="Q372" i="18" s="1"/>
  <c r="Q382" i="18" a="1"/>
  <c r="Q382" i="18" s="1"/>
  <c r="Q392" i="18" a="1"/>
  <c r="Q392" i="18" s="1"/>
  <c r="Q402" i="18" a="1"/>
  <c r="Q402" i="18" s="1"/>
  <c r="Q283" i="18" a="1"/>
  <c r="Q283" i="18" s="1"/>
  <c r="Q293" i="18" a="1"/>
  <c r="Q293" i="18" s="1"/>
  <c r="Q363" i="18" a="1"/>
  <c r="Q363" i="18" s="1"/>
  <c r="Q374" i="18" a="1"/>
  <c r="Q374" i="18" s="1"/>
  <c r="Q385" i="18" a="1"/>
  <c r="Q385" i="18" s="1"/>
  <c r="Q294" i="18" a="1"/>
  <c r="Q294" i="18" s="1"/>
  <c r="Q360" i="18" a="1"/>
  <c r="Q360" i="18" s="1"/>
  <c r="Q388" i="18" a="1"/>
  <c r="Q388" i="18" s="1"/>
  <c r="Q399" i="18" a="1"/>
  <c r="Q399" i="18" s="1"/>
  <c r="Q280" i="18" a="1"/>
  <c r="Q280" i="18" s="1"/>
  <c r="Q291" i="18" a="1"/>
  <c r="Q291" i="18" s="1"/>
  <c r="Q359" i="18" a="1"/>
  <c r="Q359" i="18" s="1"/>
  <c r="Q284" i="18" a="1"/>
  <c r="Q284" i="18" s="1"/>
  <c r="Q299" i="18" a="1"/>
  <c r="Q299" i="18" s="1"/>
  <c r="Q311" i="18" a="1"/>
  <c r="Q311" i="18" s="1"/>
  <c r="Q317" i="18" a="1"/>
  <c r="Q317" i="18" s="1"/>
  <c r="Q323" i="18" a="1"/>
  <c r="Q323" i="18" s="1"/>
  <c r="Q276" i="18" a="1"/>
  <c r="Q276" i="18" s="1"/>
  <c r="Q223" i="18" a="1"/>
  <c r="Q223" i="18" s="1"/>
  <c r="Q235" i="18" a="1"/>
  <c r="Q235" i="18" s="1"/>
  <c r="Q375" i="18" a="1"/>
  <c r="Q375" i="18" s="1"/>
  <c r="Q390" i="18" a="1"/>
  <c r="Q390" i="18" s="1"/>
  <c r="Q329" i="18" a="1"/>
  <c r="Q329" i="18" s="1"/>
  <c r="Q361" i="18" a="1"/>
  <c r="Q361" i="18" s="1"/>
  <c r="Q376" i="18" a="1"/>
  <c r="Q376" i="18" s="1"/>
  <c r="Q391" i="18" a="1"/>
  <c r="Q391" i="18" s="1"/>
  <c r="Q285" i="18" a="1"/>
  <c r="Q285" i="18" s="1"/>
  <c r="Q300" i="18" a="1"/>
  <c r="Q300" i="18" s="1"/>
  <c r="Q200" i="18" a="1"/>
  <c r="Q200" i="18" s="1"/>
  <c r="Q206" i="18" a="1"/>
  <c r="Q206" i="18" s="1"/>
  <c r="Q212" i="18" a="1"/>
  <c r="Q212" i="18" s="1"/>
  <c r="Q232" i="18" a="1"/>
  <c r="Q232" i="18" s="1"/>
  <c r="Q242" i="18" a="1"/>
  <c r="Q242" i="18" s="1"/>
  <c r="Q401" i="18" a="1"/>
  <c r="Q401" i="18" s="1"/>
  <c r="Q281" i="18" a="1"/>
  <c r="Q281" i="18" s="1"/>
  <c r="Q292" i="18" a="1"/>
  <c r="Q292" i="18" s="1"/>
  <c r="Q365" i="18" a="1"/>
  <c r="Q365" i="18" s="1"/>
  <c r="Q389" i="18" a="1"/>
  <c r="Q389" i="18" s="1"/>
  <c r="Q233" i="18" a="1"/>
  <c r="Q233" i="18" s="1"/>
  <c r="Q254" i="18" a="1"/>
  <c r="Q254" i="18" s="1"/>
  <c r="Q117" i="18" a="1"/>
  <c r="Q117" i="18" s="1"/>
  <c r="Q364" i="18" a="1"/>
  <c r="Q364" i="18" s="1"/>
  <c r="Q400" i="18" a="1"/>
  <c r="Q400" i="18" s="1"/>
  <c r="Q290" i="18" a="1"/>
  <c r="Q290" i="18" s="1"/>
  <c r="Q370" i="18" a="1"/>
  <c r="Q370" i="18" s="1"/>
  <c r="Q277" i="18" a="1"/>
  <c r="Q277" i="18" s="1"/>
  <c r="Q282" i="18" a="1"/>
  <c r="Q282" i="18" s="1"/>
  <c r="Q286" i="18" a="1"/>
  <c r="Q286" i="18" s="1"/>
  <c r="Q296" i="18" a="1"/>
  <c r="Q296" i="18" s="1"/>
  <c r="Q316" i="18" a="1"/>
  <c r="Q316" i="18" s="1"/>
  <c r="Q198" i="18" a="1"/>
  <c r="Q198" i="18" s="1"/>
  <c r="Q227" i="18" a="1"/>
  <c r="Q227" i="18" s="1"/>
  <c r="Q228" i="18" a="1"/>
  <c r="Q228" i="18" s="1"/>
  <c r="Q113" i="18" a="1"/>
  <c r="Q113" i="18" s="1"/>
  <c r="Q307" i="18" a="1"/>
  <c r="Q307" i="18" s="1"/>
  <c r="Q217" i="18" a="1"/>
  <c r="Q217" i="18" s="1"/>
  <c r="Q246" i="18" a="1"/>
  <c r="Q246" i="18" s="1"/>
  <c r="Q119" i="18" a="1"/>
  <c r="Q119" i="18" s="1"/>
  <c r="Q127" i="18" a="1"/>
  <c r="Q127" i="18" s="1"/>
  <c r="Q383" i="18" a="1"/>
  <c r="Q383" i="18" s="1"/>
  <c r="Q356" i="18" a="1"/>
  <c r="Q356" i="18" s="1"/>
  <c r="Q315" i="18" a="1"/>
  <c r="Q315" i="18" s="1"/>
  <c r="Q197" i="18" a="1"/>
  <c r="Q197" i="18" s="1"/>
  <c r="Q226" i="18" a="1"/>
  <c r="Q226" i="18" s="1"/>
  <c r="Q114" i="18" a="1"/>
  <c r="Q114" i="18" s="1"/>
  <c r="Q384" i="18" a="1"/>
  <c r="Q384" i="18" s="1"/>
  <c r="Q313" i="18" a="1"/>
  <c r="Q313" i="18" s="1"/>
  <c r="Q333" i="18" a="1"/>
  <c r="Q333" i="18" s="1"/>
  <c r="Q204" i="18" a="1"/>
  <c r="Q204" i="18" s="1"/>
  <c r="Q222" i="18" a="1"/>
  <c r="Q222" i="18" s="1"/>
  <c r="Q236" i="18" a="1"/>
  <c r="Q236" i="18" s="1"/>
  <c r="Q237" i="18" a="1"/>
  <c r="Q237" i="18" s="1"/>
  <c r="Q112" i="18" a="1"/>
  <c r="Q112" i="18" s="1"/>
  <c r="Q118" i="18" a="1"/>
  <c r="Q118" i="18" s="1"/>
  <c r="Q120" i="18" a="1"/>
  <c r="Q120" i="18" s="1"/>
  <c r="Q130" i="18" a="1"/>
  <c r="Q130" i="18" s="1"/>
  <c r="Q136" i="18" a="1"/>
  <c r="Q136" i="18" s="1"/>
  <c r="Q146" i="18" a="1"/>
  <c r="Q146" i="18" s="1"/>
  <c r="Q156" i="18" a="1"/>
  <c r="Q156" i="18" s="1"/>
  <c r="Q166" i="18" a="1"/>
  <c r="Q166" i="18" s="1"/>
  <c r="Q33" i="18" a="1"/>
  <c r="Q33" i="18" s="1"/>
  <c r="Q53" i="18" a="1"/>
  <c r="Q53" i="18" s="1"/>
  <c r="Q73" i="18" a="1"/>
  <c r="Q73" i="18" s="1"/>
  <c r="Q163" i="18" a="1"/>
  <c r="Q163" i="18" s="1"/>
  <c r="Q51" i="18" a="1"/>
  <c r="Q51" i="18" s="1"/>
  <c r="Q321" i="18" a="1"/>
  <c r="Q321" i="18" s="1"/>
  <c r="Q122" i="18" a="1"/>
  <c r="Q122" i="18" s="1"/>
  <c r="Q32" i="18" a="1"/>
  <c r="Q32" i="18" s="1"/>
  <c r="Q52" i="18" a="1"/>
  <c r="Q52" i="18" s="1"/>
  <c r="Q72" i="18" a="1"/>
  <c r="Q72" i="18" s="1"/>
  <c r="Q195" i="18" a="1"/>
  <c r="Q195" i="18" s="1"/>
  <c r="Q131" i="18" a="1"/>
  <c r="Q131" i="18" s="1"/>
  <c r="Q143" i="18" a="1"/>
  <c r="Q143" i="18" s="1"/>
  <c r="Q279" i="18" a="1"/>
  <c r="Q279" i="18" s="1"/>
  <c r="Q208" i="18" a="1"/>
  <c r="Q208" i="18" s="1"/>
  <c r="Q247" i="18" a="1"/>
  <c r="Q247" i="18" s="1"/>
  <c r="Q153" i="18" a="1"/>
  <c r="Q153" i="18" s="1"/>
  <c r="Q31" i="18" a="1"/>
  <c r="Q31" i="18" s="1"/>
  <c r="Q287" i="18" a="1"/>
  <c r="Q287" i="18" s="1"/>
  <c r="Q302" i="18" a="1"/>
  <c r="Q302" i="18" s="1"/>
  <c r="Q327" i="18" a="1"/>
  <c r="Q327" i="18" s="1"/>
  <c r="Q209" i="18" a="1"/>
  <c r="Q209" i="18" s="1"/>
  <c r="Q218" i="18" a="1"/>
  <c r="Q218" i="18" s="1"/>
  <c r="Q142" i="18" a="1"/>
  <c r="Q142" i="18" s="1"/>
  <c r="Q151" i="18" a="1"/>
  <c r="Q151" i="18" s="1"/>
  <c r="Q159" i="18" a="1"/>
  <c r="Q159" i="18" s="1"/>
  <c r="Q160" i="18" a="1"/>
  <c r="Q160" i="18" s="1"/>
  <c r="Q168" i="18" a="1"/>
  <c r="Q168" i="18" s="1"/>
  <c r="Q35" i="18" a="1"/>
  <c r="Q35" i="18" s="1"/>
  <c r="Q40" i="18" a="1"/>
  <c r="Q40" i="18" s="1"/>
  <c r="Q45" i="18" a="1"/>
  <c r="Q45" i="18" s="1"/>
  <c r="Q50" i="18" a="1"/>
  <c r="Q50" i="18" s="1"/>
  <c r="Q79" i="18" a="1"/>
  <c r="Q79" i="18" s="1"/>
  <c r="Q144" i="18" a="1"/>
  <c r="Q144" i="18" s="1"/>
  <c r="Q318" i="18" a="1"/>
  <c r="Q318" i="18" s="1"/>
  <c r="Q368" i="18" a="1"/>
  <c r="Q368" i="18" s="1"/>
  <c r="Q251" i="18" a="1"/>
  <c r="Q251" i="18" s="1"/>
  <c r="Q29" i="18" a="1"/>
  <c r="Q29" i="18" s="1"/>
  <c r="Q152" i="18" a="1"/>
  <c r="Q152" i="18" s="1"/>
  <c r="Q161" i="18" a="1"/>
  <c r="Q161" i="18" s="1"/>
  <c r="Q169" i="18" a="1"/>
  <c r="Q169" i="18" s="1"/>
  <c r="Q55" i="18" a="1"/>
  <c r="Q55" i="18" s="1"/>
  <c r="Q60" i="18" a="1"/>
  <c r="Q60" i="18" s="1"/>
  <c r="Q65" i="18" a="1"/>
  <c r="Q65" i="18" s="1"/>
  <c r="Q230" i="18" a="1"/>
  <c r="Q230" i="18" s="1"/>
  <c r="Q241" i="18" a="1"/>
  <c r="Q241" i="18" s="1"/>
  <c r="Q71" i="18" a="1"/>
  <c r="Q71" i="18" s="1"/>
  <c r="Q85" i="18" a="1"/>
  <c r="Q85" i="18" s="1"/>
  <c r="Q289" i="18" a="1"/>
  <c r="Q289" i="18" s="1"/>
  <c r="Q310" i="18" a="1"/>
  <c r="Q310" i="18" s="1"/>
  <c r="Q170" i="18" a="1"/>
  <c r="Q170" i="18" s="1"/>
  <c r="Q78" i="18" a="1"/>
  <c r="Q78" i="18" s="1"/>
  <c r="Q312" i="18" a="1"/>
  <c r="Q312" i="18" s="1"/>
  <c r="Q202" i="18" a="1"/>
  <c r="Q202" i="18" s="1"/>
  <c r="Q371" i="18" a="1"/>
  <c r="Q371" i="18" s="1"/>
  <c r="Q309" i="18" a="1"/>
  <c r="Q309" i="18" s="1"/>
  <c r="Q319" i="18" a="1"/>
  <c r="Q319" i="18" s="1"/>
  <c r="Q214" i="18" a="1"/>
  <c r="Q214" i="18" s="1"/>
  <c r="Q135" i="18" a="1"/>
  <c r="Q135" i="18" s="1"/>
  <c r="Q164" i="18" a="1"/>
  <c r="Q164" i="18" s="1"/>
  <c r="Q26" i="18" a="1"/>
  <c r="Q26" i="18" s="1"/>
  <c r="Q84" i="18" a="1"/>
  <c r="Q84" i="18" s="1"/>
  <c r="Q380" i="18" a="1"/>
  <c r="Q380" i="18" s="1"/>
  <c r="Q396" i="18" a="1"/>
  <c r="Q396" i="18" s="1"/>
  <c r="Q398" i="18" a="1"/>
  <c r="Q398" i="18" s="1"/>
  <c r="Q301" i="18" a="1"/>
  <c r="Q301" i="18" s="1"/>
  <c r="Q165" i="18" a="1"/>
  <c r="Q165" i="18" s="1"/>
  <c r="Q395" i="18" a="1"/>
  <c r="Q395" i="18" s="1"/>
  <c r="Q303" i="18" a="1"/>
  <c r="Q303" i="18" s="1"/>
  <c r="Q252" i="18" a="1"/>
  <c r="Q252" i="18" s="1"/>
  <c r="Q194" i="18" a="1"/>
  <c r="Q194" i="18" s="1"/>
  <c r="Q149" i="18" a="1"/>
  <c r="Q149" i="18" s="1"/>
  <c r="Q36" i="18" a="1"/>
  <c r="Q36" i="18" s="1"/>
  <c r="Q43" i="18" a="1"/>
  <c r="Q43" i="18" s="1"/>
  <c r="Q83" i="18" a="1"/>
  <c r="Q83" i="18" s="1"/>
  <c r="Q86" i="18" a="1"/>
  <c r="Q86" i="18" s="1"/>
  <c r="Q231" i="18" a="1"/>
  <c r="Q231" i="18" s="1"/>
  <c r="Q38" i="18" a="1"/>
  <c r="Q38" i="18" s="1"/>
  <c r="Q69" i="18" a="1"/>
  <c r="Q69" i="18" s="1"/>
  <c r="Q77" i="18" a="1"/>
  <c r="Q77" i="18" s="1"/>
  <c r="Q328" i="18" a="1"/>
  <c r="Q328" i="18" s="1"/>
  <c r="Q330" i="18" a="1"/>
  <c r="Q330" i="18" s="1"/>
  <c r="Q196" i="18" a="1"/>
  <c r="Q196" i="18" s="1"/>
  <c r="Q207" i="18" a="1"/>
  <c r="Q207" i="18" s="1"/>
  <c r="Q249" i="18" a="1"/>
  <c r="Q249" i="18" s="1"/>
  <c r="Q129" i="18" a="1"/>
  <c r="Q129" i="18" s="1"/>
  <c r="Q148" i="18" a="1"/>
  <c r="Q148" i="18" s="1"/>
  <c r="Q28" i="18" a="1"/>
  <c r="Q28" i="18" s="1"/>
  <c r="Q57" i="18" a="1"/>
  <c r="Q57" i="18" s="1"/>
  <c r="Q64" i="18" a="1"/>
  <c r="Q64" i="18" s="1"/>
  <c r="Q80" i="18" a="1"/>
  <c r="Q80" i="18" s="1"/>
  <c r="Q211" i="18" a="1"/>
  <c r="Q211" i="18" s="1"/>
  <c r="Q213" i="18" a="1"/>
  <c r="Q213" i="18" s="1"/>
  <c r="Q215" i="18" a="1"/>
  <c r="Q215" i="18" s="1"/>
  <c r="Q62" i="18" a="1"/>
  <c r="Q62" i="18" s="1"/>
  <c r="Q126" i="18" a="1"/>
  <c r="Q126" i="18" s="1"/>
  <c r="Q358" i="18" a="1"/>
  <c r="Q358" i="18" s="1"/>
  <c r="Q366" i="18" a="1"/>
  <c r="Q366" i="18" s="1"/>
  <c r="Q297" i="18" a="1"/>
  <c r="Q297" i="18" s="1"/>
  <c r="Q320" i="18" a="1"/>
  <c r="Q320" i="18" s="1"/>
  <c r="Q322" i="18" a="1"/>
  <c r="Q322" i="18" s="1"/>
  <c r="Q162" i="18" a="1"/>
  <c r="Q162" i="18" s="1"/>
  <c r="Q369" i="18" a="1"/>
  <c r="Q369" i="18" s="1"/>
  <c r="Q331" i="18" a="1"/>
  <c r="Q331" i="18" s="1"/>
  <c r="Q248" i="18" a="1"/>
  <c r="Q248" i="18" s="1"/>
  <c r="Q121" i="18" a="1"/>
  <c r="Q121" i="18" s="1"/>
  <c r="Q124" i="18" a="1"/>
  <c r="Q124" i="18" s="1"/>
  <c r="Q378" i="18" a="1"/>
  <c r="Q378" i="18" s="1"/>
  <c r="Q210" i="18" a="1"/>
  <c r="Q210" i="18" s="1"/>
  <c r="Q245" i="18" a="1"/>
  <c r="Q245" i="18" s="1"/>
  <c r="Q109" i="18" a="1"/>
  <c r="Q109" i="18" s="1"/>
  <c r="Q56" i="18" a="1"/>
  <c r="Q56" i="18" s="1"/>
  <c r="Q37" i="18" a="1"/>
  <c r="Q37" i="18" s="1"/>
  <c r="Q41" i="18" a="1"/>
  <c r="Q41" i="18" s="1"/>
  <c r="Q123" i="18" a="1"/>
  <c r="Q123" i="18" s="1"/>
  <c r="Q138" i="18" a="1"/>
  <c r="Q138" i="18" s="1"/>
  <c r="Q24" i="18" a="1"/>
  <c r="Q24" i="18" s="1"/>
  <c r="Q205" i="18" a="1"/>
  <c r="Q205" i="18" s="1"/>
  <c r="Q225" i="18" a="1"/>
  <c r="Q225" i="18" s="1"/>
  <c r="Q379" i="18" a="1"/>
  <c r="Q379" i="18" s="1"/>
  <c r="Q70" i="18" a="1"/>
  <c r="Q70" i="18" s="1"/>
  <c r="Q326" i="18" a="1"/>
  <c r="Q326" i="18" s="1"/>
  <c r="Q76" i="18" a="1"/>
  <c r="Q76" i="18" s="1"/>
  <c r="Q82" i="18" a="1"/>
  <c r="Q82" i="18" s="1"/>
  <c r="Q373" i="18" a="1"/>
  <c r="Q373" i="18" s="1"/>
  <c r="Q88" i="18" a="1"/>
  <c r="Q88" i="18" s="1"/>
  <c r="Q203" i="18" a="1"/>
  <c r="Q203" i="18" s="1"/>
  <c r="Q128" i="18" a="1"/>
  <c r="Q128" i="18" s="1"/>
  <c r="Q150" i="18" a="1"/>
  <c r="Q150" i="18" s="1"/>
  <c r="Q158" i="18" a="1"/>
  <c r="Q158" i="18" s="1"/>
  <c r="Q238" i="18" a="1"/>
  <c r="Q238" i="18" s="1"/>
  <c r="Q59" i="18" a="1"/>
  <c r="Q59" i="18" s="1"/>
  <c r="Q44" i="18" a="1"/>
  <c r="Q44" i="18" s="1"/>
  <c r="Q61" i="18" a="1"/>
  <c r="Q61" i="18" s="1"/>
  <c r="Q386" i="18" a="1"/>
  <c r="Q386" i="18" s="1"/>
  <c r="Q115" i="18" a="1"/>
  <c r="Q115" i="18" s="1"/>
  <c r="Q140" i="18" a="1"/>
  <c r="Q140" i="18" s="1"/>
  <c r="Q167" i="18" a="1"/>
  <c r="Q167" i="18" s="1"/>
  <c r="Q66" i="18" a="1"/>
  <c r="Q66" i="18" s="1"/>
  <c r="Q308" i="18" a="1"/>
  <c r="Q308" i="18" s="1"/>
  <c r="Q394" i="18" a="1"/>
  <c r="Q394" i="18" s="1"/>
  <c r="Q132" i="18" a="1"/>
  <c r="Q132" i="18" s="1"/>
  <c r="Q250" i="18" a="1"/>
  <c r="Q250" i="18" s="1"/>
  <c r="Q110" i="18" a="1"/>
  <c r="Q110" i="18" s="1"/>
  <c r="Q157" i="18" a="1"/>
  <c r="Q157" i="18" s="1"/>
  <c r="Q67" i="18" a="1"/>
  <c r="Q67" i="18" s="1"/>
  <c r="Q75" i="18" a="1"/>
  <c r="Q75" i="18" s="1"/>
  <c r="Q81" i="18" a="1"/>
  <c r="Q81" i="18" s="1"/>
  <c r="Q125" i="18" a="1"/>
  <c r="Q125" i="18" s="1"/>
  <c r="Q141" i="18" a="1"/>
  <c r="Q141" i="18" s="1"/>
  <c r="Q48" i="18" a="1"/>
  <c r="Q48" i="18" s="1"/>
  <c r="Q325" i="18" a="1"/>
  <c r="Q325" i="18" s="1"/>
  <c r="Q243" i="18" a="1"/>
  <c r="Q243" i="18" s="1"/>
  <c r="Q63" i="18" a="1"/>
  <c r="Q63" i="18" s="1"/>
  <c r="Q87" i="18" a="1"/>
  <c r="Q87" i="18" s="1"/>
  <c r="Q199" i="18" a="1"/>
  <c r="Q199" i="18" s="1"/>
  <c r="Q154" i="18" a="1"/>
  <c r="Q154" i="18" s="1"/>
  <c r="Q304" i="18" a="1"/>
  <c r="Q304" i="18" s="1"/>
  <c r="Q334" i="18" a="1"/>
  <c r="Q334" i="18" s="1"/>
  <c r="Q220" i="18" a="1"/>
  <c r="Q220" i="18" s="1"/>
  <c r="Q42" i="18" a="1"/>
  <c r="Q42" i="18" s="1"/>
  <c r="Q46" i="18" a="1"/>
  <c r="Q46" i="18" s="1"/>
  <c r="Q133" i="18" a="1"/>
  <c r="Q133" i="18" s="1"/>
  <c r="Q27" i="18" a="1"/>
  <c r="Q27" i="18" s="1"/>
  <c r="Q393" i="18" a="1"/>
  <c r="Q393" i="18" s="1"/>
  <c r="Q68" i="18" a="1"/>
  <c r="Q68" i="18" s="1"/>
  <c r="Q74" i="18" a="1"/>
  <c r="Q74" i="18" s="1"/>
  <c r="Q295" i="18" a="1"/>
  <c r="Q295" i="18" s="1"/>
  <c r="Q34" i="18" a="1"/>
  <c r="Q34" i="18" s="1"/>
  <c r="Q305" i="18" a="1"/>
  <c r="Q305" i="18" s="1"/>
  <c r="Q229" i="18" a="1"/>
  <c r="Q229" i="18" s="1"/>
  <c r="Q234" i="18" a="1"/>
  <c r="Q234" i="18" s="1"/>
  <c r="Q244" i="18" a="1"/>
  <c r="Q244" i="18" s="1"/>
  <c r="Q111" i="18" a="1"/>
  <c r="Q111" i="18" s="1"/>
  <c r="Q137" i="18" a="1"/>
  <c r="Q137" i="18" s="1"/>
  <c r="Q25" i="18" a="1"/>
  <c r="Q25" i="18" s="1"/>
  <c r="Q332" i="18" a="1"/>
  <c r="Q332" i="18" s="1"/>
  <c r="Q239" i="18" a="1"/>
  <c r="Q239" i="18" s="1"/>
  <c r="Q253" i="18" a="1"/>
  <c r="Q253" i="18" s="1"/>
  <c r="Q49" i="18" a="1"/>
  <c r="Q49" i="18" s="1"/>
  <c r="Q314" i="18" a="1"/>
  <c r="Q314" i="18" s="1"/>
  <c r="Q145" i="18" a="1"/>
  <c r="Q145" i="18" s="1"/>
  <c r="Q47" i="18" a="1"/>
  <c r="Q47" i="18" s="1"/>
  <c r="Q381" i="18" a="1"/>
  <c r="Q381" i="18" s="1"/>
  <c r="Q240" i="18" a="1"/>
  <c r="Q240" i="18" s="1"/>
  <c r="Q155" i="18" a="1"/>
  <c r="Q155" i="18" s="1"/>
  <c r="Q171" i="18" a="1"/>
  <c r="Q171" i="18" s="1"/>
  <c r="Q201" i="18" a="1"/>
  <c r="Q201" i="18" s="1"/>
  <c r="Q116" i="18" a="1"/>
  <c r="Q116" i="18" s="1"/>
  <c r="Q58" i="18" a="1"/>
  <c r="Q58" i="18" s="1"/>
  <c r="Q30" i="18" a="1"/>
  <c r="Q30" i="18" s="1"/>
  <c r="Q134" i="18" a="1"/>
  <c r="Q134" i="18" s="1"/>
  <c r="Q221" i="18" a="1"/>
  <c r="Q221" i="18" s="1"/>
  <c r="Q224" i="18" a="1"/>
  <c r="Q224" i="18" s="1"/>
  <c r="Q216" i="18" a="1"/>
  <c r="Q216" i="18" s="1"/>
  <c r="Q39" i="18" a="1"/>
  <c r="Q39" i="18" s="1"/>
  <c r="Q139" i="18" a="1"/>
  <c r="Q139" i="18" s="1"/>
  <c r="Q219" i="18" a="1"/>
  <c r="Q219" i="18" s="1"/>
  <c r="Q147" i="18" a="1"/>
  <c r="Q147" i="18" s="1"/>
  <c r="Q54" i="18" a="1"/>
  <c r="Q54" i="18" s="1"/>
  <c r="Q324" i="18" a="1"/>
  <c r="Q324" i="18" s="1"/>
  <c r="Q306" i="18" a="1"/>
  <c r="Q306" i="18" s="1"/>
  <c r="O256" i="18"/>
  <c r="O336" i="18" s="1"/>
  <c r="O415" i="18" s="1"/>
  <c r="O417" i="18" s="1"/>
  <c r="O26" i="22" s="1"/>
  <c r="M257" i="18"/>
  <c r="M336" i="18" s="1"/>
  <c r="M415" i="18" s="1"/>
  <c r="M417" i="18" s="1"/>
  <c r="M26" i="22" s="1"/>
  <c r="P175" i="18"/>
  <c r="P257" i="18"/>
  <c r="X342" i="18"/>
  <c r="X343" i="18"/>
  <c r="X355" i="18"/>
  <c r="N32" i="22"/>
  <c r="X262" i="18"/>
  <c r="X263" i="18"/>
  <c r="X275" i="18"/>
  <c r="P90" i="18"/>
  <c r="P174" i="18" s="1"/>
  <c r="X96" i="18"/>
  <c r="X108" i="18"/>
  <c r="X95" i="18"/>
  <c r="X181" i="18"/>
  <c r="X180" i="18"/>
  <c r="X193" i="18"/>
  <c r="X23" i="18"/>
  <c r="X10" i="18"/>
  <c r="X11" i="18"/>
  <c r="V255" i="21"/>
  <c r="AA108" i="21"/>
  <c r="AA95" i="21"/>
  <c r="AA96" i="21"/>
  <c r="AA253" i="21"/>
  <c r="AA180" i="21"/>
  <c r="AA193" i="21"/>
  <c r="AA181" i="21"/>
  <c r="AA90" i="21"/>
  <c r="AA174" i="21" s="1"/>
  <c r="AA10" i="21"/>
  <c r="AA23" i="21"/>
  <c r="AA11" i="21"/>
  <c r="AA53" i="22"/>
  <c r="AA58" i="22" s="1"/>
  <c r="Q337" i="18" l="1"/>
  <c r="S396" i="18" a="1"/>
  <c r="S396" i="18" s="1"/>
  <c r="S277" i="18" a="1"/>
  <c r="S277" i="18" s="1"/>
  <c r="S306" i="18" a="1"/>
  <c r="S306" i="18" s="1"/>
  <c r="S316" i="18" a="1"/>
  <c r="S316" i="18" s="1"/>
  <c r="S326" i="18" a="1"/>
  <c r="S326" i="18" s="1"/>
  <c r="S195" i="18" a="1"/>
  <c r="S195" i="18" s="1"/>
  <c r="S205" i="18" a="1"/>
  <c r="S205" i="18" s="1"/>
  <c r="S215" i="18" a="1"/>
  <c r="S215" i="18" s="1"/>
  <c r="S225" i="18" a="1"/>
  <c r="S225" i="18" s="1"/>
  <c r="S371" i="18" a="1"/>
  <c r="S371" i="18" s="1"/>
  <c r="S301" i="18" a="1"/>
  <c r="S301" i="18" s="1"/>
  <c r="S311" i="18" a="1"/>
  <c r="S311" i="18" s="1"/>
  <c r="S321" i="18" a="1"/>
  <c r="S321" i="18" s="1"/>
  <c r="S331" i="18" a="1"/>
  <c r="S331" i="18" s="1"/>
  <c r="S200" i="18" a="1"/>
  <c r="S200" i="18" s="1"/>
  <c r="S210" i="18" a="1"/>
  <c r="S210" i="18" s="1"/>
  <c r="S220" i="18" a="1"/>
  <c r="S220" i="18" s="1"/>
  <c r="S374" i="18" a="1"/>
  <c r="S374" i="18" s="1"/>
  <c r="S389" i="18" a="1"/>
  <c r="S389" i="18" s="1"/>
  <c r="S305" i="18" a="1"/>
  <c r="S305" i="18" s="1"/>
  <c r="S211" i="18" a="1"/>
  <c r="S211" i="18" s="1"/>
  <c r="S217" i="18" a="1"/>
  <c r="S217" i="18" s="1"/>
  <c r="S359" i="18" a="1"/>
  <c r="S359" i="18" s="1"/>
  <c r="S284" i="18" a="1"/>
  <c r="S284" i="18" s="1"/>
  <c r="S299" i="18" a="1"/>
  <c r="S299" i="18" s="1"/>
  <c r="S317" i="18" a="1"/>
  <c r="S317" i="18" s="1"/>
  <c r="S323" i="18" a="1"/>
  <c r="S323" i="18" s="1"/>
  <c r="S276" i="18" a="1"/>
  <c r="S276" i="18" s="1"/>
  <c r="S223" i="18" a="1"/>
  <c r="S223" i="18" s="1"/>
  <c r="S235" i="18" a="1"/>
  <c r="S235" i="18" s="1"/>
  <c r="S360" i="18" a="1"/>
  <c r="S360" i="18" s="1"/>
  <c r="S375" i="18" a="1"/>
  <c r="S375" i="18" s="1"/>
  <c r="S390" i="18" a="1"/>
  <c r="S390" i="18" s="1"/>
  <c r="S329" i="18" a="1"/>
  <c r="S329" i="18" s="1"/>
  <c r="S366" i="18" a="1"/>
  <c r="S366" i="18" s="1"/>
  <c r="S377" i="18" a="1"/>
  <c r="S377" i="18" s="1"/>
  <c r="S293" i="18" a="1"/>
  <c r="S293" i="18" s="1"/>
  <c r="S239" i="18" a="1"/>
  <c r="S239" i="18" s="1"/>
  <c r="S247" i="18" a="1"/>
  <c r="S247" i="18" s="1"/>
  <c r="S401" i="18" a="1"/>
  <c r="S401" i="18" s="1"/>
  <c r="S281" i="18" a="1"/>
  <c r="S281" i="18" s="1"/>
  <c r="S292" i="18" a="1"/>
  <c r="S292" i="18" s="1"/>
  <c r="S365" i="18" a="1"/>
  <c r="S365" i="18" s="1"/>
  <c r="S376" i="18" a="1"/>
  <c r="S376" i="18" s="1"/>
  <c r="S280" i="18" a="1"/>
  <c r="S280" i="18" s="1"/>
  <c r="S291" i="18" a="1"/>
  <c r="S291" i="18" s="1"/>
  <c r="S233" i="18" a="1"/>
  <c r="S233" i="18" s="1"/>
  <c r="S254" i="18" a="1"/>
  <c r="S254" i="18" s="1"/>
  <c r="S117" i="18" a="1"/>
  <c r="S117" i="18" s="1"/>
  <c r="S379" i="18" a="1"/>
  <c r="S379" i="18" s="1"/>
  <c r="S384" i="18" a="1"/>
  <c r="S384" i="18" s="1"/>
  <c r="S388" i="18" a="1"/>
  <c r="S388" i="18" s="1"/>
  <c r="S308" i="18" a="1"/>
  <c r="S308" i="18" s="1"/>
  <c r="S330" i="18" a="1"/>
  <c r="S330" i="18" s="1"/>
  <c r="S245" i="18" a="1"/>
  <c r="S245" i="18" s="1"/>
  <c r="S130" i="18" a="1"/>
  <c r="S130" i="18" s="1"/>
  <c r="S370" i="18" a="1"/>
  <c r="S370" i="18" s="1"/>
  <c r="S397" i="18" a="1"/>
  <c r="S397" i="18" s="1"/>
  <c r="S282" i="18" a="1"/>
  <c r="S282" i="18" s="1"/>
  <c r="S286" i="18" a="1"/>
  <c r="S286" i="18" s="1"/>
  <c r="S296" i="18" a="1"/>
  <c r="S296" i="18" s="1"/>
  <c r="S198" i="18" a="1"/>
  <c r="S198" i="18" s="1"/>
  <c r="S206" i="18" a="1"/>
  <c r="S206" i="18" s="1"/>
  <c r="S227" i="18" a="1"/>
  <c r="S227" i="18" s="1"/>
  <c r="S228" i="18" a="1"/>
  <c r="S228" i="18" s="1"/>
  <c r="S113" i="18" a="1"/>
  <c r="S113" i="18" s="1"/>
  <c r="S392" i="18" a="1"/>
  <c r="S392" i="18" s="1"/>
  <c r="S402" i="18" a="1"/>
  <c r="S402" i="18" s="1"/>
  <c r="S300" i="18" a="1"/>
  <c r="S300" i="18" s="1"/>
  <c r="S307" i="18" a="1"/>
  <c r="S307" i="18" s="1"/>
  <c r="S246" i="18" a="1"/>
  <c r="S246" i="18" s="1"/>
  <c r="S119" i="18" a="1"/>
  <c r="S119" i="18" s="1"/>
  <c r="S127" i="18" a="1"/>
  <c r="S127" i="18" s="1"/>
  <c r="S356" i="18" a="1"/>
  <c r="S356" i="18" s="1"/>
  <c r="S295" i="18" a="1"/>
  <c r="S295" i="18" s="1"/>
  <c r="S213" i="18" a="1"/>
  <c r="S213" i="18" s="1"/>
  <c r="S238" i="18" a="1"/>
  <c r="S238" i="18" s="1"/>
  <c r="S248" i="18" a="1"/>
  <c r="S248" i="18" s="1"/>
  <c r="S249" i="18" a="1"/>
  <c r="S249" i="18" s="1"/>
  <c r="S250" i="18" a="1"/>
  <c r="S250" i="18" s="1"/>
  <c r="S110" i="18" a="1"/>
  <c r="S110" i="18" s="1"/>
  <c r="S111" i="18" a="1"/>
  <c r="S111" i="18" s="1"/>
  <c r="S116" i="18" a="1"/>
  <c r="S116" i="18" s="1"/>
  <c r="S121" i="18" a="1"/>
  <c r="S121" i="18" s="1"/>
  <c r="S34" i="18" a="1"/>
  <c r="S34" i="18" s="1"/>
  <c r="S54" i="18" a="1"/>
  <c r="S54" i="18" s="1"/>
  <c r="S74" i="18" a="1"/>
  <c r="S74" i="18" s="1"/>
  <c r="S32" i="18" a="1"/>
  <c r="S32" i="18" s="1"/>
  <c r="S362" i="18" a="1"/>
  <c r="S362" i="18" s="1"/>
  <c r="S399" i="18" a="1"/>
  <c r="S399" i="18" s="1"/>
  <c r="S313" i="18" a="1"/>
  <c r="S313" i="18" s="1"/>
  <c r="S333" i="18" a="1"/>
  <c r="S333" i="18" s="1"/>
  <c r="S204" i="18" a="1"/>
  <c r="S204" i="18" s="1"/>
  <c r="S222" i="18" a="1"/>
  <c r="S222" i="18" s="1"/>
  <c r="S226" i="18" a="1"/>
  <c r="S226" i="18" s="1"/>
  <c r="S236" i="18" a="1"/>
  <c r="S236" i="18" s="1"/>
  <c r="S237" i="18" a="1"/>
  <c r="S237" i="18" s="1"/>
  <c r="S112" i="18" a="1"/>
  <c r="S112" i="18" s="1"/>
  <c r="S118" i="18" a="1"/>
  <c r="S118" i="18" s="1"/>
  <c r="S120" i="18" a="1"/>
  <c r="S120" i="18" s="1"/>
  <c r="S136" i="18" a="1"/>
  <c r="S136" i="18" s="1"/>
  <c r="S146" i="18" a="1"/>
  <c r="S146" i="18" s="1"/>
  <c r="S156" i="18" a="1"/>
  <c r="S156" i="18" s="1"/>
  <c r="S166" i="18" a="1"/>
  <c r="S166" i="18" s="1"/>
  <c r="S33" i="18" a="1"/>
  <c r="S33" i="18" s="1"/>
  <c r="S53" i="18" a="1"/>
  <c r="S53" i="18" s="1"/>
  <c r="S73" i="18" a="1"/>
  <c r="S73" i="18" s="1"/>
  <c r="S122" i="18" a="1"/>
  <c r="S122" i="18" s="1"/>
  <c r="S52" i="18" a="1"/>
  <c r="S52" i="18" s="1"/>
  <c r="S298" i="18" a="1"/>
  <c r="S298" i="18" s="1"/>
  <c r="S373" i="18" a="1"/>
  <c r="S373" i="18" s="1"/>
  <c r="S380" i="18" a="1"/>
  <c r="S380" i="18" s="1"/>
  <c r="S385" i="18" a="1"/>
  <c r="S385" i="18" s="1"/>
  <c r="S394" i="18" a="1"/>
  <c r="S394" i="18" s="1"/>
  <c r="S324" i="18" a="1"/>
  <c r="S324" i="18" s="1"/>
  <c r="S203" i="18" a="1"/>
  <c r="S203" i="18" s="1"/>
  <c r="S221" i="18" a="1"/>
  <c r="S221" i="18" s="1"/>
  <c r="S242" i="18" a="1"/>
  <c r="S242" i="18" s="1"/>
  <c r="S56" i="18" a="1"/>
  <c r="S56" i="18" s="1"/>
  <c r="S61" i="18" a="1"/>
  <c r="S61" i="18" s="1"/>
  <c r="S66" i="18" a="1"/>
  <c r="S66" i="18" s="1"/>
  <c r="S72" i="18" a="1"/>
  <c r="S72" i="18" s="1"/>
  <c r="S86" i="18" a="1"/>
  <c r="S86" i="18" s="1"/>
  <c r="S289" i="18" a="1"/>
  <c r="S289" i="18" s="1"/>
  <c r="S361" i="18" a="1"/>
  <c r="S361" i="18" s="1"/>
  <c r="S287" i="18" a="1"/>
  <c r="S287" i="18" s="1"/>
  <c r="S302" i="18" a="1"/>
  <c r="S302" i="18" s="1"/>
  <c r="S327" i="18" a="1"/>
  <c r="S327" i="18" s="1"/>
  <c r="S197" i="18" a="1"/>
  <c r="S197" i="18" s="1"/>
  <c r="S209" i="18" a="1"/>
  <c r="S209" i="18" s="1"/>
  <c r="S218" i="18" a="1"/>
  <c r="S218" i="18" s="1"/>
  <c r="S142" i="18" a="1"/>
  <c r="S142" i="18" s="1"/>
  <c r="S143" i="18" a="1"/>
  <c r="S143" i="18" s="1"/>
  <c r="S151" i="18" a="1"/>
  <c r="S151" i="18" s="1"/>
  <c r="S159" i="18" a="1"/>
  <c r="S159" i="18" s="1"/>
  <c r="S160" i="18" a="1"/>
  <c r="S160" i="18" s="1"/>
  <c r="S168" i="18" a="1"/>
  <c r="S168" i="18" s="1"/>
  <c r="S35" i="18" a="1"/>
  <c r="S35" i="18" s="1"/>
  <c r="S40" i="18" a="1"/>
  <c r="S40" i="18" s="1"/>
  <c r="S45" i="18" a="1"/>
  <c r="S45" i="18" s="1"/>
  <c r="S50" i="18" a="1"/>
  <c r="S50" i="18" s="1"/>
  <c r="S79" i="18" a="1"/>
  <c r="S79" i="18" s="1"/>
  <c r="S85" i="18" a="1"/>
  <c r="S85" i="18" s="1"/>
  <c r="S310" i="18" a="1"/>
  <c r="S310" i="18" s="1"/>
  <c r="S363" i="18" a="1"/>
  <c r="S363" i="18" s="1"/>
  <c r="S368" i="18" a="1"/>
  <c r="S368" i="18" s="1"/>
  <c r="S387" i="18" a="1"/>
  <c r="S387" i="18" s="1"/>
  <c r="S251" i="18" a="1"/>
  <c r="S251" i="18" s="1"/>
  <c r="S29" i="18" a="1"/>
  <c r="S29" i="18" s="1"/>
  <c r="S382" i="18" a="1"/>
  <c r="S382" i="18" s="1"/>
  <c r="S230" i="18" a="1"/>
  <c r="S230" i="18" s="1"/>
  <c r="S241" i="18" a="1"/>
  <c r="S241" i="18" s="1"/>
  <c r="S71" i="18" a="1"/>
  <c r="S71" i="18" s="1"/>
  <c r="S294" i="18" a="1"/>
  <c r="S294" i="18" s="1"/>
  <c r="S400" i="18" a="1"/>
  <c r="S400" i="18" s="1"/>
  <c r="S290" i="18" a="1"/>
  <c r="S290" i="18" s="1"/>
  <c r="S144" i="18" a="1"/>
  <c r="S144" i="18" s="1"/>
  <c r="S145" i="18" a="1"/>
  <c r="S145" i="18" s="1"/>
  <c r="S154" i="18" a="1"/>
  <c r="S154" i="18" s="1"/>
  <c r="S155" i="18" a="1"/>
  <c r="S155" i="18" s="1"/>
  <c r="S43" i="18" a="1"/>
  <c r="S43" i="18" s="1"/>
  <c r="S46" i="18" a="1"/>
  <c r="S46" i="18" s="1"/>
  <c r="S75" i="18" a="1"/>
  <c r="S75" i="18" s="1"/>
  <c r="S309" i="18" a="1"/>
  <c r="S309" i="18" s="1"/>
  <c r="S319" i="18" a="1"/>
  <c r="S319" i="18" s="1"/>
  <c r="S212" i="18" a="1"/>
  <c r="S212" i="18" s="1"/>
  <c r="S214" i="18" a="1"/>
  <c r="S214" i="18" s="1"/>
  <c r="S232" i="18" a="1"/>
  <c r="S232" i="18" s="1"/>
  <c r="S135" i="18" a="1"/>
  <c r="S135" i="18" s="1"/>
  <c r="S153" i="18" a="1"/>
  <c r="S153" i="18" s="1"/>
  <c r="S163" i="18" a="1"/>
  <c r="S163" i="18" s="1"/>
  <c r="S164" i="18" a="1"/>
  <c r="S164" i="18" s="1"/>
  <c r="S26" i="18" a="1"/>
  <c r="S26" i="18" s="1"/>
  <c r="S279" i="18" a="1"/>
  <c r="S279" i="18" s="1"/>
  <c r="S229" i="18" a="1"/>
  <c r="S229" i="18" s="1"/>
  <c r="S133" i="18" a="1"/>
  <c r="S133" i="18" s="1"/>
  <c r="S137" i="18" a="1"/>
  <c r="S137" i="18" s="1"/>
  <c r="S170" i="18" a="1"/>
  <c r="S170" i="18" s="1"/>
  <c r="S31" i="18" a="1"/>
  <c r="S31" i="18" s="1"/>
  <c r="S55" i="18" a="1"/>
  <c r="S55" i="18" s="1"/>
  <c r="S67" i="18" a="1"/>
  <c r="S67" i="18" s="1"/>
  <c r="S83" i="18" a="1"/>
  <c r="S83" i="18" s="1"/>
  <c r="S114" i="18" a="1"/>
  <c r="S114" i="18" s="1"/>
  <c r="S231" i="18" a="1"/>
  <c r="S231" i="18" s="1"/>
  <c r="S126" i="18" a="1"/>
  <c r="S126" i="18" s="1"/>
  <c r="S38" i="18" a="1"/>
  <c r="S38" i="18" s="1"/>
  <c r="S69" i="18" a="1"/>
  <c r="S69" i="18" s="1"/>
  <c r="S77" i="18" a="1"/>
  <c r="S77" i="18" s="1"/>
  <c r="S395" i="18" a="1"/>
  <c r="S395" i="18" s="1"/>
  <c r="S303" i="18" a="1"/>
  <c r="S303" i="18" s="1"/>
  <c r="S252" i="18" a="1"/>
  <c r="S252" i="18" s="1"/>
  <c r="S194" i="18" a="1"/>
  <c r="S194" i="18" s="1"/>
  <c r="S149" i="18" a="1"/>
  <c r="S149" i="18" s="1"/>
  <c r="S36" i="18" a="1"/>
  <c r="S36" i="18" s="1"/>
  <c r="S165" i="18" a="1"/>
  <c r="S165" i="18" s="1"/>
  <c r="S62" i="18" a="1"/>
  <c r="S62" i="18" s="1"/>
  <c r="S383" i="18" a="1"/>
  <c r="S383" i="18" s="1"/>
  <c r="S199" i="18" a="1"/>
  <c r="S199" i="18" s="1"/>
  <c r="S131" i="18" a="1"/>
  <c r="S131" i="18" s="1"/>
  <c r="S141" i="18" a="1"/>
  <c r="S141" i="18" s="1"/>
  <c r="S157" i="18" a="1"/>
  <c r="S157" i="18" s="1"/>
  <c r="S297" i="18" a="1"/>
  <c r="S297" i="18" s="1"/>
  <c r="S320" i="18" a="1"/>
  <c r="S320" i="18" s="1"/>
  <c r="S322" i="18" a="1"/>
  <c r="S322" i="18" s="1"/>
  <c r="S381" i="18" a="1"/>
  <c r="S381" i="18" s="1"/>
  <c r="S283" i="18" a="1"/>
  <c r="S283" i="18" s="1"/>
  <c r="S201" i="18" a="1"/>
  <c r="S201" i="18" s="1"/>
  <c r="S219" i="18" a="1"/>
  <c r="S219" i="18" s="1"/>
  <c r="S39" i="18" a="1"/>
  <c r="S39" i="18" s="1"/>
  <c r="S109" i="18" a="1"/>
  <c r="S109" i="18" s="1"/>
  <c r="S65" i="18" a="1"/>
  <c r="S65" i="18" s="1"/>
  <c r="S81" i="18" a="1"/>
  <c r="S81" i="18" s="1"/>
  <c r="S48" i="18" a="1"/>
  <c r="S48" i="18" s="1"/>
  <c r="S129" i="18" a="1"/>
  <c r="S129" i="18" s="1"/>
  <c r="S59" i="18" a="1"/>
  <c r="S59" i="18" s="1"/>
  <c r="S63" i="18" a="1"/>
  <c r="S63" i="18" s="1"/>
  <c r="S24" i="18" a="1"/>
  <c r="S24" i="18" s="1"/>
  <c r="S372" i="18" a="1"/>
  <c r="S372" i="18" s="1"/>
  <c r="S288" i="18" a="1"/>
  <c r="S288" i="18" s="1"/>
  <c r="S304" i="18" a="1"/>
  <c r="S304" i="18" s="1"/>
  <c r="S42" i="18" a="1"/>
  <c r="S42" i="18" s="1"/>
  <c r="S27" i="18" a="1"/>
  <c r="S27" i="18" s="1"/>
  <c r="S367" i="18" a="1"/>
  <c r="S367" i="18" s="1"/>
  <c r="S88" i="18" a="1"/>
  <c r="S88" i="18" s="1"/>
  <c r="S378" i="18" a="1"/>
  <c r="S378" i="18" s="1"/>
  <c r="S162" i="18" a="1"/>
  <c r="S162" i="18" s="1"/>
  <c r="S369" i="18" a="1"/>
  <c r="S369" i="18" s="1"/>
  <c r="S196" i="18" a="1"/>
  <c r="S196" i="18" s="1"/>
  <c r="S87" i="18" a="1"/>
  <c r="S87" i="18" s="1"/>
  <c r="S202" i="18" a="1"/>
  <c r="S202" i="18" s="1"/>
  <c r="S44" i="18" a="1"/>
  <c r="S44" i="18" s="1"/>
  <c r="S57" i="18" a="1"/>
  <c r="S57" i="18" s="1"/>
  <c r="S70" i="18" a="1"/>
  <c r="S70" i="18" s="1"/>
  <c r="S80" i="18" a="1"/>
  <c r="S80" i="18" s="1"/>
  <c r="S51" i="18" a="1"/>
  <c r="S51" i="18" s="1"/>
  <c r="S84" i="18" a="1"/>
  <c r="S84" i="18" s="1"/>
  <c r="S364" i="18" a="1"/>
  <c r="S364" i="18" s="1"/>
  <c r="S47" i="18" a="1"/>
  <c r="S47" i="18" s="1"/>
  <c r="S37" i="18" a="1"/>
  <c r="S37" i="18" s="1"/>
  <c r="S41" i="18" a="1"/>
  <c r="S41" i="18" s="1"/>
  <c r="S328" i="18" a="1"/>
  <c r="S328" i="18" s="1"/>
  <c r="S125" i="18" a="1"/>
  <c r="S125" i="18" s="1"/>
  <c r="S325" i="18" a="1"/>
  <c r="S325" i="18" s="1"/>
  <c r="S243" i="18" a="1"/>
  <c r="S243" i="18" s="1"/>
  <c r="S123" i="18" a="1"/>
  <c r="S123" i="18" s="1"/>
  <c r="S138" i="18" a="1"/>
  <c r="S138" i="18" s="1"/>
  <c r="S208" i="18" a="1"/>
  <c r="S208" i="18" s="1"/>
  <c r="S334" i="18" a="1"/>
  <c r="S334" i="18" s="1"/>
  <c r="S386" i="18" a="1"/>
  <c r="S386" i="18" s="1"/>
  <c r="S285" i="18" a="1"/>
  <c r="S285" i="18" s="1"/>
  <c r="S115" i="18" a="1"/>
  <c r="S115" i="18" s="1"/>
  <c r="S140" i="18" a="1"/>
  <c r="S140" i="18" s="1"/>
  <c r="S167" i="18" a="1"/>
  <c r="S167" i="18" s="1"/>
  <c r="S64" i="18" a="1"/>
  <c r="S64" i="18" s="1"/>
  <c r="S124" i="18" a="1"/>
  <c r="S124" i="18" s="1"/>
  <c r="S393" i="18" a="1"/>
  <c r="S393" i="18" s="1"/>
  <c r="S148" i="18" a="1"/>
  <c r="S148" i="18" s="1"/>
  <c r="S68" i="18" a="1"/>
  <c r="S68" i="18" s="1"/>
  <c r="S76" i="18" a="1"/>
  <c r="S76" i="18" s="1"/>
  <c r="S278" i="18" a="1"/>
  <c r="S278" i="18" s="1"/>
  <c r="S234" i="18" a="1"/>
  <c r="S234" i="18" s="1"/>
  <c r="S244" i="18" a="1"/>
  <c r="S244" i="18" s="1"/>
  <c r="S25" i="18" a="1"/>
  <c r="S25" i="18" s="1"/>
  <c r="S78" i="18" a="1"/>
  <c r="S78" i="18" s="1"/>
  <c r="S332" i="18" a="1"/>
  <c r="S332" i="18" s="1"/>
  <c r="S253" i="18" a="1"/>
  <c r="S253" i="18" s="1"/>
  <c r="S161" i="18" a="1"/>
  <c r="S161" i="18" s="1"/>
  <c r="S169" i="18" a="1"/>
  <c r="S169" i="18" s="1"/>
  <c r="S49" i="18" a="1"/>
  <c r="S49" i="18" s="1"/>
  <c r="S82" i="18" a="1"/>
  <c r="S82" i="18" s="1"/>
  <c r="S314" i="18" a="1"/>
  <c r="S314" i="18" s="1"/>
  <c r="S28" i="18" a="1"/>
  <c r="S28" i="18" s="1"/>
  <c r="S132" i="18" a="1"/>
  <c r="S132" i="18" s="1"/>
  <c r="S207" i="18" a="1"/>
  <c r="S207" i="18" s="1"/>
  <c r="S312" i="18" a="1"/>
  <c r="S312" i="18" s="1"/>
  <c r="S30" i="18" a="1"/>
  <c r="S30" i="18" s="1"/>
  <c r="S152" i="18" a="1"/>
  <c r="S152" i="18" s="1"/>
  <c r="S147" i="18" a="1"/>
  <c r="S147" i="18" s="1"/>
  <c r="S398" i="18" a="1"/>
  <c r="S398" i="18" s="1"/>
  <c r="S391" i="18" a="1"/>
  <c r="S391" i="18" s="1"/>
  <c r="S318" i="18" a="1"/>
  <c r="S318" i="18" s="1"/>
  <c r="S240" i="18" a="1"/>
  <c r="S240" i="18" s="1"/>
  <c r="S224" i="18" a="1"/>
  <c r="S224" i="18" s="1"/>
  <c r="S358" i="18" a="1"/>
  <c r="S358" i="18" s="1"/>
  <c r="S171" i="18" a="1"/>
  <c r="S171" i="18" s="1"/>
  <c r="S315" i="18" a="1"/>
  <c r="S315" i="18" s="1"/>
  <c r="S58" i="18" a="1"/>
  <c r="S58" i="18" s="1"/>
  <c r="S150" i="18" a="1"/>
  <c r="S150" i="18" s="1"/>
  <c r="S60" i="18" a="1"/>
  <c r="S60" i="18" s="1"/>
  <c r="S216" i="18" a="1"/>
  <c r="S216" i="18" s="1"/>
  <c r="S357" i="18" a="1"/>
  <c r="S357" i="18" s="1"/>
  <c r="S139" i="18" a="1"/>
  <c r="S139" i="18" s="1"/>
  <c r="S158" i="18" a="1"/>
  <c r="S158" i="18" s="1"/>
  <c r="S134" i="18" a="1"/>
  <c r="S134" i="18" s="1"/>
  <c r="S128" i="18" a="1"/>
  <c r="S128" i="18" s="1"/>
  <c r="Q416" i="18"/>
  <c r="P256" i="18"/>
  <c r="P336" i="18" s="1"/>
  <c r="P415" i="18" s="1"/>
  <c r="P417" i="18" s="1"/>
  <c r="P26" i="22" s="1"/>
  <c r="Q175" i="18"/>
  <c r="Q257" i="18"/>
  <c r="Y342" i="18"/>
  <c r="Y343" i="18"/>
  <c r="Y355" i="18"/>
  <c r="Y262" i="18"/>
  <c r="Y263" i="18"/>
  <c r="Y275" i="18"/>
  <c r="O32" i="22"/>
  <c r="Q90" i="18"/>
  <c r="Q174" i="18" s="1"/>
  <c r="Y181" i="18"/>
  <c r="Y193" i="18"/>
  <c r="Y180" i="18"/>
  <c r="Y96" i="18"/>
  <c r="Y108" i="18"/>
  <c r="Y95" i="18"/>
  <c r="Y10" i="18"/>
  <c r="Y11" i="18"/>
  <c r="Y23" i="18"/>
  <c r="AB96" i="21"/>
  <c r="AB95" i="21"/>
  <c r="AB108" i="21"/>
  <c r="AB53" i="22"/>
  <c r="AB58" i="22" s="1"/>
  <c r="W255" i="21"/>
  <c r="X255" i="21" s="1"/>
  <c r="Y255" i="21" s="1"/>
  <c r="Z255" i="21" s="1"/>
  <c r="AA255" i="21" s="1"/>
  <c r="AB255" i="21" s="1"/>
  <c r="AC255" i="21" s="1"/>
  <c r="AB253" i="21"/>
  <c r="AB181" i="21"/>
  <c r="AB193" i="21"/>
  <c r="AB180" i="21"/>
  <c r="AB90" i="21"/>
  <c r="AB174" i="21" s="1"/>
  <c r="AB23" i="21"/>
  <c r="AB10" i="21"/>
  <c r="AB11" i="21"/>
  <c r="S416" i="18" l="1"/>
  <c r="T360" i="18" a="1"/>
  <c r="T360" i="18" s="1"/>
  <c r="T370" i="18" a="1"/>
  <c r="T370" i="18" s="1"/>
  <c r="T380" i="18" a="1"/>
  <c r="T380" i="18" s="1"/>
  <c r="T390" i="18" a="1"/>
  <c r="T390" i="18" s="1"/>
  <c r="T400" i="18" a="1"/>
  <c r="T400" i="18" s="1"/>
  <c r="T281" i="18" a="1"/>
  <c r="T281" i="18" s="1"/>
  <c r="T291" i="18" a="1"/>
  <c r="T291" i="18" s="1"/>
  <c r="T365" i="18" a="1"/>
  <c r="T365" i="18" s="1"/>
  <c r="T375" i="18" a="1"/>
  <c r="T375" i="18" s="1"/>
  <c r="T385" i="18" a="1"/>
  <c r="T385" i="18" s="1"/>
  <c r="T395" i="18" a="1"/>
  <c r="T395" i="18" s="1"/>
  <c r="T286" i="18" a="1"/>
  <c r="T286" i="18" s="1"/>
  <c r="T296" i="18" a="1"/>
  <c r="T296" i="18" s="1"/>
  <c r="T357" i="18" a="1"/>
  <c r="T357" i="18" s="1"/>
  <c r="T368" i="18" a="1"/>
  <c r="T368" i="18" s="1"/>
  <c r="T379" i="18" a="1"/>
  <c r="T379" i="18" s="1"/>
  <c r="T288" i="18" a="1"/>
  <c r="T288" i="18" s="1"/>
  <c r="T299" i="18" a="1"/>
  <c r="T299" i="18" s="1"/>
  <c r="T382" i="18" a="1"/>
  <c r="T382" i="18" s="1"/>
  <c r="T393" i="18" a="1"/>
  <c r="T393" i="18" s="1"/>
  <c r="T285" i="18" a="1"/>
  <c r="T285" i="18" s="1"/>
  <c r="T358" i="18" a="1"/>
  <c r="T358" i="18" s="1"/>
  <c r="T373" i="18" a="1"/>
  <c r="T373" i="18" s="1"/>
  <c r="T283" i="18" a="1"/>
  <c r="T283" i="18" s="1"/>
  <c r="T298" i="18" a="1"/>
  <c r="T298" i="18" s="1"/>
  <c r="T334" i="18" a="1"/>
  <c r="T334" i="18" s="1"/>
  <c r="T199" i="18" a="1"/>
  <c r="T199" i="18" s="1"/>
  <c r="T205" i="18" a="1"/>
  <c r="T205" i="18" s="1"/>
  <c r="T228" i="18" a="1"/>
  <c r="T228" i="18" s="1"/>
  <c r="T374" i="18" a="1"/>
  <c r="T374" i="18" s="1"/>
  <c r="T389" i="18" a="1"/>
  <c r="T389" i="18" s="1"/>
  <c r="T305" i="18" a="1"/>
  <c r="T305" i="18" s="1"/>
  <c r="T311" i="18" a="1"/>
  <c r="T311" i="18" s="1"/>
  <c r="T211" i="18" a="1"/>
  <c r="T211" i="18" s="1"/>
  <c r="T217" i="18" a="1"/>
  <c r="T217" i="18" s="1"/>
  <c r="T359" i="18" a="1"/>
  <c r="T359" i="18" s="1"/>
  <c r="T284" i="18" a="1"/>
  <c r="T284" i="18" s="1"/>
  <c r="T317" i="18" a="1"/>
  <c r="T317" i="18" s="1"/>
  <c r="T323" i="18" a="1"/>
  <c r="T323" i="18" s="1"/>
  <c r="T276" i="18" a="1"/>
  <c r="T276" i="18" s="1"/>
  <c r="T223" i="18" a="1"/>
  <c r="T223" i="18" s="1"/>
  <c r="T235" i="18" a="1"/>
  <c r="T235" i="18" s="1"/>
  <c r="T245" i="18" a="1"/>
  <c r="T245" i="18" s="1"/>
  <c r="T367" i="18" a="1"/>
  <c r="T367" i="18" s="1"/>
  <c r="T378" i="18" a="1"/>
  <c r="T378" i="18" s="1"/>
  <c r="T402" i="18" a="1"/>
  <c r="T402" i="18" s="1"/>
  <c r="T282" i="18" a="1"/>
  <c r="T282" i="18" s="1"/>
  <c r="T231" i="18" a="1"/>
  <c r="T231" i="18" s="1"/>
  <c r="T232" i="18" a="1"/>
  <c r="T232" i="18" s="1"/>
  <c r="T243" i="18" a="1"/>
  <c r="T243" i="18" s="1"/>
  <c r="T366" i="18" a="1"/>
  <c r="T366" i="18" s="1"/>
  <c r="T377" i="18" a="1"/>
  <c r="T377" i="18" s="1"/>
  <c r="T293" i="18" a="1"/>
  <c r="T293" i="18" s="1"/>
  <c r="T239" i="18" a="1"/>
  <c r="T239" i="18" s="1"/>
  <c r="T247" i="18" a="1"/>
  <c r="T247" i="18" s="1"/>
  <c r="T110" i="18" a="1"/>
  <c r="T110" i="18" s="1"/>
  <c r="T120" i="18" a="1"/>
  <c r="T120" i="18" s="1"/>
  <c r="T401" i="18" a="1"/>
  <c r="T401" i="18" s="1"/>
  <c r="T292" i="18" a="1"/>
  <c r="T292" i="18" s="1"/>
  <c r="T301" i="18" a="1"/>
  <c r="T301" i="18" s="1"/>
  <c r="T309" i="18" a="1"/>
  <c r="T309" i="18" s="1"/>
  <c r="T207" i="18" a="1"/>
  <c r="T207" i="18" s="1"/>
  <c r="T384" i="18" a="1"/>
  <c r="T384" i="18" s="1"/>
  <c r="T388" i="18" a="1"/>
  <c r="T388" i="18" s="1"/>
  <c r="T277" i="18" a="1"/>
  <c r="T277" i="18" s="1"/>
  <c r="T308" i="18" a="1"/>
  <c r="T308" i="18" s="1"/>
  <c r="T316" i="18" a="1"/>
  <c r="T316" i="18" s="1"/>
  <c r="T330" i="18" a="1"/>
  <c r="T330" i="18" s="1"/>
  <c r="T397" i="18" a="1"/>
  <c r="T397" i="18" s="1"/>
  <c r="T198" i="18" a="1"/>
  <c r="T198" i="18" s="1"/>
  <c r="T206" i="18" a="1"/>
  <c r="T206" i="18" s="1"/>
  <c r="T227" i="18" a="1"/>
  <c r="T227" i="18" s="1"/>
  <c r="T113" i="18" a="1"/>
  <c r="T113" i="18" s="1"/>
  <c r="T396" i="18" a="1"/>
  <c r="T396" i="18" s="1"/>
  <c r="T302" i="18" a="1"/>
  <c r="T302" i="18" s="1"/>
  <c r="T325" i="18" a="1"/>
  <c r="T325" i="18" s="1"/>
  <c r="T209" i="18" a="1"/>
  <c r="T209" i="18" s="1"/>
  <c r="T115" i="18" a="1"/>
  <c r="T115" i="18" s="1"/>
  <c r="T139" i="18" a="1"/>
  <c r="T139" i="18" s="1"/>
  <c r="T149" i="18" a="1"/>
  <c r="T149" i="18" s="1"/>
  <c r="T159" i="18" a="1"/>
  <c r="T159" i="18" s="1"/>
  <c r="T169" i="18" a="1"/>
  <c r="T169" i="18" s="1"/>
  <c r="T35" i="18" a="1"/>
  <c r="T35" i="18" s="1"/>
  <c r="T55" i="18" a="1"/>
  <c r="T55" i="18" s="1"/>
  <c r="T75" i="18" a="1"/>
  <c r="T75" i="18" s="1"/>
  <c r="T118" i="18" a="1"/>
  <c r="T118" i="18" s="1"/>
  <c r="T136" i="18" a="1"/>
  <c r="T136" i="18" s="1"/>
  <c r="T156" i="18" a="1"/>
  <c r="T156" i="18" s="1"/>
  <c r="T53" i="18" a="1"/>
  <c r="T53" i="18" s="1"/>
  <c r="T356" i="18" a="1"/>
  <c r="T356" i="18" s="1"/>
  <c r="T295" i="18" a="1"/>
  <c r="T295" i="18" s="1"/>
  <c r="T213" i="18" a="1"/>
  <c r="T213" i="18" s="1"/>
  <c r="T238" i="18" a="1"/>
  <c r="T238" i="18" s="1"/>
  <c r="T248" i="18" a="1"/>
  <c r="T248" i="18" s="1"/>
  <c r="T249" i="18" a="1"/>
  <c r="T249" i="18" s="1"/>
  <c r="T250" i="18" a="1"/>
  <c r="T250" i="18" s="1"/>
  <c r="T111" i="18" a="1"/>
  <c r="T111" i="18" s="1"/>
  <c r="T116" i="18" a="1"/>
  <c r="T116" i="18" s="1"/>
  <c r="T117" i="18" a="1"/>
  <c r="T117" i="18" s="1"/>
  <c r="T119" i="18" a="1"/>
  <c r="T119" i="18" s="1"/>
  <c r="T121" i="18" a="1"/>
  <c r="T121" i="18" s="1"/>
  <c r="T130" i="18" a="1"/>
  <c r="T130" i="18" s="1"/>
  <c r="T34" i="18" a="1"/>
  <c r="T34" i="18" s="1"/>
  <c r="T54" i="18" a="1"/>
  <c r="T54" i="18" s="1"/>
  <c r="T74" i="18" a="1"/>
  <c r="T74" i="18" s="1"/>
  <c r="T112" i="18" a="1"/>
  <c r="T112" i="18" s="1"/>
  <c r="T33" i="18" a="1"/>
  <c r="T33" i="18" s="1"/>
  <c r="T362" i="18" a="1"/>
  <c r="T362" i="18" s="1"/>
  <c r="T399" i="18" a="1"/>
  <c r="T399" i="18" s="1"/>
  <c r="T313" i="18" a="1"/>
  <c r="T313" i="18" s="1"/>
  <c r="T321" i="18" a="1"/>
  <c r="T321" i="18" s="1"/>
  <c r="T333" i="18" a="1"/>
  <c r="T333" i="18" s="1"/>
  <c r="T204" i="18" a="1"/>
  <c r="T204" i="18" s="1"/>
  <c r="T222" i="18" a="1"/>
  <c r="T222" i="18" s="1"/>
  <c r="T226" i="18" a="1"/>
  <c r="T226" i="18" s="1"/>
  <c r="T236" i="18" a="1"/>
  <c r="T236" i="18" s="1"/>
  <c r="T237" i="18" a="1"/>
  <c r="T237" i="18" s="1"/>
  <c r="T146" i="18" a="1"/>
  <c r="T146" i="18" s="1"/>
  <c r="T166" i="18" a="1"/>
  <c r="T166" i="18" s="1"/>
  <c r="T297" i="18" a="1"/>
  <c r="T297" i="18" s="1"/>
  <c r="T200" i="18" a="1"/>
  <c r="T200" i="18" s="1"/>
  <c r="T215" i="18" a="1"/>
  <c r="T215" i="18" s="1"/>
  <c r="T224" i="18" a="1"/>
  <c r="T224" i="18" s="1"/>
  <c r="T246" i="18" a="1"/>
  <c r="T246" i="18" s="1"/>
  <c r="T252" i="18" a="1"/>
  <c r="T252" i="18" s="1"/>
  <c r="T29" i="18" a="1"/>
  <c r="T29" i="18" s="1"/>
  <c r="T394" i="18" a="1"/>
  <c r="T394" i="18" s="1"/>
  <c r="T280" i="18" a="1"/>
  <c r="T280" i="18" s="1"/>
  <c r="T324" i="18" a="1"/>
  <c r="T324" i="18" s="1"/>
  <c r="T203" i="18" a="1"/>
  <c r="T203" i="18" s="1"/>
  <c r="T221" i="18" a="1"/>
  <c r="T221" i="18" s="1"/>
  <c r="T242" i="18" a="1"/>
  <c r="T242" i="18" s="1"/>
  <c r="T56" i="18" a="1"/>
  <c r="T56" i="18" s="1"/>
  <c r="T61" i="18" a="1"/>
  <c r="T61" i="18" s="1"/>
  <c r="T66" i="18" a="1"/>
  <c r="T66" i="18" s="1"/>
  <c r="T72" i="18" a="1"/>
  <c r="T72" i="18" s="1"/>
  <c r="T86" i="18" a="1"/>
  <c r="T86" i="18" s="1"/>
  <c r="T251" i="18" a="1"/>
  <c r="T251" i="18" s="1"/>
  <c r="T361" i="18" a="1"/>
  <c r="T361" i="18" s="1"/>
  <c r="T287" i="18" a="1"/>
  <c r="T287" i="18" s="1"/>
  <c r="T307" i="18" a="1"/>
  <c r="T307" i="18" s="1"/>
  <c r="T327" i="18" a="1"/>
  <c r="T327" i="18" s="1"/>
  <c r="T197" i="18" a="1"/>
  <c r="T197" i="18" s="1"/>
  <c r="T218" i="18" a="1"/>
  <c r="T218" i="18" s="1"/>
  <c r="T142" i="18" a="1"/>
  <c r="T142" i="18" s="1"/>
  <c r="T143" i="18" a="1"/>
  <c r="T143" i="18" s="1"/>
  <c r="T151" i="18" a="1"/>
  <c r="T151" i="18" s="1"/>
  <c r="T160" i="18" a="1"/>
  <c r="T160" i="18" s="1"/>
  <c r="T168" i="18" a="1"/>
  <c r="T168" i="18" s="1"/>
  <c r="T40" i="18" a="1"/>
  <c r="T40" i="18" s="1"/>
  <c r="T45" i="18" a="1"/>
  <c r="T45" i="18" s="1"/>
  <c r="T50" i="18" a="1"/>
  <c r="T50" i="18" s="1"/>
  <c r="T79" i="18" a="1"/>
  <c r="T79" i="18" s="1"/>
  <c r="T363" i="18" a="1"/>
  <c r="T363" i="18" s="1"/>
  <c r="T387" i="18" a="1"/>
  <c r="T387" i="18" s="1"/>
  <c r="T233" i="18" a="1"/>
  <c r="T233" i="18" s="1"/>
  <c r="T315" i="18" a="1"/>
  <c r="T315" i="18" s="1"/>
  <c r="T331" i="18" a="1"/>
  <c r="T331" i="18" s="1"/>
  <c r="T225" i="18" a="1"/>
  <c r="T225" i="18" s="1"/>
  <c r="T126" i="18" a="1"/>
  <c r="T126" i="18" s="1"/>
  <c r="T60" i="18" a="1"/>
  <c r="T60" i="18" s="1"/>
  <c r="T63" i="18" a="1"/>
  <c r="T63" i="18" s="1"/>
  <c r="T78" i="18" a="1"/>
  <c r="T78" i="18" s="1"/>
  <c r="T371" i="18" a="1"/>
  <c r="T371" i="18" s="1"/>
  <c r="T290" i="18" a="1"/>
  <c r="T290" i="18" s="1"/>
  <c r="T144" i="18" a="1"/>
  <c r="T144" i="18" s="1"/>
  <c r="T145" i="18" a="1"/>
  <c r="T145" i="18" s="1"/>
  <c r="T154" i="18" a="1"/>
  <c r="T154" i="18" s="1"/>
  <c r="T155" i="18" a="1"/>
  <c r="T155" i="18" s="1"/>
  <c r="T43" i="18" a="1"/>
  <c r="T43" i="18" s="1"/>
  <c r="T46" i="18" a="1"/>
  <c r="T46" i="18" s="1"/>
  <c r="T314" i="18" a="1"/>
  <c r="T314" i="18" s="1"/>
  <c r="T332" i="18" a="1"/>
  <c r="T332" i="18" s="1"/>
  <c r="T123" i="18" a="1"/>
  <c r="T123" i="18" s="1"/>
  <c r="T138" i="18" a="1"/>
  <c r="T138" i="18" s="1"/>
  <c r="T41" i="18" a="1"/>
  <c r="T41" i="18" s="1"/>
  <c r="T303" i="18" a="1"/>
  <c r="T303" i="18" s="1"/>
  <c r="T83" i="18" a="1"/>
  <c r="T83" i="18" s="1"/>
  <c r="T289" i="18" a="1"/>
  <c r="T289" i="18" s="1"/>
  <c r="T310" i="18" a="1"/>
  <c r="T310" i="18" s="1"/>
  <c r="T114" i="18" a="1"/>
  <c r="T114" i="18" s="1"/>
  <c r="T165" i="18" a="1"/>
  <c r="T165" i="18" s="1"/>
  <c r="T26" i="18" a="1"/>
  <c r="T26" i="18" s="1"/>
  <c r="T62" i="18" a="1"/>
  <c r="T62" i="18" s="1"/>
  <c r="T279" i="18" a="1"/>
  <c r="T279" i="18" s="1"/>
  <c r="T229" i="18" a="1"/>
  <c r="T229" i="18" s="1"/>
  <c r="T133" i="18" a="1"/>
  <c r="T133" i="18" s="1"/>
  <c r="T137" i="18" a="1"/>
  <c r="T137" i="18" s="1"/>
  <c r="T170" i="18" a="1"/>
  <c r="T170" i="18" s="1"/>
  <c r="T31" i="18" a="1"/>
  <c r="T31" i="18" s="1"/>
  <c r="T67" i="18" a="1"/>
  <c r="T67" i="18" s="1"/>
  <c r="T194" i="18" a="1"/>
  <c r="T194" i="18" s="1"/>
  <c r="T153" i="18" a="1"/>
  <c r="T153" i="18" s="1"/>
  <c r="T36" i="18" a="1"/>
  <c r="T36" i="18" s="1"/>
  <c r="T364" i="18" a="1"/>
  <c r="T364" i="18" s="1"/>
  <c r="T381" i="18" a="1"/>
  <c r="T381" i="18" s="1"/>
  <c r="T386" i="18" a="1"/>
  <c r="T386" i="18" s="1"/>
  <c r="T304" i="18" a="1"/>
  <c r="T304" i="18" s="1"/>
  <c r="T201" i="18" a="1"/>
  <c r="T201" i="18" s="1"/>
  <c r="T241" i="18" a="1"/>
  <c r="T241" i="18" s="1"/>
  <c r="T128" i="18" a="1"/>
  <c r="T128" i="18" s="1"/>
  <c r="T135" i="18" a="1"/>
  <c r="T135" i="18" s="1"/>
  <c r="T109" i="18" a="1"/>
  <c r="T109" i="18" s="1"/>
  <c r="T212" i="18" a="1"/>
  <c r="T212" i="18" s="1"/>
  <c r="T230" i="18" a="1"/>
  <c r="T230" i="18" s="1"/>
  <c r="T131" i="18" a="1"/>
  <c r="T131" i="18" s="1"/>
  <c r="T398" i="18" a="1"/>
  <c r="T398" i="18" s="1"/>
  <c r="T300" i="18" a="1"/>
  <c r="T300" i="18" s="1"/>
  <c r="T216" i="18" a="1"/>
  <c r="T216" i="18" s="1"/>
  <c r="T240" i="18" a="1"/>
  <c r="T240" i="18" s="1"/>
  <c r="T254" i="18" a="1"/>
  <c r="T254" i="18" s="1"/>
  <c r="T152" i="18" a="1"/>
  <c r="T152" i="18" s="1"/>
  <c r="T58" i="18" a="1"/>
  <c r="T58" i="18" s="1"/>
  <c r="T52" i="18" a="1"/>
  <c r="T52" i="18" s="1"/>
  <c r="T157" i="18" a="1"/>
  <c r="T157" i="18" s="1"/>
  <c r="T141" i="18" a="1"/>
  <c r="T141" i="18" s="1"/>
  <c r="T81" i="18" a="1"/>
  <c r="T81" i="18" s="1"/>
  <c r="T328" i="18" a="1"/>
  <c r="T328" i="18" s="1"/>
  <c r="T369" i="18" a="1"/>
  <c r="T369" i="18" s="1"/>
  <c r="T196" i="18" a="1"/>
  <c r="T196" i="18" s="1"/>
  <c r="T214" i="18" a="1"/>
  <c r="T214" i="18" s="1"/>
  <c r="T87" i="18" a="1"/>
  <c r="T87" i="18" s="1"/>
  <c r="T24" i="18" a="1"/>
  <c r="T24" i="18" s="1"/>
  <c r="T42" i="18" a="1"/>
  <c r="T42" i="18" s="1"/>
  <c r="T278" i="18" a="1"/>
  <c r="T278" i="18" s="1"/>
  <c r="T25" i="18" a="1"/>
  <c r="T25" i="18" s="1"/>
  <c r="T80" i="18" a="1"/>
  <c r="T80" i="18" s="1"/>
  <c r="T161" i="18" a="1"/>
  <c r="T161" i="18" s="1"/>
  <c r="T49" i="18" a="1"/>
  <c r="T49" i="18" s="1"/>
  <c r="T210" i="18" a="1"/>
  <c r="T210" i="18" s="1"/>
  <c r="T219" i="18" a="1"/>
  <c r="T219" i="18" s="1"/>
  <c r="T39" i="18" a="1"/>
  <c r="T39" i="18" s="1"/>
  <c r="T73" i="18" a="1"/>
  <c r="T73" i="18" s="1"/>
  <c r="T37" i="18" a="1"/>
  <c r="T37" i="18" s="1"/>
  <c r="T294" i="18" a="1"/>
  <c r="T294" i="18" s="1"/>
  <c r="T322" i="18" a="1"/>
  <c r="T322" i="18" s="1"/>
  <c r="T125" i="18" a="1"/>
  <c r="T125" i="18" s="1"/>
  <c r="T162" i="18" a="1"/>
  <c r="T162" i="18" s="1"/>
  <c r="T129" i="18" a="1"/>
  <c r="T129" i="18" s="1"/>
  <c r="T376" i="18" a="1"/>
  <c r="T376" i="18" s="1"/>
  <c r="T208" i="18" a="1"/>
  <c r="T208" i="18" s="1"/>
  <c r="T44" i="18" a="1"/>
  <c r="T44" i="18" s="1"/>
  <c r="T383" i="18" a="1"/>
  <c r="T383" i="18" s="1"/>
  <c r="T164" i="18" a="1"/>
  <c r="T164" i="18" s="1"/>
  <c r="T68" i="18" a="1"/>
  <c r="T68" i="18" s="1"/>
  <c r="T329" i="18" a="1"/>
  <c r="T329" i="18" s="1"/>
  <c r="T234" i="18" a="1"/>
  <c r="T234" i="18" s="1"/>
  <c r="T51" i="18" a="1"/>
  <c r="T51" i="18" s="1"/>
  <c r="T84" i="18" a="1"/>
  <c r="T84" i="18" s="1"/>
  <c r="T392" i="18" a="1"/>
  <c r="T392" i="18" s="1"/>
  <c r="T65" i="18" a="1"/>
  <c r="T65" i="18" s="1"/>
  <c r="T85" i="18" a="1"/>
  <c r="T85" i="18" s="1"/>
  <c r="T319" i="18" a="1"/>
  <c r="T319" i="18" s="1"/>
  <c r="T48" i="18" a="1"/>
  <c r="T48" i="18" s="1"/>
  <c r="T127" i="18" a="1"/>
  <c r="T127" i="18" s="1"/>
  <c r="T59" i="18" a="1"/>
  <c r="T59" i="18" s="1"/>
  <c r="T372" i="18" a="1"/>
  <c r="T372" i="18" s="1"/>
  <c r="T202" i="18" a="1"/>
  <c r="T202" i="18" s="1"/>
  <c r="T220" i="18" a="1"/>
  <c r="T220" i="18" s="1"/>
  <c r="T57" i="18" a="1"/>
  <c r="T57" i="18" s="1"/>
  <c r="T76" i="18" a="1"/>
  <c r="T76" i="18" s="1"/>
  <c r="T244" i="18" a="1"/>
  <c r="T244" i="18" s="1"/>
  <c r="T64" i="18" a="1"/>
  <c r="T64" i="18" s="1"/>
  <c r="T124" i="18" a="1"/>
  <c r="T124" i="18" s="1"/>
  <c r="T82" i="18" a="1"/>
  <c r="T82" i="18" s="1"/>
  <c r="T320" i="18" a="1"/>
  <c r="T320" i="18" s="1"/>
  <c r="T326" i="18" a="1"/>
  <c r="T326" i="18" s="1"/>
  <c r="T140" i="18" a="1"/>
  <c r="T140" i="18" s="1"/>
  <c r="T167" i="18" a="1"/>
  <c r="T167" i="18" s="1"/>
  <c r="T27" i="18" a="1"/>
  <c r="T27" i="18" s="1"/>
  <c r="T70" i="18" a="1"/>
  <c r="T70" i="18" s="1"/>
  <c r="T148" i="18" a="1"/>
  <c r="T148" i="18" s="1"/>
  <c r="T38" i="18" a="1"/>
  <c r="T38" i="18" s="1"/>
  <c r="T122" i="18" a="1"/>
  <c r="T122" i="18" s="1"/>
  <c r="T253" i="18" a="1"/>
  <c r="T253" i="18" s="1"/>
  <c r="T47" i="18" a="1"/>
  <c r="T47" i="18" s="1"/>
  <c r="T28" i="18" a="1"/>
  <c r="T28" i="18" s="1"/>
  <c r="T312" i="18" a="1"/>
  <c r="T312" i="18" s="1"/>
  <c r="T147" i="18" a="1"/>
  <c r="T147" i="18" s="1"/>
  <c r="T306" i="18" a="1"/>
  <c r="T306" i="18" s="1"/>
  <c r="T69" i="18" a="1"/>
  <c r="T69" i="18" s="1"/>
  <c r="T134" i="18" a="1"/>
  <c r="T134" i="18" s="1"/>
  <c r="T171" i="18" a="1"/>
  <c r="T171" i="18" s="1"/>
  <c r="T318" i="18" a="1"/>
  <c r="T318" i="18" s="1"/>
  <c r="T150" i="18" a="1"/>
  <c r="T150" i="18" s="1"/>
  <c r="T77" i="18" a="1"/>
  <c r="T77" i="18" s="1"/>
  <c r="T132" i="18" a="1"/>
  <c r="T132" i="18" s="1"/>
  <c r="T163" i="18" a="1"/>
  <c r="T163" i="18" s="1"/>
  <c r="T71" i="18" a="1"/>
  <c r="T71" i="18" s="1"/>
  <c r="T30" i="18" a="1"/>
  <c r="T30" i="18" s="1"/>
  <c r="T32" i="18" a="1"/>
  <c r="T32" i="18" s="1"/>
  <c r="T88" i="18" a="1"/>
  <c r="T88" i="18" s="1"/>
  <c r="T158" i="18" a="1"/>
  <c r="T158" i="18" s="1"/>
  <c r="T391" i="18" a="1"/>
  <c r="T391" i="18" s="1"/>
  <c r="T195" i="18" a="1"/>
  <c r="T195" i="18" s="1"/>
  <c r="S337" i="18"/>
  <c r="Q256" i="18"/>
  <c r="Q336" i="18" s="1"/>
  <c r="Q415" i="18" s="1"/>
  <c r="Q417" i="18" s="1"/>
  <c r="Q26" i="22" s="1"/>
  <c r="S257" i="18"/>
  <c r="Z342" i="18"/>
  <c r="Z343" i="18"/>
  <c r="Z355" i="18"/>
  <c r="Z263" i="18"/>
  <c r="Z275" i="18"/>
  <c r="Z262" i="18"/>
  <c r="P32" i="22"/>
  <c r="Z181" i="18"/>
  <c r="Z180" i="18"/>
  <c r="Z193" i="18"/>
  <c r="S90" i="18"/>
  <c r="S174" i="18" s="1"/>
  <c r="Z95" i="18"/>
  <c r="Z108" i="18"/>
  <c r="Z96" i="18"/>
  <c r="Z11" i="18"/>
  <c r="Z23" i="18"/>
  <c r="Z10" i="18"/>
  <c r="AC53" i="22"/>
  <c r="AC58" i="22" s="1"/>
  <c r="AC23" i="21"/>
  <c r="AC11" i="21"/>
  <c r="AC10" i="21"/>
  <c r="AC95" i="21"/>
  <c r="AC96" i="21"/>
  <c r="AC108" i="21"/>
  <c r="AC253" i="21"/>
  <c r="AC180" i="21"/>
  <c r="AC181" i="21"/>
  <c r="AC193" i="21"/>
  <c r="AC90" i="21"/>
  <c r="AC174" i="21" s="1"/>
  <c r="AC175" i="21" s="1"/>
  <c r="T416" i="18" l="1"/>
  <c r="U356" i="18" a="1"/>
  <c r="U356" i="18" s="1"/>
  <c r="U390" i="18" a="1"/>
  <c r="U390" i="18" s="1"/>
  <c r="U401" i="18" a="1"/>
  <c r="U401" i="18" s="1"/>
  <c r="U282" i="18" a="1"/>
  <c r="U282" i="18" s="1"/>
  <c r="U309" i="18" a="1"/>
  <c r="U309" i="18" s="1"/>
  <c r="U319" i="18" a="1"/>
  <c r="U319" i="18" s="1"/>
  <c r="U329" i="18" a="1"/>
  <c r="U329" i="18" s="1"/>
  <c r="U198" i="18" a="1"/>
  <c r="U198" i="18" s="1"/>
  <c r="U208" i="18" a="1"/>
  <c r="U208" i="18" s="1"/>
  <c r="U218" i="18" a="1"/>
  <c r="U218" i="18" s="1"/>
  <c r="U365" i="18" a="1"/>
  <c r="U365" i="18" s="1"/>
  <c r="U376" i="18" a="1"/>
  <c r="U376" i="18" s="1"/>
  <c r="U296" i="18" a="1"/>
  <c r="U296" i="18" s="1"/>
  <c r="U304" i="18" a="1"/>
  <c r="U304" i="18" s="1"/>
  <c r="U314" i="18" a="1"/>
  <c r="U314" i="18" s="1"/>
  <c r="U324" i="18" a="1"/>
  <c r="U324" i="18" s="1"/>
  <c r="U334" i="18" a="1"/>
  <c r="U334" i="18" s="1"/>
  <c r="U203" i="18" a="1"/>
  <c r="U203" i="18" s="1"/>
  <c r="U213" i="18" a="1"/>
  <c r="U213" i="18" s="1"/>
  <c r="U223" i="18" a="1"/>
  <c r="U223" i="18" s="1"/>
  <c r="U388" i="18" a="1"/>
  <c r="U388" i="18" s="1"/>
  <c r="U297" i="18" a="1"/>
  <c r="U297" i="18" s="1"/>
  <c r="U322" i="18" a="1"/>
  <c r="U322" i="18" s="1"/>
  <c r="U328" i="18" a="1"/>
  <c r="U328" i="18" s="1"/>
  <c r="U358" i="18" a="1"/>
  <c r="U358" i="18" s="1"/>
  <c r="U373" i="18" a="1"/>
  <c r="U373" i="18" s="1"/>
  <c r="U283" i="18" a="1"/>
  <c r="U283" i="18" s="1"/>
  <c r="U298" i="18" a="1"/>
  <c r="U298" i="18" s="1"/>
  <c r="U199" i="18" a="1"/>
  <c r="U199" i="18" s="1"/>
  <c r="U205" i="18" a="1"/>
  <c r="U205" i="18" s="1"/>
  <c r="U228" i="18" a="1"/>
  <c r="U228" i="18" s="1"/>
  <c r="U238" i="18" a="1"/>
  <c r="U238" i="18" s="1"/>
  <c r="U374" i="18" a="1"/>
  <c r="U374" i="18" s="1"/>
  <c r="U389" i="18" a="1"/>
  <c r="U389" i="18" s="1"/>
  <c r="U299" i="18" a="1"/>
  <c r="U299" i="18" s="1"/>
  <c r="U305" i="18" a="1"/>
  <c r="U305" i="18" s="1"/>
  <c r="U311" i="18" a="1"/>
  <c r="U311" i="18" s="1"/>
  <c r="U211" i="18" a="1"/>
  <c r="U211" i="18" s="1"/>
  <c r="U217" i="18" a="1"/>
  <c r="U217" i="18" s="1"/>
  <c r="U368" i="18" a="1"/>
  <c r="U368" i="18" s="1"/>
  <c r="U294" i="18" a="1"/>
  <c r="U294" i="18" s="1"/>
  <c r="U250" i="18" a="1"/>
  <c r="U250" i="18" s="1"/>
  <c r="U367" i="18" a="1"/>
  <c r="U367" i="18" s="1"/>
  <c r="U378" i="18" a="1"/>
  <c r="U378" i="18" s="1"/>
  <c r="U402" i="18" a="1"/>
  <c r="U402" i="18" s="1"/>
  <c r="U231" i="18" a="1"/>
  <c r="U231" i="18" s="1"/>
  <c r="U232" i="18" a="1"/>
  <c r="U232" i="18" s="1"/>
  <c r="U243" i="18" a="1"/>
  <c r="U243" i="18" s="1"/>
  <c r="U366" i="18" a="1"/>
  <c r="U366" i="18" s="1"/>
  <c r="U377" i="18" a="1"/>
  <c r="U377" i="18" s="1"/>
  <c r="U281" i="18" a="1"/>
  <c r="U281" i="18" s="1"/>
  <c r="U293" i="18" a="1"/>
  <c r="U293" i="18" s="1"/>
  <c r="U239" i="18" a="1"/>
  <c r="U239" i="18" s="1"/>
  <c r="U247" i="18" a="1"/>
  <c r="U247" i="18" s="1"/>
  <c r="U110" i="18" a="1"/>
  <c r="U110" i="18" s="1"/>
  <c r="U120" i="18" a="1"/>
  <c r="U120" i="18" s="1"/>
  <c r="U398" i="18" a="1"/>
  <c r="U398" i="18" s="1"/>
  <c r="U291" i="18" a="1"/>
  <c r="U291" i="18" s="1"/>
  <c r="U331" i="18" a="1"/>
  <c r="U331" i="18" s="1"/>
  <c r="U332" i="18" a="1"/>
  <c r="U332" i="18" s="1"/>
  <c r="U229" i="18" a="1"/>
  <c r="U229" i="18" s="1"/>
  <c r="U230" i="18" a="1"/>
  <c r="U230" i="18" s="1"/>
  <c r="U244" i="18" a="1"/>
  <c r="U244" i="18" s="1"/>
  <c r="U123" i="18" a="1"/>
  <c r="U123" i="18" s="1"/>
  <c r="U133" i="18" a="1"/>
  <c r="U133" i="18" s="1"/>
  <c r="U379" i="18" a="1"/>
  <c r="U379" i="18" s="1"/>
  <c r="U301" i="18" a="1"/>
  <c r="U301" i="18" s="1"/>
  <c r="U323" i="18" a="1"/>
  <c r="U323" i="18" s="1"/>
  <c r="U207" i="18" a="1"/>
  <c r="U207" i="18" s="1"/>
  <c r="U245" i="18" a="1"/>
  <c r="U245" i="18" s="1"/>
  <c r="U360" i="18" a="1"/>
  <c r="U360" i="18" s="1"/>
  <c r="U370" i="18" a="1"/>
  <c r="U370" i="18" s="1"/>
  <c r="U384" i="18" a="1"/>
  <c r="U384" i="18" s="1"/>
  <c r="U277" i="18" a="1"/>
  <c r="U277" i="18" s="1"/>
  <c r="U286" i="18" a="1"/>
  <c r="U286" i="18" s="1"/>
  <c r="U308" i="18" a="1"/>
  <c r="U308" i="18" s="1"/>
  <c r="U316" i="18" a="1"/>
  <c r="U316" i="18" s="1"/>
  <c r="U330" i="18" a="1"/>
  <c r="U330" i="18" s="1"/>
  <c r="U130" i="18" a="1"/>
  <c r="U130" i="18" s="1"/>
  <c r="U387" i="18" a="1"/>
  <c r="U387" i="18" s="1"/>
  <c r="U393" i="18" a="1"/>
  <c r="U393" i="18" s="1"/>
  <c r="U310" i="18" a="1"/>
  <c r="U310" i="18" s="1"/>
  <c r="U196" i="18" a="1"/>
  <c r="U196" i="18" s="1"/>
  <c r="U200" i="18" a="1"/>
  <c r="U200" i="18" s="1"/>
  <c r="U251" i="18" a="1"/>
  <c r="U251" i="18" s="1"/>
  <c r="U252" i="18" a="1"/>
  <c r="U252" i="18" s="1"/>
  <c r="U253" i="18" a="1"/>
  <c r="U253" i="18" s="1"/>
  <c r="U194" i="18" a="1"/>
  <c r="U194" i="18" s="1"/>
  <c r="U114" i="18" a="1"/>
  <c r="U114" i="18" s="1"/>
  <c r="U129" i="18" a="1"/>
  <c r="U129" i="18" s="1"/>
  <c r="U36" i="18" a="1"/>
  <c r="U36" i="18" s="1"/>
  <c r="U56" i="18" a="1"/>
  <c r="U56" i="18" s="1"/>
  <c r="U76" i="18" a="1"/>
  <c r="U76" i="18" s="1"/>
  <c r="U248" i="18" a="1"/>
  <c r="U248" i="18" s="1"/>
  <c r="U111" i="18" a="1"/>
  <c r="U111" i="18" s="1"/>
  <c r="U121" i="18" a="1"/>
  <c r="U121" i="18" s="1"/>
  <c r="U34" i="18" a="1"/>
  <c r="U34" i="18" s="1"/>
  <c r="U396" i="18" a="1"/>
  <c r="U396" i="18" s="1"/>
  <c r="U292" i="18" a="1"/>
  <c r="U292" i="18" s="1"/>
  <c r="U302" i="18" a="1"/>
  <c r="U302" i="18" s="1"/>
  <c r="U325" i="18" a="1"/>
  <c r="U325" i="18" s="1"/>
  <c r="U209" i="18" a="1"/>
  <c r="U209" i="18" s="1"/>
  <c r="U113" i="18" a="1"/>
  <c r="U113" i="18" s="1"/>
  <c r="U115" i="18" a="1"/>
  <c r="U115" i="18" s="1"/>
  <c r="U139" i="18" a="1"/>
  <c r="U139" i="18" s="1"/>
  <c r="U149" i="18" a="1"/>
  <c r="U149" i="18" s="1"/>
  <c r="U159" i="18" a="1"/>
  <c r="U159" i="18" s="1"/>
  <c r="U169" i="18" a="1"/>
  <c r="U169" i="18" s="1"/>
  <c r="U35" i="18" a="1"/>
  <c r="U35" i="18" s="1"/>
  <c r="U55" i="18" a="1"/>
  <c r="U55" i="18" s="1"/>
  <c r="U75" i="18" a="1"/>
  <c r="U75" i="18" s="1"/>
  <c r="U249" i="18" a="1"/>
  <c r="U249" i="18" s="1"/>
  <c r="U116" i="18" a="1"/>
  <c r="U116" i="18" s="1"/>
  <c r="U119" i="18" a="1"/>
  <c r="U119" i="18" s="1"/>
  <c r="U295" i="18" a="1"/>
  <c r="U295" i="18" s="1"/>
  <c r="U117" i="18" a="1"/>
  <c r="U117" i="18" s="1"/>
  <c r="U54" i="18" a="1"/>
  <c r="U54" i="18" s="1"/>
  <c r="U313" i="18" a="1"/>
  <c r="U313" i="18" s="1"/>
  <c r="U234" i="18" a="1"/>
  <c r="U234" i="18" s="1"/>
  <c r="U141" i="18" a="1"/>
  <c r="U141" i="18" s="1"/>
  <c r="U150" i="18" a="1"/>
  <c r="U150" i="18" s="1"/>
  <c r="U158" i="18" a="1"/>
  <c r="U158" i="18" s="1"/>
  <c r="U109" i="18" a="1"/>
  <c r="U109" i="18" s="1"/>
  <c r="U25" i="18" a="1"/>
  <c r="U25" i="18" s="1"/>
  <c r="U30" i="18" a="1"/>
  <c r="U30" i="18" s="1"/>
  <c r="U80" i="18" a="1"/>
  <c r="U80" i="18" s="1"/>
  <c r="U168" i="18" a="1"/>
  <c r="U168" i="18" s="1"/>
  <c r="U40" i="18" a="1"/>
  <c r="U40" i="18" s="1"/>
  <c r="U45" i="18" a="1"/>
  <c r="U45" i="18" s="1"/>
  <c r="U79" i="18" a="1"/>
  <c r="U79" i="18" s="1"/>
  <c r="U363" i="18" a="1"/>
  <c r="U363" i="18" s="1"/>
  <c r="U382" i="18" a="1"/>
  <c r="U382" i="18" s="1"/>
  <c r="U380" i="18" a="1"/>
  <c r="U380" i="18" s="1"/>
  <c r="U385" i="18" a="1"/>
  <c r="U385" i="18" s="1"/>
  <c r="U399" i="18" a="1"/>
  <c r="U399" i="18" s="1"/>
  <c r="U276" i="18" a="1"/>
  <c r="U276" i="18" s="1"/>
  <c r="U215" i="18" a="1"/>
  <c r="U215" i="18" s="1"/>
  <c r="U224" i="18" a="1"/>
  <c r="U224" i="18" s="1"/>
  <c r="U246" i="18" a="1"/>
  <c r="U246" i="18" s="1"/>
  <c r="U361" i="18" a="1"/>
  <c r="U361" i="18" s="1"/>
  <c r="U287" i="18" a="1"/>
  <c r="U287" i="18" s="1"/>
  <c r="U327" i="18" a="1"/>
  <c r="U327" i="18" s="1"/>
  <c r="U142" i="18" a="1"/>
  <c r="U142" i="18" s="1"/>
  <c r="U50" i="18" a="1"/>
  <c r="U50" i="18" s="1"/>
  <c r="U394" i="18" a="1"/>
  <c r="U394" i="18" s="1"/>
  <c r="U280" i="18" a="1"/>
  <c r="U280" i="18" s="1"/>
  <c r="U221" i="18" a="1"/>
  <c r="U221" i="18" s="1"/>
  <c r="U227" i="18" a="1"/>
  <c r="U227" i="18" s="1"/>
  <c r="U237" i="18" a="1"/>
  <c r="U237" i="18" s="1"/>
  <c r="U242" i="18" a="1"/>
  <c r="U242" i="18" s="1"/>
  <c r="U61" i="18" a="1"/>
  <c r="U61" i="18" s="1"/>
  <c r="U66" i="18" a="1"/>
  <c r="U66" i="18" s="1"/>
  <c r="U72" i="18" a="1"/>
  <c r="U72" i="18" s="1"/>
  <c r="U86" i="18" a="1"/>
  <c r="U86" i="18" s="1"/>
  <c r="U375" i="18" a="1"/>
  <c r="U375" i="18" s="1"/>
  <c r="U307" i="18" a="1"/>
  <c r="U307" i="18" s="1"/>
  <c r="U197" i="18" a="1"/>
  <c r="U197" i="18" s="1"/>
  <c r="U112" i="18" a="1"/>
  <c r="U112" i="18" s="1"/>
  <c r="U143" i="18" a="1"/>
  <c r="U143" i="18" s="1"/>
  <c r="U151" i="18" a="1"/>
  <c r="U151" i="18" s="1"/>
  <c r="U160" i="18" a="1"/>
  <c r="U160" i="18" s="1"/>
  <c r="U321" i="18" a="1"/>
  <c r="U321" i="18" s="1"/>
  <c r="U317" i="18" a="1"/>
  <c r="U317" i="18" s="1"/>
  <c r="U206" i="18" a="1"/>
  <c r="U206" i="18" s="1"/>
  <c r="U118" i="18" a="1"/>
  <c r="U118" i="18" s="1"/>
  <c r="U166" i="18" a="1"/>
  <c r="U166" i="18" s="1"/>
  <c r="U400" i="18" a="1"/>
  <c r="U400" i="18" s="1"/>
  <c r="U315" i="18" a="1"/>
  <c r="U315" i="18" s="1"/>
  <c r="U225" i="18" a="1"/>
  <c r="U225" i="18" s="1"/>
  <c r="U126" i="18" a="1"/>
  <c r="U126" i="18" s="1"/>
  <c r="U63" i="18" a="1"/>
  <c r="U63" i="18" s="1"/>
  <c r="U60" i="18" a="1"/>
  <c r="U60" i="18" s="1"/>
  <c r="U240" i="18" a="1"/>
  <c r="U240" i="18" s="1"/>
  <c r="U154" i="18" a="1"/>
  <c r="U154" i="18" s="1"/>
  <c r="U171" i="18" a="1"/>
  <c r="U171" i="18" s="1"/>
  <c r="U24" i="18" a="1"/>
  <c r="U24" i="18" s="1"/>
  <c r="U395" i="18" a="1"/>
  <c r="U395" i="18" s="1"/>
  <c r="U279" i="18" a="1"/>
  <c r="U279" i="18" s="1"/>
  <c r="U67" i="18" a="1"/>
  <c r="U67" i="18" s="1"/>
  <c r="U303" i="18" a="1"/>
  <c r="U303" i="18" s="1"/>
  <c r="U153" i="18" a="1"/>
  <c r="U153" i="18" s="1"/>
  <c r="U83" i="18" a="1"/>
  <c r="U83" i="18" s="1"/>
  <c r="U397" i="18" a="1"/>
  <c r="U397" i="18" s="1"/>
  <c r="U284" i="18" a="1"/>
  <c r="U284" i="18" s="1"/>
  <c r="U233" i="18" a="1"/>
  <c r="U233" i="18" s="1"/>
  <c r="U138" i="18" a="1"/>
  <c r="U138" i="18" s="1"/>
  <c r="U41" i="18" a="1"/>
  <c r="U41" i="18" s="1"/>
  <c r="U43" i="18" a="1"/>
  <c r="U43" i="18" s="1"/>
  <c r="U235" i="18" a="1"/>
  <c r="U235" i="18" s="1"/>
  <c r="U137" i="18" a="1"/>
  <c r="U137" i="18" s="1"/>
  <c r="U170" i="18" a="1"/>
  <c r="U170" i="18" s="1"/>
  <c r="U31" i="18" a="1"/>
  <c r="U31" i="18" s="1"/>
  <c r="U391" i="18" a="1"/>
  <c r="U391" i="18" s="1"/>
  <c r="U285" i="18" a="1"/>
  <c r="U285" i="18" s="1"/>
  <c r="U333" i="18" a="1"/>
  <c r="U333" i="18" s="1"/>
  <c r="U214" i="18" a="1"/>
  <c r="U214" i="18" s="1"/>
  <c r="U216" i="18" a="1"/>
  <c r="U216" i="18" s="1"/>
  <c r="U222" i="18" a="1"/>
  <c r="U222" i="18" s="1"/>
  <c r="U146" i="18" a="1"/>
  <c r="U146" i="18" s="1"/>
  <c r="U364" i="18" a="1"/>
  <c r="U364" i="18" s="1"/>
  <c r="U381" i="18" a="1"/>
  <c r="U381" i="18" s="1"/>
  <c r="U386" i="18" a="1"/>
  <c r="U386" i="18" s="1"/>
  <c r="U201" i="18" a="1"/>
  <c r="U201" i="18" s="1"/>
  <c r="U236" i="18" a="1"/>
  <c r="U236" i="18" s="1"/>
  <c r="U241" i="18" a="1"/>
  <c r="U241" i="18" s="1"/>
  <c r="U128" i="18" a="1"/>
  <c r="U128" i="18" s="1"/>
  <c r="U135" i="18" a="1"/>
  <c r="U135" i="18" s="1"/>
  <c r="U290" i="18" a="1"/>
  <c r="U290" i="18" s="1"/>
  <c r="U306" i="18" a="1"/>
  <c r="U306" i="18" s="1"/>
  <c r="U144" i="18" a="1"/>
  <c r="U144" i="18" s="1"/>
  <c r="U69" i="18" a="1"/>
  <c r="U69" i="18" s="1"/>
  <c r="U77" i="18" a="1"/>
  <c r="U77" i="18" s="1"/>
  <c r="U152" i="18" a="1"/>
  <c r="U152" i="18" s="1"/>
  <c r="U157" i="18" a="1"/>
  <c r="U157" i="18" s="1"/>
  <c r="U37" i="18" a="1"/>
  <c r="U37" i="18" s="1"/>
  <c r="U81" i="18" a="1"/>
  <c r="U81" i="18" s="1"/>
  <c r="U131" i="18" a="1"/>
  <c r="U131" i="18" s="1"/>
  <c r="U127" i="18" a="1"/>
  <c r="U127" i="18" s="1"/>
  <c r="U59" i="18" a="1"/>
  <c r="U59" i="18" s="1"/>
  <c r="U53" i="18" a="1"/>
  <c r="U53" i="18" s="1"/>
  <c r="U68" i="18" a="1"/>
  <c r="U68" i="18" s="1"/>
  <c r="U278" i="18" a="1"/>
  <c r="U278" i="18" s="1"/>
  <c r="U289" i="18" a="1"/>
  <c r="U289" i="18" s="1"/>
  <c r="U212" i="18" a="1"/>
  <c r="U212" i="18" s="1"/>
  <c r="U122" i="18" a="1"/>
  <c r="U122" i="18" s="1"/>
  <c r="U145" i="18" a="1"/>
  <c r="U145" i="18" s="1"/>
  <c r="U300" i="18" a="1"/>
  <c r="U300" i="18" s="1"/>
  <c r="U204" i="18" a="1"/>
  <c r="U204" i="18" s="1"/>
  <c r="U254" i="18" a="1"/>
  <c r="U254" i="18" s="1"/>
  <c r="U58" i="18" a="1"/>
  <c r="U58" i="18" s="1"/>
  <c r="U33" i="18" a="1"/>
  <c r="U33" i="18" s="1"/>
  <c r="U65" i="18" a="1"/>
  <c r="U65" i="18" s="1"/>
  <c r="U85" i="18" a="1"/>
  <c r="U85" i="18" s="1"/>
  <c r="U48" i="18" a="1"/>
  <c r="U48" i="18" s="1"/>
  <c r="U369" i="18" a="1"/>
  <c r="U369" i="18" s="1"/>
  <c r="U46" i="18" a="1"/>
  <c r="U46" i="18" s="1"/>
  <c r="U29" i="18" a="1"/>
  <c r="U29" i="18" s="1"/>
  <c r="U57" i="18" a="1"/>
  <c r="U57" i="18" s="1"/>
  <c r="U82" i="18" a="1"/>
  <c r="U82" i="18" s="1"/>
  <c r="U210" i="18" a="1"/>
  <c r="U210" i="18" s="1"/>
  <c r="U219" i="18" a="1"/>
  <c r="U219" i="18" s="1"/>
  <c r="U39" i="18" a="1"/>
  <c r="U39" i="18" s="1"/>
  <c r="U52" i="18" a="1"/>
  <c r="U52" i="18" s="1"/>
  <c r="U73" i="18" a="1"/>
  <c r="U73" i="18" s="1"/>
  <c r="U362" i="18" a="1"/>
  <c r="U362" i="18" s="1"/>
  <c r="U392" i="18" a="1"/>
  <c r="U392" i="18" s="1"/>
  <c r="U165" i="18" a="1"/>
  <c r="U165" i="18" s="1"/>
  <c r="U359" i="18" a="1"/>
  <c r="U359" i="18" s="1"/>
  <c r="U125" i="18" a="1"/>
  <c r="U125" i="18" s="1"/>
  <c r="U162" i="18" a="1"/>
  <c r="U162" i="18" s="1"/>
  <c r="U288" i="18" a="1"/>
  <c r="U288" i="18" s="1"/>
  <c r="U87" i="18" a="1"/>
  <c r="U87" i="18" s="1"/>
  <c r="U372" i="18" a="1"/>
  <c r="U372" i="18" s="1"/>
  <c r="U202" i="18" a="1"/>
  <c r="U202" i="18" s="1"/>
  <c r="U220" i="18" a="1"/>
  <c r="U220" i="18" s="1"/>
  <c r="U44" i="18" a="1"/>
  <c r="U44" i="18" s="1"/>
  <c r="U78" i="18" a="1"/>
  <c r="U78" i="18" s="1"/>
  <c r="U64" i="18" a="1"/>
  <c r="U64" i="18" s="1"/>
  <c r="U161" i="18" a="1"/>
  <c r="U161" i="18" s="1"/>
  <c r="U49" i="18" a="1"/>
  <c r="U49" i="18" s="1"/>
  <c r="U84" i="18" a="1"/>
  <c r="U84" i="18" s="1"/>
  <c r="U383" i="18" a="1"/>
  <c r="U383" i="18" s="1"/>
  <c r="U164" i="18" a="1"/>
  <c r="U164" i="18" s="1"/>
  <c r="U42" i="18" a="1"/>
  <c r="U42" i="18" s="1"/>
  <c r="U74" i="18" a="1"/>
  <c r="U74" i="18" s="1"/>
  <c r="U320" i="18" a="1"/>
  <c r="U320" i="18" s="1"/>
  <c r="U326" i="18" a="1"/>
  <c r="U326" i="18" s="1"/>
  <c r="U226" i="18" a="1"/>
  <c r="U226" i="18" s="1"/>
  <c r="U140" i="18" a="1"/>
  <c r="U140" i="18" s="1"/>
  <c r="U156" i="18" a="1"/>
  <c r="U156" i="18" s="1"/>
  <c r="U167" i="18" a="1"/>
  <c r="U167" i="18" s="1"/>
  <c r="U27" i="18" a="1"/>
  <c r="U27" i="18" s="1"/>
  <c r="U70" i="18" a="1"/>
  <c r="U70" i="18" s="1"/>
  <c r="U148" i="18" a="1"/>
  <c r="U148" i="18" s="1"/>
  <c r="U38" i="18" a="1"/>
  <c r="U38" i="18" s="1"/>
  <c r="U124" i="18" a="1"/>
  <c r="U124" i="18" s="1"/>
  <c r="U51" i="18" a="1"/>
  <c r="U51" i="18" s="1"/>
  <c r="U195" i="18" a="1"/>
  <c r="U195" i="18" s="1"/>
  <c r="U318" i="18" a="1"/>
  <c r="U318" i="18" s="1"/>
  <c r="U155" i="18" a="1"/>
  <c r="U155" i="18" s="1"/>
  <c r="U88" i="18" a="1"/>
  <c r="U88" i="18" s="1"/>
  <c r="U134" i="18" a="1"/>
  <c r="U134" i="18" s="1"/>
  <c r="U47" i="18" a="1"/>
  <c r="U47" i="18" s="1"/>
  <c r="U132" i="18" a="1"/>
  <c r="U132" i="18" s="1"/>
  <c r="U163" i="18" a="1"/>
  <c r="U163" i="18" s="1"/>
  <c r="U357" i="18" a="1"/>
  <c r="U357" i="18" s="1"/>
  <c r="U136" i="18" a="1"/>
  <c r="U136" i="18" s="1"/>
  <c r="U26" i="18" a="1"/>
  <c r="U26" i="18" s="1"/>
  <c r="U28" i="18" a="1"/>
  <c r="U28" i="18" s="1"/>
  <c r="U62" i="18" a="1"/>
  <c r="U62" i="18" s="1"/>
  <c r="U71" i="18" a="1"/>
  <c r="U71" i="18" s="1"/>
  <c r="U312" i="18" a="1"/>
  <c r="U312" i="18" s="1"/>
  <c r="U32" i="18" a="1"/>
  <c r="U32" i="18" s="1"/>
  <c r="U147" i="18" a="1"/>
  <c r="U147" i="18" s="1"/>
  <c r="U371" i="18" a="1"/>
  <c r="U371" i="18" s="1"/>
  <c r="T337" i="18"/>
  <c r="T257" i="18"/>
  <c r="T175" i="18"/>
  <c r="S175" i="18"/>
  <c r="AA342" i="18"/>
  <c r="AA343" i="18"/>
  <c r="AA355" i="18"/>
  <c r="AA275" i="18"/>
  <c r="AA262" i="18"/>
  <c r="AA263" i="18"/>
  <c r="Q32" i="22"/>
  <c r="AA180" i="18"/>
  <c r="AA193" i="18"/>
  <c r="AA181" i="18"/>
  <c r="T90" i="18"/>
  <c r="T174" i="18" s="1"/>
  <c r="AA11" i="18"/>
  <c r="AA23" i="18"/>
  <c r="AA10" i="18"/>
  <c r="AA95" i="18"/>
  <c r="AA108" i="18"/>
  <c r="AA96" i="18"/>
  <c r="AD53" i="22"/>
  <c r="AD58" i="22" s="1"/>
  <c r="S256" i="18" l="1"/>
  <c r="S336" i="18" s="1"/>
  <c r="S415" i="18" s="1"/>
  <c r="S417" i="18" s="1"/>
  <c r="S26" i="22" s="1"/>
  <c r="U337" i="18"/>
  <c r="U416" i="18"/>
  <c r="V363" i="18" a="1"/>
  <c r="V363" i="18" s="1"/>
  <c r="V373" i="18" a="1"/>
  <c r="V373" i="18" s="1"/>
  <c r="V383" i="18" a="1"/>
  <c r="V383" i="18" s="1"/>
  <c r="V393" i="18" a="1"/>
  <c r="V393" i="18" s="1"/>
  <c r="V284" i="18" a="1"/>
  <c r="V284" i="18" s="1"/>
  <c r="V294" i="18" a="1"/>
  <c r="V294" i="18" s="1"/>
  <c r="V358" i="18" a="1"/>
  <c r="V358" i="18" s="1"/>
  <c r="V368" i="18" a="1"/>
  <c r="V368" i="18" s="1"/>
  <c r="V378" i="18" a="1"/>
  <c r="V378" i="18" s="1"/>
  <c r="V388" i="18" a="1"/>
  <c r="V388" i="18" s="1"/>
  <c r="V398" i="18" a="1"/>
  <c r="V398" i="18" s="1"/>
  <c r="V279" i="18" a="1"/>
  <c r="V279" i="18" s="1"/>
  <c r="V289" i="18" a="1"/>
  <c r="V289" i="18" s="1"/>
  <c r="V299" i="18" a="1"/>
  <c r="V299" i="18" s="1"/>
  <c r="V362" i="18" a="1"/>
  <c r="V362" i="18" s="1"/>
  <c r="V384" i="18" a="1"/>
  <c r="V384" i="18" s="1"/>
  <c r="V293" i="18" a="1"/>
  <c r="V293" i="18" s="1"/>
  <c r="V359" i="18" a="1"/>
  <c r="V359" i="18" s="1"/>
  <c r="V387" i="18" a="1"/>
  <c r="V387" i="18" s="1"/>
  <c r="V290" i="18" a="1"/>
  <c r="V290" i="18" s="1"/>
  <c r="V357" i="18" a="1"/>
  <c r="V357" i="18" s="1"/>
  <c r="V372" i="18" a="1"/>
  <c r="V372" i="18" s="1"/>
  <c r="V402" i="18" a="1"/>
  <c r="V402" i="18" s="1"/>
  <c r="V282" i="18" a="1"/>
  <c r="V282" i="18" s="1"/>
  <c r="V310" i="18" a="1"/>
  <c r="V310" i="18" s="1"/>
  <c r="V316" i="18" a="1"/>
  <c r="V316" i="18" s="1"/>
  <c r="V216" i="18" a="1"/>
  <c r="V216" i="18" s="1"/>
  <c r="V222" i="18" a="1"/>
  <c r="V222" i="18" s="1"/>
  <c r="V231" i="18" a="1"/>
  <c r="V231" i="18" s="1"/>
  <c r="V297" i="18" a="1"/>
  <c r="V297" i="18" s="1"/>
  <c r="V322" i="18" a="1"/>
  <c r="V322" i="18" s="1"/>
  <c r="V328" i="18" a="1"/>
  <c r="V328" i="18" s="1"/>
  <c r="V334" i="18" a="1"/>
  <c r="V334" i="18" s="1"/>
  <c r="V283" i="18" a="1"/>
  <c r="V283" i="18" s="1"/>
  <c r="V298" i="18" a="1"/>
  <c r="V298" i="18" s="1"/>
  <c r="V199" i="18" a="1"/>
  <c r="V199" i="18" s="1"/>
  <c r="V205" i="18" a="1"/>
  <c r="V205" i="18" s="1"/>
  <c r="V228" i="18" a="1"/>
  <c r="V228" i="18" s="1"/>
  <c r="V238" i="18" a="1"/>
  <c r="V238" i="18" s="1"/>
  <c r="V369" i="18" a="1"/>
  <c r="V369" i="18" s="1"/>
  <c r="V379" i="18" a="1"/>
  <c r="V379" i="18" s="1"/>
  <c r="V295" i="18" a="1"/>
  <c r="V295" i="18" s="1"/>
  <c r="V250" i="18" a="1"/>
  <c r="V250" i="18" s="1"/>
  <c r="V113" i="18" a="1"/>
  <c r="V113" i="18" s="1"/>
  <c r="V367" i="18" a="1"/>
  <c r="V367" i="18" s="1"/>
  <c r="V389" i="18" a="1"/>
  <c r="V389" i="18" s="1"/>
  <c r="V232" i="18" a="1"/>
  <c r="V232" i="18" s="1"/>
  <c r="V243" i="18" a="1"/>
  <c r="V243" i="18" s="1"/>
  <c r="V361" i="18" a="1"/>
  <c r="V361" i="18" s="1"/>
  <c r="V365" i="18" a="1"/>
  <c r="V365" i="18" s="1"/>
  <c r="V287" i="18" a="1"/>
  <c r="V287" i="18" s="1"/>
  <c r="V302" i="18" a="1"/>
  <c r="V302" i="18" s="1"/>
  <c r="V208" i="18" a="1"/>
  <c r="V208" i="18" s="1"/>
  <c r="V209" i="18" a="1"/>
  <c r="V209" i="18" s="1"/>
  <c r="V218" i="18" a="1"/>
  <c r="V218" i="18" s="1"/>
  <c r="V253" i="18" a="1"/>
  <c r="V253" i="18" s="1"/>
  <c r="V254" i="18" a="1"/>
  <c r="V254" i="18" s="1"/>
  <c r="V112" i="18" a="1"/>
  <c r="V112" i="18" s="1"/>
  <c r="V118" i="18" a="1"/>
  <c r="V118" i="18" s="1"/>
  <c r="V291" i="18" a="1"/>
  <c r="V291" i="18" s="1"/>
  <c r="V309" i="18" a="1"/>
  <c r="V309" i="18" s="1"/>
  <c r="V331" i="18" a="1"/>
  <c r="V331" i="18" s="1"/>
  <c r="V332" i="18" a="1"/>
  <c r="V332" i="18" s="1"/>
  <c r="V229" i="18" a="1"/>
  <c r="V229" i="18" s="1"/>
  <c r="V230" i="18" a="1"/>
  <c r="V230" i="18" s="1"/>
  <c r="V244" i="18" a="1"/>
  <c r="V244" i="18" s="1"/>
  <c r="V123" i="18" a="1"/>
  <c r="V123" i="18" s="1"/>
  <c r="V374" i="18" a="1"/>
  <c r="V374" i="18" s="1"/>
  <c r="V296" i="18" a="1"/>
  <c r="V296" i="18" s="1"/>
  <c r="V301" i="18" a="1"/>
  <c r="V301" i="18" s="1"/>
  <c r="V323" i="18" a="1"/>
  <c r="V323" i="18" s="1"/>
  <c r="V207" i="18" a="1"/>
  <c r="V207" i="18" s="1"/>
  <c r="V217" i="18" a="1"/>
  <c r="V217" i="18" s="1"/>
  <c r="V245" i="18" a="1"/>
  <c r="V245" i="18" s="1"/>
  <c r="V381" i="18" a="1"/>
  <c r="V381" i="18" s="1"/>
  <c r="V390" i="18" a="1"/>
  <c r="V390" i="18" s="1"/>
  <c r="V329" i="18" a="1"/>
  <c r="V329" i="18" s="1"/>
  <c r="V135" i="18" a="1"/>
  <c r="V135" i="18" s="1"/>
  <c r="V142" i="18" a="1"/>
  <c r="V142" i="18" s="1"/>
  <c r="V152" i="18" a="1"/>
  <c r="V152" i="18" s="1"/>
  <c r="V162" i="18" a="1"/>
  <c r="V162" i="18" s="1"/>
  <c r="V37" i="18" a="1"/>
  <c r="V37" i="18" s="1"/>
  <c r="V57" i="18" a="1"/>
  <c r="V57" i="18" s="1"/>
  <c r="V77" i="18" a="1"/>
  <c r="V77" i="18" s="1"/>
  <c r="V115" i="18" a="1"/>
  <c r="V115" i="18" s="1"/>
  <c r="V149" i="18" a="1"/>
  <c r="V149" i="18" s="1"/>
  <c r="V159" i="18" a="1"/>
  <c r="V159" i="18" s="1"/>
  <c r="V169" i="18" a="1"/>
  <c r="V169" i="18" s="1"/>
  <c r="V35" i="18" a="1"/>
  <c r="V35" i="18" s="1"/>
  <c r="V196" i="18" a="1"/>
  <c r="V196" i="18" s="1"/>
  <c r="V200" i="18" a="1"/>
  <c r="V200" i="18" s="1"/>
  <c r="V251" i="18" a="1"/>
  <c r="V251" i="18" s="1"/>
  <c r="V252" i="18" a="1"/>
  <c r="V252" i="18" s="1"/>
  <c r="V194" i="18" a="1"/>
  <c r="V194" i="18" s="1"/>
  <c r="V110" i="18" a="1"/>
  <c r="V110" i="18" s="1"/>
  <c r="V114" i="18" a="1"/>
  <c r="V114" i="18" s="1"/>
  <c r="V129" i="18" a="1"/>
  <c r="V129" i="18" s="1"/>
  <c r="V36" i="18" a="1"/>
  <c r="V36" i="18" s="1"/>
  <c r="V56" i="18" a="1"/>
  <c r="V56" i="18" s="1"/>
  <c r="V76" i="18" a="1"/>
  <c r="V76" i="18" s="1"/>
  <c r="V139" i="18" a="1"/>
  <c r="V139" i="18" s="1"/>
  <c r="V55" i="18" a="1"/>
  <c r="V55" i="18" s="1"/>
  <c r="V396" i="18" a="1"/>
  <c r="V396" i="18" s="1"/>
  <c r="V356" i="18" a="1"/>
  <c r="V356" i="18" s="1"/>
  <c r="V292" i="18" a="1"/>
  <c r="V292" i="18" s="1"/>
  <c r="V325" i="18" a="1"/>
  <c r="V325" i="18" s="1"/>
  <c r="V213" i="18" a="1"/>
  <c r="V213" i="18" s="1"/>
  <c r="V120" i="18" a="1"/>
  <c r="V120" i="18" s="1"/>
  <c r="V130" i="18" a="1"/>
  <c r="V130" i="18" s="1"/>
  <c r="V366" i="18" a="1"/>
  <c r="V366" i="18" s="1"/>
  <c r="V278" i="18" a="1"/>
  <c r="V278" i="18" s="1"/>
  <c r="V319" i="18" a="1"/>
  <c r="V319" i="18" s="1"/>
  <c r="V330" i="18" a="1"/>
  <c r="V330" i="18" s="1"/>
  <c r="V333" i="18" a="1"/>
  <c r="V333" i="18" s="1"/>
  <c r="V212" i="18" a="1"/>
  <c r="V212" i="18" s="1"/>
  <c r="V167" i="18" a="1"/>
  <c r="V167" i="18" s="1"/>
  <c r="V41" i="18" a="1"/>
  <c r="V41" i="18" s="1"/>
  <c r="V46" i="18" a="1"/>
  <c r="V46" i="18" s="1"/>
  <c r="V51" i="18" a="1"/>
  <c r="V51" i="18" s="1"/>
  <c r="V73" i="18" a="1"/>
  <c r="V73" i="18" s="1"/>
  <c r="V87" i="18" a="1"/>
  <c r="V87" i="18" s="1"/>
  <c r="V61" i="18" a="1"/>
  <c r="V61" i="18" s="1"/>
  <c r="V66" i="18" a="1"/>
  <c r="V66" i="18" s="1"/>
  <c r="V86" i="18" a="1"/>
  <c r="V86" i="18" s="1"/>
  <c r="V375" i="18" a="1"/>
  <c r="V375" i="18" s="1"/>
  <c r="V313" i="18" a="1"/>
  <c r="V313" i="18" s="1"/>
  <c r="V234" i="18" a="1"/>
  <c r="V234" i="18" s="1"/>
  <c r="V141" i="18" a="1"/>
  <c r="V141" i="18" s="1"/>
  <c r="V150" i="18" a="1"/>
  <c r="V150" i="18" s="1"/>
  <c r="V158" i="18" a="1"/>
  <c r="V158" i="18" s="1"/>
  <c r="V109" i="18" a="1"/>
  <c r="V109" i="18" s="1"/>
  <c r="V25" i="18" a="1"/>
  <c r="V25" i="18" s="1"/>
  <c r="V30" i="18" a="1"/>
  <c r="V30" i="18" s="1"/>
  <c r="V80" i="18" a="1"/>
  <c r="V80" i="18" s="1"/>
  <c r="V227" i="18" a="1"/>
  <c r="V227" i="18" s="1"/>
  <c r="V242" i="18" a="1"/>
  <c r="V242" i="18" s="1"/>
  <c r="V72" i="18" a="1"/>
  <c r="V72" i="18" s="1"/>
  <c r="V327" i="18" a="1"/>
  <c r="V327" i="18" s="1"/>
  <c r="V197" i="18" a="1"/>
  <c r="V197" i="18" s="1"/>
  <c r="V380" i="18" a="1"/>
  <c r="V380" i="18" s="1"/>
  <c r="V385" i="18" a="1"/>
  <c r="V385" i="18" s="1"/>
  <c r="V399" i="18" a="1"/>
  <c r="V399" i="18" s="1"/>
  <c r="V324" i="18" a="1"/>
  <c r="V324" i="18" s="1"/>
  <c r="V276" i="18" a="1"/>
  <c r="V276" i="18" s="1"/>
  <c r="V203" i="18" a="1"/>
  <c r="V203" i="18" s="1"/>
  <c r="V215" i="18" a="1"/>
  <c r="V215" i="18" s="1"/>
  <c r="V224" i="18" a="1"/>
  <c r="V224" i="18" s="1"/>
  <c r="V246" i="18" a="1"/>
  <c r="V246" i="18" s="1"/>
  <c r="V119" i="18" a="1"/>
  <c r="V119" i="18" s="1"/>
  <c r="V394" i="18" a="1"/>
  <c r="V394" i="18" s="1"/>
  <c r="V280" i="18" a="1"/>
  <c r="V280" i="18" s="1"/>
  <c r="V221" i="18" a="1"/>
  <c r="V221" i="18" s="1"/>
  <c r="V237" i="18" a="1"/>
  <c r="V237" i="18" s="1"/>
  <c r="V307" i="18" a="1"/>
  <c r="V307" i="18" s="1"/>
  <c r="V198" i="18" a="1"/>
  <c r="V198" i="18" s="1"/>
  <c r="V204" i="18" a="1"/>
  <c r="V204" i="18" s="1"/>
  <c r="V223" i="18" a="1"/>
  <c r="V223" i="18" s="1"/>
  <c r="V156" i="18" a="1"/>
  <c r="V156" i="18" s="1"/>
  <c r="V29" i="18" a="1"/>
  <c r="V29" i="18" s="1"/>
  <c r="V32" i="18" a="1"/>
  <c r="V32" i="18" s="1"/>
  <c r="V88" i="18" a="1"/>
  <c r="V88" i="18" s="1"/>
  <c r="V311" i="18" a="1"/>
  <c r="V311" i="18" s="1"/>
  <c r="V317" i="18" a="1"/>
  <c r="V317" i="18" s="1"/>
  <c r="V206" i="18" a="1"/>
  <c r="V206" i="18" s="1"/>
  <c r="V166" i="18" a="1"/>
  <c r="V166" i="18" s="1"/>
  <c r="V75" i="18" a="1"/>
  <c r="V75" i="18" s="1"/>
  <c r="V370" i="18" a="1"/>
  <c r="V370" i="18" s="1"/>
  <c r="V312" i="18" a="1"/>
  <c r="V312" i="18" s="1"/>
  <c r="V202" i="18" a="1"/>
  <c r="V202" i="18" s="1"/>
  <c r="V219" i="18" a="1"/>
  <c r="V219" i="18" s="1"/>
  <c r="V143" i="18" a="1"/>
  <c r="V143" i="18" s="1"/>
  <c r="V48" i="18" a="1"/>
  <c r="V48" i="18" s="1"/>
  <c r="V24" i="18" a="1"/>
  <c r="V24" i="18" s="1"/>
  <c r="V211" i="18" a="1"/>
  <c r="V211" i="18" s="1"/>
  <c r="V233" i="18" a="1"/>
  <c r="V233" i="18" s="1"/>
  <c r="V133" i="18" a="1"/>
  <c r="V133" i="18" s="1"/>
  <c r="V138" i="18" a="1"/>
  <c r="V138" i="18" s="1"/>
  <c r="V43" i="18" a="1"/>
  <c r="V43" i="18" s="1"/>
  <c r="V50" i="18" a="1"/>
  <c r="V50" i="18" s="1"/>
  <c r="V235" i="18" a="1"/>
  <c r="V235" i="18" s="1"/>
  <c r="V137" i="18" a="1"/>
  <c r="V137" i="18" s="1"/>
  <c r="V170" i="18" a="1"/>
  <c r="V170" i="18" s="1"/>
  <c r="V31" i="18" a="1"/>
  <c r="V31" i="18" s="1"/>
  <c r="V67" i="18" a="1"/>
  <c r="V67" i="18" s="1"/>
  <c r="V314" i="18" a="1"/>
  <c r="V314" i="18" s="1"/>
  <c r="V321" i="18" a="1"/>
  <c r="V321" i="18" s="1"/>
  <c r="V240" i="18" a="1"/>
  <c r="V240" i="18" s="1"/>
  <c r="V117" i="18" a="1"/>
  <c r="V117" i="18" s="1"/>
  <c r="V154" i="18" a="1"/>
  <c r="V154" i="18" s="1"/>
  <c r="V171" i="18" a="1"/>
  <c r="V171" i="18" s="1"/>
  <c r="V397" i="18" a="1"/>
  <c r="V397" i="18" s="1"/>
  <c r="V395" i="18" a="1"/>
  <c r="V395" i="18" s="1"/>
  <c r="V371" i="18" a="1"/>
  <c r="V371" i="18" s="1"/>
  <c r="V125" i="18" a="1"/>
  <c r="V125" i="18" s="1"/>
  <c r="V391" i="18" a="1"/>
  <c r="V391" i="18" s="1"/>
  <c r="V401" i="18" a="1"/>
  <c r="V401" i="18" s="1"/>
  <c r="V285" i="18" a="1"/>
  <c r="V285" i="18" s="1"/>
  <c r="V304" i="18" a="1"/>
  <c r="V304" i="18" s="1"/>
  <c r="V214" i="18" a="1"/>
  <c r="V214" i="18" s="1"/>
  <c r="V134" i="18" a="1"/>
  <c r="V134" i="18" s="1"/>
  <c r="V147" i="18" a="1"/>
  <c r="V147" i="18" s="1"/>
  <c r="V155" i="18" a="1"/>
  <c r="V155" i="18" s="1"/>
  <c r="V26" i="18" a="1"/>
  <c r="V26" i="18" s="1"/>
  <c r="V144" i="18" a="1"/>
  <c r="V144" i="18" s="1"/>
  <c r="V69" i="18" a="1"/>
  <c r="V69" i="18" s="1"/>
  <c r="V39" i="18" a="1"/>
  <c r="V39" i="18" s="1"/>
  <c r="V52" i="18" a="1"/>
  <c r="V52" i="18" s="1"/>
  <c r="V236" i="18" a="1"/>
  <c r="V236" i="18" s="1"/>
  <c r="V65" i="18" a="1"/>
  <c r="V65" i="18" s="1"/>
  <c r="V85" i="18" a="1"/>
  <c r="V85" i="18" s="1"/>
  <c r="V225" i="18" a="1"/>
  <c r="V225" i="18" s="1"/>
  <c r="V63" i="18" a="1"/>
  <c r="V63" i="18" s="1"/>
  <c r="V81" i="18" a="1"/>
  <c r="V81" i="18" s="1"/>
  <c r="V281" i="18" a="1"/>
  <c r="V281" i="18" s="1"/>
  <c r="V288" i="18" a="1"/>
  <c r="V288" i="18" s="1"/>
  <c r="V127" i="18" a="1"/>
  <c r="V127" i="18" s="1"/>
  <c r="V151" i="18" a="1"/>
  <c r="V151" i="18" s="1"/>
  <c r="V74" i="18" a="1"/>
  <c r="V74" i="18" s="1"/>
  <c r="V360" i="18" a="1"/>
  <c r="V360" i="18" s="1"/>
  <c r="V364" i="18" a="1"/>
  <c r="V364" i="18" s="1"/>
  <c r="V308" i="18" a="1"/>
  <c r="V308" i="18" s="1"/>
  <c r="V45" i="18" a="1"/>
  <c r="V45" i="18" s="1"/>
  <c r="V306" i="18" a="1"/>
  <c r="V306" i="18" s="1"/>
  <c r="V201" i="18" a="1"/>
  <c r="V201" i="18" s="1"/>
  <c r="V33" i="18" a="1"/>
  <c r="V33" i="18" s="1"/>
  <c r="V382" i="18" a="1"/>
  <c r="V382" i="18" s="1"/>
  <c r="V248" i="18" a="1"/>
  <c r="V248" i="18" s="1"/>
  <c r="V241" i="18" a="1"/>
  <c r="V241" i="18" s="1"/>
  <c r="V59" i="18" a="1"/>
  <c r="V59" i="18" s="1"/>
  <c r="V44" i="18" a="1"/>
  <c r="V44" i="18" s="1"/>
  <c r="V226" i="18" a="1"/>
  <c r="V226" i="18" s="1"/>
  <c r="V239" i="18" a="1"/>
  <c r="V239" i="18" s="1"/>
  <c r="V27" i="18" a="1"/>
  <c r="V27" i="18" s="1"/>
  <c r="V249" i="18" a="1"/>
  <c r="V249" i="18" s="1"/>
  <c r="V148" i="18" a="1"/>
  <c r="V148" i="18" s="1"/>
  <c r="V68" i="18" a="1"/>
  <c r="V68" i="18" s="1"/>
  <c r="V78" i="18" a="1"/>
  <c r="V78" i="18" s="1"/>
  <c r="V49" i="18" a="1"/>
  <c r="V49" i="18" s="1"/>
  <c r="V300" i="18" a="1"/>
  <c r="V300" i="18" s="1"/>
  <c r="V303" i="18" a="1"/>
  <c r="V303" i="18" s="1"/>
  <c r="V160" i="18" a="1"/>
  <c r="V160" i="18" s="1"/>
  <c r="V168" i="18" a="1"/>
  <c r="V168" i="18" s="1"/>
  <c r="V58" i="18" a="1"/>
  <c r="V58" i="18" s="1"/>
  <c r="V79" i="18" a="1"/>
  <c r="V79" i="18" s="1"/>
  <c r="V277" i="18" a="1"/>
  <c r="V277" i="18" s="1"/>
  <c r="V210" i="18" a="1"/>
  <c r="V210" i="18" s="1"/>
  <c r="V121" i="18" a="1"/>
  <c r="V121" i="18" s="1"/>
  <c r="V83" i="18" a="1"/>
  <c r="V83" i="18" s="1"/>
  <c r="V392" i="18" a="1"/>
  <c r="V392" i="18" s="1"/>
  <c r="V157" i="18" a="1"/>
  <c r="V157" i="18" s="1"/>
  <c r="V165" i="18" a="1"/>
  <c r="V165" i="18" s="1"/>
  <c r="V146" i="18" a="1"/>
  <c r="V146" i="18" s="1"/>
  <c r="V131" i="18" a="1"/>
  <c r="V131" i="18" s="1"/>
  <c r="V376" i="18" a="1"/>
  <c r="V376" i="18" s="1"/>
  <c r="V386" i="18" a="1"/>
  <c r="V386" i="18" s="1"/>
  <c r="V220" i="18" a="1"/>
  <c r="V220" i="18" s="1"/>
  <c r="V40" i="18" a="1"/>
  <c r="V40" i="18" s="1"/>
  <c r="V326" i="18" a="1"/>
  <c r="V326" i="18" s="1"/>
  <c r="V70" i="18" a="1"/>
  <c r="V70" i="18" s="1"/>
  <c r="V377" i="18" a="1"/>
  <c r="V377" i="18" s="1"/>
  <c r="V53" i="18" a="1"/>
  <c r="V53" i="18" s="1"/>
  <c r="V122" i="18" a="1"/>
  <c r="V122" i="18" s="1"/>
  <c r="V145" i="18" a="1"/>
  <c r="V145" i="18" s="1"/>
  <c r="V34" i="18" a="1"/>
  <c r="V34" i="18" s="1"/>
  <c r="V124" i="18" a="1"/>
  <c r="V124" i="18" s="1"/>
  <c r="V126" i="18" a="1"/>
  <c r="V126" i="18" s="1"/>
  <c r="V400" i="18" a="1"/>
  <c r="V400" i="18" s="1"/>
  <c r="V111" i="18" a="1"/>
  <c r="V111" i="18" s="1"/>
  <c r="V153" i="18" a="1"/>
  <c r="V153" i="18" s="1"/>
  <c r="V164" i="18" a="1"/>
  <c r="V164" i="18" s="1"/>
  <c r="V42" i="18" a="1"/>
  <c r="V42" i="18" s="1"/>
  <c r="V320" i="18" a="1"/>
  <c r="V320" i="18" s="1"/>
  <c r="V140" i="18" a="1"/>
  <c r="V140" i="18" s="1"/>
  <c r="V38" i="18" a="1"/>
  <c r="V38" i="18" s="1"/>
  <c r="V64" i="18" a="1"/>
  <c r="V64" i="18" s="1"/>
  <c r="V305" i="18" a="1"/>
  <c r="V305" i="18" s="1"/>
  <c r="V161" i="18" a="1"/>
  <c r="V161" i="18" s="1"/>
  <c r="V136" i="18" a="1"/>
  <c r="V136" i="18" s="1"/>
  <c r="V47" i="18" a="1"/>
  <c r="V47" i="18" s="1"/>
  <c r="V318" i="18" a="1"/>
  <c r="V318" i="18" s="1"/>
  <c r="V60" i="18" a="1"/>
  <c r="V60" i="18" s="1"/>
  <c r="V62" i="18" a="1"/>
  <c r="V62" i="18" s="1"/>
  <c r="V54" i="18" a="1"/>
  <c r="V54" i="18" s="1"/>
  <c r="V82" i="18" a="1"/>
  <c r="V82" i="18" s="1"/>
  <c r="V247" i="18" a="1"/>
  <c r="V247" i="18" s="1"/>
  <c r="V195" i="18" a="1"/>
  <c r="V195" i="18" s="1"/>
  <c r="V84" i="18" a="1"/>
  <c r="V84" i="18" s="1"/>
  <c r="V132" i="18" a="1"/>
  <c r="V132" i="18" s="1"/>
  <c r="V163" i="18" a="1"/>
  <c r="V163" i="18" s="1"/>
  <c r="V128" i="18" a="1"/>
  <c r="V128" i="18" s="1"/>
  <c r="V315" i="18" a="1"/>
  <c r="V315" i="18" s="1"/>
  <c r="V116" i="18" a="1"/>
  <c r="V116" i="18" s="1"/>
  <c r="V28" i="18" a="1"/>
  <c r="V28" i="18" s="1"/>
  <c r="V71" i="18" a="1"/>
  <c r="V71" i="18" s="1"/>
  <c r="V286" i="18" a="1"/>
  <c r="V286" i="18" s="1"/>
  <c r="T256" i="18"/>
  <c r="T336" i="18" s="1"/>
  <c r="T415" i="18" s="1"/>
  <c r="T417" i="18" s="1"/>
  <c r="T26" i="22" s="1"/>
  <c r="U175" i="18"/>
  <c r="U257" i="18"/>
  <c r="AB342" i="18"/>
  <c r="AB343" i="18"/>
  <c r="AB355" i="18"/>
  <c r="AB262" i="18"/>
  <c r="AB275" i="18"/>
  <c r="AB263" i="18"/>
  <c r="R32" i="22"/>
  <c r="U90" i="18"/>
  <c r="U174" i="18" s="1"/>
  <c r="AB180" i="18"/>
  <c r="AB193" i="18"/>
  <c r="AB181" i="18"/>
  <c r="AB96" i="18"/>
  <c r="AB108" i="18"/>
  <c r="AB95" i="18"/>
  <c r="AB11" i="18"/>
  <c r="AB23" i="18"/>
  <c r="AB10" i="18"/>
  <c r="V337" i="18" l="1"/>
  <c r="V416" i="18"/>
  <c r="W373" i="18" a="1"/>
  <c r="W373" i="18" s="1"/>
  <c r="W395" i="18" a="1"/>
  <c r="W395" i="18" s="1"/>
  <c r="W287" i="18" a="1"/>
  <c r="W287" i="18" s="1"/>
  <c r="W302" i="18" a="1"/>
  <c r="W302" i="18" s="1"/>
  <c r="W312" i="18" a="1"/>
  <c r="W312" i="18" s="1"/>
  <c r="W322" i="18" a="1"/>
  <c r="W322" i="18" s="1"/>
  <c r="W332" i="18" a="1"/>
  <c r="W332" i="18" s="1"/>
  <c r="W201" i="18" a="1"/>
  <c r="W201" i="18" s="1"/>
  <c r="W211" i="18" a="1"/>
  <c r="W211" i="18" s="1"/>
  <c r="W221" i="18" a="1"/>
  <c r="W221" i="18" s="1"/>
  <c r="W370" i="18" a="1"/>
  <c r="W370" i="18" s="1"/>
  <c r="W381" i="18" a="1"/>
  <c r="W381" i="18" s="1"/>
  <c r="W398" i="18" a="1"/>
  <c r="W398" i="18" s="1"/>
  <c r="W279" i="18" a="1"/>
  <c r="W279" i="18" s="1"/>
  <c r="W307" i="18" a="1"/>
  <c r="W307" i="18" s="1"/>
  <c r="W317" i="18" a="1"/>
  <c r="W317" i="18" s="1"/>
  <c r="W327" i="18" a="1"/>
  <c r="W327" i="18" s="1"/>
  <c r="W196" i="18" a="1"/>
  <c r="W196" i="18" s="1"/>
  <c r="W206" i="18" a="1"/>
  <c r="W206" i="18" s="1"/>
  <c r="W216" i="18" a="1"/>
  <c r="W216" i="18" s="1"/>
  <c r="W226" i="18" a="1"/>
  <c r="W226" i="18" s="1"/>
  <c r="W371" i="18" a="1"/>
  <c r="W371" i="18" s="1"/>
  <c r="W386" i="18" a="1"/>
  <c r="W386" i="18" s="1"/>
  <c r="W387" i="18" a="1"/>
  <c r="W387" i="18" s="1"/>
  <c r="W281" i="18" a="1"/>
  <c r="W281" i="18" s="1"/>
  <c r="W304" i="18" a="1"/>
  <c r="W304" i="18" s="1"/>
  <c r="W204" i="18" a="1"/>
  <c r="W204" i="18" s="1"/>
  <c r="W210" i="18" a="1"/>
  <c r="W210" i="18" s="1"/>
  <c r="W357" i="18" a="1"/>
  <c r="W357" i="18" s="1"/>
  <c r="W372" i="18" a="1"/>
  <c r="W372" i="18" s="1"/>
  <c r="W388" i="18" a="1"/>
  <c r="W388" i="18" s="1"/>
  <c r="W402" i="18" a="1"/>
  <c r="W402" i="18" s="1"/>
  <c r="W282" i="18" a="1"/>
  <c r="W282" i="18" s="1"/>
  <c r="W310" i="18" a="1"/>
  <c r="W310" i="18" s="1"/>
  <c r="W316" i="18" a="1"/>
  <c r="W316" i="18" s="1"/>
  <c r="W222" i="18" a="1"/>
  <c r="W222" i="18" s="1"/>
  <c r="W231" i="18" a="1"/>
  <c r="W231" i="18" s="1"/>
  <c r="W358" i="18" a="1"/>
  <c r="W358" i="18" s="1"/>
  <c r="W297" i="18" a="1"/>
  <c r="W297" i="18" s="1"/>
  <c r="W328" i="18" a="1"/>
  <c r="W328" i="18" s="1"/>
  <c r="W334" i="18" a="1"/>
  <c r="W334" i="18" s="1"/>
  <c r="W390" i="18" a="1"/>
  <c r="W390" i="18" s="1"/>
  <c r="W391" i="18" a="1"/>
  <c r="W391" i="18" s="1"/>
  <c r="W230" i="18" a="1"/>
  <c r="W230" i="18" s="1"/>
  <c r="W253" i="18" a="1"/>
  <c r="W253" i="18" s="1"/>
  <c r="W368" i="18" a="1"/>
  <c r="W368" i="18" s="1"/>
  <c r="W369" i="18" a="1"/>
  <c r="W369" i="18" s="1"/>
  <c r="W379" i="18" a="1"/>
  <c r="W379" i="18" s="1"/>
  <c r="W294" i="18" a="1"/>
  <c r="W294" i="18" s="1"/>
  <c r="W295" i="18" a="1"/>
  <c r="W295" i="18" s="1"/>
  <c r="W378" i="18" a="1"/>
  <c r="W378" i="18" s="1"/>
  <c r="W250" i="18" a="1"/>
  <c r="W250" i="18" s="1"/>
  <c r="W113" i="18" a="1"/>
  <c r="W113" i="18" s="1"/>
  <c r="W393" i="18" a="1"/>
  <c r="W393" i="18" s="1"/>
  <c r="W278" i="18" a="1"/>
  <c r="W278" i="18" s="1"/>
  <c r="W324" i="18" a="1"/>
  <c r="W324" i="18" s="1"/>
  <c r="W219" i="18" a="1"/>
  <c r="W219" i="18" s="1"/>
  <c r="W242" i="18" a="1"/>
  <c r="W242" i="18" s="1"/>
  <c r="W126" i="18" a="1"/>
  <c r="W126" i="18" s="1"/>
  <c r="W361" i="18" a="1"/>
  <c r="W361" i="18" s="1"/>
  <c r="W365" i="18" a="1"/>
  <c r="W365" i="18" s="1"/>
  <c r="W208" i="18" a="1"/>
  <c r="W208" i="18" s="1"/>
  <c r="W209" i="18" a="1"/>
  <c r="W209" i="18" s="1"/>
  <c r="W218" i="18" a="1"/>
  <c r="W218" i="18" s="1"/>
  <c r="W254" i="18" a="1"/>
  <c r="W254" i="18" s="1"/>
  <c r="W112" i="18" a="1"/>
  <c r="W112" i="18" s="1"/>
  <c r="W118" i="18" a="1"/>
  <c r="W118" i="18" s="1"/>
  <c r="W291" i="18" a="1"/>
  <c r="W291" i="18" s="1"/>
  <c r="W309" i="18" a="1"/>
  <c r="W309" i="18" s="1"/>
  <c r="W331" i="18" a="1"/>
  <c r="W331" i="18" s="1"/>
  <c r="W228" i="18" a="1"/>
  <c r="W228" i="18" s="1"/>
  <c r="W229" i="18" a="1"/>
  <c r="W229" i="18" s="1"/>
  <c r="W244" i="18" a="1"/>
  <c r="W244" i="18" s="1"/>
  <c r="W123" i="18" a="1"/>
  <c r="W123" i="18" s="1"/>
  <c r="W133" i="18" a="1"/>
  <c r="W133" i="18" s="1"/>
  <c r="W280" i="18" a="1"/>
  <c r="W280" i="18" s="1"/>
  <c r="W283" i="18" a="1"/>
  <c r="W283" i="18" s="1"/>
  <c r="W289" i="18" a="1"/>
  <c r="W289" i="18" s="1"/>
  <c r="W314" i="18" a="1"/>
  <c r="W314" i="18" s="1"/>
  <c r="W318" i="18" a="1"/>
  <c r="W318" i="18" s="1"/>
  <c r="W227" i="18" a="1"/>
  <c r="W227" i="18" s="1"/>
  <c r="W38" i="18" a="1"/>
  <c r="W38" i="18" s="1"/>
  <c r="W58" i="18" a="1"/>
  <c r="W58" i="18" s="1"/>
  <c r="W78" i="18" a="1"/>
  <c r="W78" i="18" s="1"/>
  <c r="W252" i="18" a="1"/>
  <c r="W252" i="18" s="1"/>
  <c r="W194" i="18" a="1"/>
  <c r="W194" i="18" s="1"/>
  <c r="W36" i="18" a="1"/>
  <c r="W36" i="18" s="1"/>
  <c r="W56" i="18" a="1"/>
  <c r="W56" i="18" s="1"/>
  <c r="W384" i="18" a="1"/>
  <c r="W384" i="18" s="1"/>
  <c r="W329" i="18" a="1"/>
  <c r="W329" i="18" s="1"/>
  <c r="W135" i="18" a="1"/>
  <c r="W135" i="18" s="1"/>
  <c r="W142" i="18" a="1"/>
  <c r="W142" i="18" s="1"/>
  <c r="W152" i="18" a="1"/>
  <c r="W152" i="18" s="1"/>
  <c r="W162" i="18" a="1"/>
  <c r="W162" i="18" s="1"/>
  <c r="W37" i="18" a="1"/>
  <c r="W37" i="18" s="1"/>
  <c r="W57" i="18" a="1"/>
  <c r="W57" i="18" s="1"/>
  <c r="W77" i="18" a="1"/>
  <c r="W77" i="18" s="1"/>
  <c r="W238" i="18" a="1"/>
  <c r="W238" i="18" s="1"/>
  <c r="W251" i="18" a="1"/>
  <c r="W251" i="18" s="1"/>
  <c r="W129" i="18" a="1"/>
  <c r="W129" i="18" s="1"/>
  <c r="W200" i="18" a="1"/>
  <c r="W200" i="18" s="1"/>
  <c r="W110" i="18" a="1"/>
  <c r="W110" i="18" s="1"/>
  <c r="W114" i="18" a="1"/>
  <c r="W114" i="18" s="1"/>
  <c r="W62" i="18" a="1"/>
  <c r="W62" i="18" s="1"/>
  <c r="W67" i="18" a="1"/>
  <c r="W67" i="18" s="1"/>
  <c r="W394" i="18" a="1"/>
  <c r="W394" i="18" s="1"/>
  <c r="W299" i="18" a="1"/>
  <c r="W299" i="18" s="1"/>
  <c r="W366" i="18" a="1"/>
  <c r="W366" i="18" s="1"/>
  <c r="W319" i="18" a="1"/>
  <c r="W319" i="18" s="1"/>
  <c r="W330" i="18" a="1"/>
  <c r="W330" i="18" s="1"/>
  <c r="W333" i="18" a="1"/>
  <c r="W333" i="18" s="1"/>
  <c r="W212" i="18" a="1"/>
  <c r="W212" i="18" s="1"/>
  <c r="W167" i="18" a="1"/>
  <c r="W167" i="18" s="1"/>
  <c r="W41" i="18" a="1"/>
  <c r="W41" i="18" s="1"/>
  <c r="W46" i="18" a="1"/>
  <c r="W46" i="18" s="1"/>
  <c r="W51" i="18" a="1"/>
  <c r="W51" i="18" s="1"/>
  <c r="W73" i="18" a="1"/>
  <c r="W73" i="18" s="1"/>
  <c r="W87" i="18" a="1"/>
  <c r="W87" i="18" s="1"/>
  <c r="W385" i="18" a="1"/>
  <c r="W385" i="18" s="1"/>
  <c r="W224" i="18" a="1"/>
  <c r="W224" i="18" s="1"/>
  <c r="W119" i="18" a="1"/>
  <c r="W119" i="18" s="1"/>
  <c r="W292" i="18" a="1"/>
  <c r="W292" i="18" s="1"/>
  <c r="W313" i="18" a="1"/>
  <c r="W313" i="18" s="1"/>
  <c r="W234" i="18" a="1"/>
  <c r="W234" i="18" s="1"/>
  <c r="W141" i="18" a="1"/>
  <c r="W141" i="18" s="1"/>
  <c r="W150" i="18" a="1"/>
  <c r="W150" i="18" s="1"/>
  <c r="W158" i="18" a="1"/>
  <c r="W158" i="18" s="1"/>
  <c r="W159" i="18" a="1"/>
  <c r="W159" i="18" s="1"/>
  <c r="W109" i="18" a="1"/>
  <c r="W109" i="18" s="1"/>
  <c r="W25" i="18" a="1"/>
  <c r="W25" i="18" s="1"/>
  <c r="W30" i="18" a="1"/>
  <c r="W30" i="18" s="1"/>
  <c r="W35" i="18" a="1"/>
  <c r="W35" i="18" s="1"/>
  <c r="W80" i="18" a="1"/>
  <c r="W80" i="18" s="1"/>
  <c r="W380" i="18" a="1"/>
  <c r="W380" i="18" s="1"/>
  <c r="W399" i="18" a="1"/>
  <c r="W399" i="18" s="1"/>
  <c r="W276" i="18" a="1"/>
  <c r="W276" i="18" s="1"/>
  <c r="W203" i="18" a="1"/>
  <c r="W203" i="18" s="1"/>
  <c r="W215" i="18" a="1"/>
  <c r="W215" i="18" s="1"/>
  <c r="W246" i="18" a="1"/>
  <c r="W246" i="18" s="1"/>
  <c r="W362" i="18" a="1"/>
  <c r="W362" i="18" s="1"/>
  <c r="W321" i="18" a="1"/>
  <c r="W321" i="18" s="1"/>
  <c r="W325" i="18" a="1"/>
  <c r="W325" i="18" s="1"/>
  <c r="W202" i="18" a="1"/>
  <c r="W202" i="18" s="1"/>
  <c r="W115" i="18" a="1"/>
  <c r="W115" i="18" s="1"/>
  <c r="W146" i="18" a="1"/>
  <c r="W146" i="18" s="1"/>
  <c r="W147" i="18" a="1"/>
  <c r="W147" i="18" s="1"/>
  <c r="W148" i="18" a="1"/>
  <c r="W148" i="18" s="1"/>
  <c r="W157" i="18" a="1"/>
  <c r="W157" i="18" s="1"/>
  <c r="W49" i="18" a="1"/>
  <c r="W49" i="18" s="1"/>
  <c r="W52" i="18" a="1"/>
  <c r="W52" i="18" s="1"/>
  <c r="W69" i="18" a="1"/>
  <c r="W69" i="18" s="1"/>
  <c r="W198" i="18" a="1"/>
  <c r="W198" i="18" s="1"/>
  <c r="W223" i="18" a="1"/>
  <c r="W223" i="18" s="1"/>
  <c r="W130" i="18" a="1"/>
  <c r="W130" i="18" s="1"/>
  <c r="W156" i="18" a="1"/>
  <c r="W156" i="18" s="1"/>
  <c r="W29" i="18" a="1"/>
  <c r="W29" i="18" s="1"/>
  <c r="W32" i="18" a="1"/>
  <c r="W32" i="18" s="1"/>
  <c r="W360" i="18" a="1"/>
  <c r="W360" i="18" s="1"/>
  <c r="W375" i="18" a="1"/>
  <c r="W375" i="18" s="1"/>
  <c r="W286" i="18" a="1"/>
  <c r="W286" i="18" s="1"/>
  <c r="W293" i="18" a="1"/>
  <c r="W293" i="18" s="1"/>
  <c r="W305" i="18" a="1"/>
  <c r="W305" i="18" s="1"/>
  <c r="W225" i="18" a="1"/>
  <c r="W225" i="18" s="1"/>
  <c r="W247" i="18" a="1"/>
  <c r="W247" i="18" s="1"/>
  <c r="W155" i="18" a="1"/>
  <c r="W155" i="18" s="1"/>
  <c r="W160" i="18" a="1"/>
  <c r="W160" i="18" s="1"/>
  <c r="W166" i="18" a="1"/>
  <c r="W166" i="18" s="1"/>
  <c r="W60" i="18" a="1"/>
  <c r="W60" i="18" s="1"/>
  <c r="W75" i="18" a="1"/>
  <c r="W75" i="18" s="1"/>
  <c r="W81" i="18" a="1"/>
  <c r="W81" i="18" s="1"/>
  <c r="W284" i="18" a="1"/>
  <c r="W284" i="18" s="1"/>
  <c r="W213" i="18" a="1"/>
  <c r="W213" i="18" s="1"/>
  <c r="W154" i="18" a="1"/>
  <c r="W154" i="18" s="1"/>
  <c r="W171" i="18" a="1"/>
  <c r="W171" i="18" s="1"/>
  <c r="W72" i="18" a="1"/>
  <c r="W72" i="18" s="1"/>
  <c r="W86" i="18" a="1"/>
  <c r="W86" i="18" s="1"/>
  <c r="W296" i="18" a="1"/>
  <c r="W296" i="18" s="1"/>
  <c r="W233" i="18" a="1"/>
  <c r="W233" i="18" s="1"/>
  <c r="W138" i="18" a="1"/>
  <c r="W138" i="18" s="1"/>
  <c r="W43" i="18" a="1"/>
  <c r="W43" i="18" s="1"/>
  <c r="W50" i="18" a="1"/>
  <c r="W50" i="18" s="1"/>
  <c r="W120" i="18" a="1"/>
  <c r="W120" i="18" s="1"/>
  <c r="W143" i="18" a="1"/>
  <c r="W143" i="18" s="1"/>
  <c r="W48" i="18" a="1"/>
  <c r="W48" i="18" s="1"/>
  <c r="W55" i="18" a="1"/>
  <c r="W55" i="18" s="1"/>
  <c r="W363" i="18" a="1"/>
  <c r="W363" i="18" s="1"/>
  <c r="W301" i="18" a="1"/>
  <c r="W301" i="18" s="1"/>
  <c r="W240" i="18" a="1"/>
  <c r="W240" i="18" s="1"/>
  <c r="W117" i="18" a="1"/>
  <c r="W117" i="18" s="1"/>
  <c r="W149" i="18" a="1"/>
  <c r="W149" i="18" s="1"/>
  <c r="W24" i="18" a="1"/>
  <c r="W24" i="18" s="1"/>
  <c r="W397" i="18" a="1"/>
  <c r="W397" i="18" s="1"/>
  <c r="W374" i="18" a="1"/>
  <c r="W374" i="18" s="1"/>
  <c r="W396" i="18" a="1"/>
  <c r="W396" i="18" s="1"/>
  <c r="W220" i="18" a="1"/>
  <c r="W220" i="18" s="1"/>
  <c r="W239" i="18" a="1"/>
  <c r="W239" i="18" s="1"/>
  <c r="W116" i="18" a="1"/>
  <c r="W116" i="18" s="1"/>
  <c r="W199" i="18" a="1"/>
  <c r="W199" i="18" s="1"/>
  <c r="W125" i="18" a="1"/>
  <c r="W125" i="18" s="1"/>
  <c r="W195" i="18" a="1"/>
  <c r="W195" i="18" s="1"/>
  <c r="W207" i="18" a="1"/>
  <c r="W207" i="18" s="1"/>
  <c r="W132" i="18" a="1"/>
  <c r="W132" i="18" s="1"/>
  <c r="W136" i="18" a="1"/>
  <c r="W136" i="18" s="1"/>
  <c r="W54" i="18" a="1"/>
  <c r="W54" i="18" s="1"/>
  <c r="W71" i="18" a="1"/>
  <c r="W71" i="18" s="1"/>
  <c r="W26" i="18" a="1"/>
  <c r="W26" i="18" s="1"/>
  <c r="W33" i="18" a="1"/>
  <c r="W33" i="18" s="1"/>
  <c r="W85" i="18" a="1"/>
  <c r="W85" i="18" s="1"/>
  <c r="W382" i="18" a="1"/>
  <c r="W382" i="18" s="1"/>
  <c r="W205" i="18" a="1"/>
  <c r="W205" i="18" s="1"/>
  <c r="W243" i="18" a="1"/>
  <c r="W243" i="18" s="1"/>
  <c r="W131" i="18" a="1"/>
  <c r="W131" i="18" s="1"/>
  <c r="W288" i="18" a="1"/>
  <c r="W288" i="18" s="1"/>
  <c r="W127" i="18" a="1"/>
  <c r="W127" i="18" s="1"/>
  <c r="W323" i="18" a="1"/>
  <c r="W323" i="18" s="1"/>
  <c r="W76" i="18" a="1"/>
  <c r="W76" i="18" s="1"/>
  <c r="W70" i="18" a="1"/>
  <c r="W70" i="18" s="1"/>
  <c r="W122" i="18" a="1"/>
  <c r="W122" i="18" s="1"/>
  <c r="W290" i="18" a="1"/>
  <c r="W290" i="18" s="1"/>
  <c r="W245" i="18" a="1"/>
  <c r="W245" i="18" s="1"/>
  <c r="W134" i="18" a="1"/>
  <c r="W134" i="18" s="1"/>
  <c r="W168" i="18" a="1"/>
  <c r="W168" i="18" s="1"/>
  <c r="W79" i="18" a="1"/>
  <c r="W79" i="18" s="1"/>
  <c r="W83" i="18" a="1"/>
  <c r="W83" i="18" s="1"/>
  <c r="W389" i="18" a="1"/>
  <c r="W389" i="18" s="1"/>
  <c r="W217" i="18" a="1"/>
  <c r="W217" i="18" s="1"/>
  <c r="W248" i="18" a="1"/>
  <c r="W248" i="18" s="1"/>
  <c r="W359" i="18" a="1"/>
  <c r="W359" i="18" s="1"/>
  <c r="W214" i="18" a="1"/>
  <c r="W214" i="18" s="1"/>
  <c r="W63" i="18" a="1"/>
  <c r="W63" i="18" s="1"/>
  <c r="W400" i="18" a="1"/>
  <c r="W400" i="18" s="1"/>
  <c r="W74" i="18" a="1"/>
  <c r="W74" i="18" s="1"/>
  <c r="W140" i="18" a="1"/>
  <c r="W140" i="18" s="1"/>
  <c r="W27" i="18" a="1"/>
  <c r="W27" i="18" s="1"/>
  <c r="W367" i="18" a="1"/>
  <c r="W367" i="18" s="1"/>
  <c r="W34" i="18" a="1"/>
  <c r="W34" i="18" s="1"/>
  <c r="W306" i="18" a="1"/>
  <c r="W306" i="18" s="1"/>
  <c r="W144" i="18" a="1"/>
  <c r="W144" i="18" s="1"/>
  <c r="W300" i="18" a="1"/>
  <c r="W300" i="18" s="1"/>
  <c r="W303" i="18" a="1"/>
  <c r="W303" i="18" s="1"/>
  <c r="W277" i="18" a="1"/>
  <c r="W277" i="18" s="1"/>
  <c r="W121" i="18" a="1"/>
  <c r="W121" i="18" s="1"/>
  <c r="W39" i="18" a="1"/>
  <c r="W39" i="18" s="1"/>
  <c r="W392" i="18" a="1"/>
  <c r="W392" i="18" s="1"/>
  <c r="W236" i="18" a="1"/>
  <c r="W236" i="18" s="1"/>
  <c r="W170" i="18" a="1"/>
  <c r="W170" i="18" s="1"/>
  <c r="W65" i="18" a="1"/>
  <c r="W65" i="18" s="1"/>
  <c r="W165" i="18" a="1"/>
  <c r="W165" i="18" s="1"/>
  <c r="W31" i="18" a="1"/>
  <c r="W31" i="18" s="1"/>
  <c r="W61" i="18" a="1"/>
  <c r="W61" i="18" s="1"/>
  <c r="W241" i="18" a="1"/>
  <c r="W241" i="18" s="1"/>
  <c r="W376" i="18" a="1"/>
  <c r="W376" i="18" s="1"/>
  <c r="W151" i="18" a="1"/>
  <c r="W151" i="18" s="1"/>
  <c r="W59" i="18" a="1"/>
  <c r="W59" i="18" s="1"/>
  <c r="W311" i="18" a="1"/>
  <c r="W311" i="18" s="1"/>
  <c r="W111" i="18" a="1"/>
  <c r="W111" i="18" s="1"/>
  <c r="W42" i="18" a="1"/>
  <c r="W42" i="18" s="1"/>
  <c r="W320" i="18" a="1"/>
  <c r="W320" i="18" s="1"/>
  <c r="W169" i="18" a="1"/>
  <c r="W169" i="18" s="1"/>
  <c r="W377" i="18" a="1"/>
  <c r="W377" i="18" s="1"/>
  <c r="W53" i="18" a="1"/>
  <c r="W53" i="18" s="1"/>
  <c r="W68" i="18" a="1"/>
  <c r="W68" i="18" s="1"/>
  <c r="W401" i="18" a="1"/>
  <c r="W401" i="18" s="1"/>
  <c r="W285" i="18" a="1"/>
  <c r="W285" i="18" s="1"/>
  <c r="W298" i="18" a="1"/>
  <c r="W298" i="18" s="1"/>
  <c r="W40" i="18" a="1"/>
  <c r="W40" i="18" s="1"/>
  <c r="W44" i="18" a="1"/>
  <c r="W44" i="18" s="1"/>
  <c r="W383" i="18" a="1"/>
  <c r="W383" i="18" s="1"/>
  <c r="W137" i="18" a="1"/>
  <c r="W137" i="18" s="1"/>
  <c r="W153" i="18" a="1"/>
  <c r="W153" i="18" s="1"/>
  <c r="W164" i="18" a="1"/>
  <c r="W164" i="18" s="1"/>
  <c r="W326" i="18" a="1"/>
  <c r="W326" i="18" s="1"/>
  <c r="W66" i="18" a="1"/>
  <c r="W66" i="18" s="1"/>
  <c r="W197" i="18" a="1"/>
  <c r="W197" i="18" s="1"/>
  <c r="W237" i="18" a="1"/>
  <c r="W237" i="18" s="1"/>
  <c r="W249" i="18" a="1"/>
  <c r="W249" i="18" s="1"/>
  <c r="W364" i="18" a="1"/>
  <c r="W364" i="18" s="1"/>
  <c r="W308" i="18" a="1"/>
  <c r="W308" i="18" s="1"/>
  <c r="W145" i="18" a="1"/>
  <c r="W145" i="18" s="1"/>
  <c r="W232" i="18" a="1"/>
  <c r="W232" i="18" s="1"/>
  <c r="W163" i="18" a="1"/>
  <c r="W163" i="18" s="1"/>
  <c r="W88" i="18" a="1"/>
  <c r="W88" i="18" s="1"/>
  <c r="W128" i="18" a="1"/>
  <c r="W128" i="18" s="1"/>
  <c r="W45" i="18" a="1"/>
  <c r="W45" i="18" s="1"/>
  <c r="W315" i="18" a="1"/>
  <c r="W315" i="18" s="1"/>
  <c r="W82" i="18" a="1"/>
  <c r="W82" i="18" s="1"/>
  <c r="W124" i="18" a="1"/>
  <c r="W124" i="18" s="1"/>
  <c r="W161" i="18" a="1"/>
  <c r="W161" i="18" s="1"/>
  <c r="W47" i="18" a="1"/>
  <c r="W47" i="18" s="1"/>
  <c r="W28" i="18" a="1"/>
  <c r="W28" i="18" s="1"/>
  <c r="W84" i="18" a="1"/>
  <c r="W84" i="18" s="1"/>
  <c r="W235" i="18" a="1"/>
  <c r="W235" i="18" s="1"/>
  <c r="W139" i="18" a="1"/>
  <c r="W139" i="18" s="1"/>
  <c r="W64" i="18" a="1"/>
  <c r="W64" i="18" s="1"/>
  <c r="W356" i="18" a="1"/>
  <c r="W356" i="18" s="1"/>
  <c r="U256" i="18"/>
  <c r="U336" i="18" s="1"/>
  <c r="U415" i="18" s="1"/>
  <c r="U417" i="18" s="1"/>
  <c r="U26" i="22" s="1"/>
  <c r="V257" i="18"/>
  <c r="V175" i="18"/>
  <c r="AC343" i="18"/>
  <c r="AC342" i="18"/>
  <c r="AC355" i="18"/>
  <c r="S32" i="22"/>
  <c r="AC262" i="18"/>
  <c r="AC263" i="18"/>
  <c r="AC275" i="18"/>
  <c r="V90" i="18"/>
  <c r="V174" i="18" s="1"/>
  <c r="AC96" i="18"/>
  <c r="AC108" i="18"/>
  <c r="AC95" i="18"/>
  <c r="AC10" i="18"/>
  <c r="AC23" i="18"/>
  <c r="AC11" i="18"/>
  <c r="AC193" i="18"/>
  <c r="AC180" i="18"/>
  <c r="AC181" i="18"/>
  <c r="X366" i="18" l="1" a="1"/>
  <c r="X366" i="18" s="1"/>
  <c r="X376" i="18" a="1"/>
  <c r="X376" i="18" s="1"/>
  <c r="X386" i="18" a="1"/>
  <c r="X386" i="18" s="1"/>
  <c r="X396" i="18" a="1"/>
  <c r="X396" i="18" s="1"/>
  <c r="X277" i="18" a="1"/>
  <c r="X277" i="18" s="1"/>
  <c r="X287" i="18" a="1"/>
  <c r="X287" i="18" s="1"/>
  <c r="X297" i="18" a="1"/>
  <c r="X297" i="18" s="1"/>
  <c r="X361" i="18" a="1"/>
  <c r="X361" i="18" s="1"/>
  <c r="X371" i="18" a="1"/>
  <c r="X371" i="18" s="1"/>
  <c r="X381" i="18" a="1"/>
  <c r="X381" i="18" s="1"/>
  <c r="X391" i="18" a="1"/>
  <c r="X391" i="18" s="1"/>
  <c r="X401" i="18" a="1"/>
  <c r="X401" i="18" s="1"/>
  <c r="X282" i="18" a="1"/>
  <c r="X282" i="18" s="1"/>
  <c r="X292" i="18" a="1"/>
  <c r="X292" i="18" s="1"/>
  <c r="X367" i="18" a="1"/>
  <c r="X367" i="18" s="1"/>
  <c r="X389" i="18" a="1"/>
  <c r="X389" i="18" s="1"/>
  <c r="X356" i="18" a="1"/>
  <c r="X356" i="18" s="1"/>
  <c r="X298" i="18" a="1"/>
  <c r="X298" i="18" s="1"/>
  <c r="X364" i="18" a="1"/>
  <c r="X364" i="18" s="1"/>
  <c r="X392" i="18" a="1"/>
  <c r="X392" i="18" s="1"/>
  <c r="X295" i="18" a="1"/>
  <c r="X295" i="18" s="1"/>
  <c r="X280" i="18" a="1"/>
  <c r="X280" i="18" s="1"/>
  <c r="X296" i="18" a="1"/>
  <c r="X296" i="18" s="1"/>
  <c r="X333" i="18" a="1"/>
  <c r="X333" i="18" s="1"/>
  <c r="X198" i="18" a="1"/>
  <c r="X198" i="18" s="1"/>
  <c r="X234" i="18" a="1"/>
  <c r="X234" i="18" s="1"/>
  <c r="X387" i="18" a="1"/>
  <c r="X387" i="18" s="1"/>
  <c r="X281" i="18" a="1"/>
  <c r="X281" i="18" s="1"/>
  <c r="X304" i="18" a="1"/>
  <c r="X304" i="18" s="1"/>
  <c r="X204" i="18" a="1"/>
  <c r="X204" i="18" s="1"/>
  <c r="X210" i="18" a="1"/>
  <c r="X210" i="18" s="1"/>
  <c r="X216" i="18" a="1"/>
  <c r="X216" i="18" s="1"/>
  <c r="X357" i="18" a="1"/>
  <c r="X357" i="18" s="1"/>
  <c r="X372" i="18" a="1"/>
  <c r="X372" i="18" s="1"/>
  <c r="X373" i="18" a="1"/>
  <c r="X373" i="18" s="1"/>
  <c r="X388" i="18" a="1"/>
  <c r="X388" i="18" s="1"/>
  <c r="X402" i="18" a="1"/>
  <c r="X402" i="18" s="1"/>
  <c r="X310" i="18" a="1"/>
  <c r="X310" i="18" s="1"/>
  <c r="X316" i="18" a="1"/>
  <c r="X316" i="18" s="1"/>
  <c r="X322" i="18" a="1"/>
  <c r="X322" i="18" s="1"/>
  <c r="X222" i="18" a="1"/>
  <c r="X222" i="18" s="1"/>
  <c r="X231" i="18" a="1"/>
  <c r="X231" i="18" s="1"/>
  <c r="X241" i="18" a="1"/>
  <c r="X241" i="18" s="1"/>
  <c r="X380" i="18" a="1"/>
  <c r="X380" i="18" s="1"/>
  <c r="X238" i="18" a="1"/>
  <c r="X238" i="18" s="1"/>
  <c r="X390" i="18" a="1"/>
  <c r="X390" i="18" s="1"/>
  <c r="X230" i="18" a="1"/>
  <c r="X230" i="18" s="1"/>
  <c r="X253" i="18" a="1"/>
  <c r="X253" i="18" s="1"/>
  <c r="X116" i="18" a="1"/>
  <c r="X116" i="18" s="1"/>
  <c r="X368" i="18" a="1"/>
  <c r="X368" i="18" s="1"/>
  <c r="X369" i="18" a="1"/>
  <c r="X369" i="18" s="1"/>
  <c r="X379" i="18" a="1"/>
  <c r="X379" i="18" s="1"/>
  <c r="X294" i="18" a="1"/>
  <c r="X294" i="18" s="1"/>
  <c r="X303" i="18" a="1"/>
  <c r="X303" i="18" s="1"/>
  <c r="X199" i="18" a="1"/>
  <c r="X199" i="18" s="1"/>
  <c r="X243" i="18" a="1"/>
  <c r="X243" i="18" s="1"/>
  <c r="X393" i="18" a="1"/>
  <c r="X393" i="18" s="1"/>
  <c r="X398" i="18" a="1"/>
  <c r="X398" i="18" s="1"/>
  <c r="X278" i="18" a="1"/>
  <c r="X278" i="18" s="1"/>
  <c r="X302" i="18" a="1"/>
  <c r="X302" i="18" s="1"/>
  <c r="X324" i="18" a="1"/>
  <c r="X324" i="18" s="1"/>
  <c r="X219" i="18" a="1"/>
  <c r="X219" i="18" s="1"/>
  <c r="X242" i="18" a="1"/>
  <c r="X242" i="18" s="1"/>
  <c r="X126" i="18" a="1"/>
  <c r="X126" i="18" s="1"/>
  <c r="X365" i="18" a="1"/>
  <c r="X365" i="18" s="1"/>
  <c r="X332" i="18" a="1"/>
  <c r="X332" i="18" s="1"/>
  <c r="X208" i="18" a="1"/>
  <c r="X208" i="18" s="1"/>
  <c r="X209" i="18" a="1"/>
  <c r="X209" i="18" s="1"/>
  <c r="X218" i="18" a="1"/>
  <c r="X218" i="18" s="1"/>
  <c r="X254" i="18" a="1"/>
  <c r="X254" i="18" s="1"/>
  <c r="X112" i="18" a="1"/>
  <c r="X112" i="18" s="1"/>
  <c r="X118" i="18" a="1"/>
  <c r="X118" i="18" s="1"/>
  <c r="X286" i="18" a="1"/>
  <c r="X286" i="18" s="1"/>
  <c r="X306" i="18" a="1"/>
  <c r="X306" i="18" s="1"/>
  <c r="X326" i="18" a="1"/>
  <c r="X326" i="18" s="1"/>
  <c r="X214" i="18" a="1"/>
  <c r="X214" i="18" s="1"/>
  <c r="X232" i="18" a="1"/>
  <c r="X232" i="18" s="1"/>
  <c r="X239" i="18" a="1"/>
  <c r="X239" i="18" s="1"/>
  <c r="X145" i="18" a="1"/>
  <c r="X145" i="18" s="1"/>
  <c r="X155" i="18" a="1"/>
  <c r="X155" i="18" s="1"/>
  <c r="X165" i="18" a="1"/>
  <c r="X165" i="18" s="1"/>
  <c r="X39" i="18" a="1"/>
  <c r="X39" i="18" s="1"/>
  <c r="X59" i="18" a="1"/>
  <c r="X59" i="18" s="1"/>
  <c r="X79" i="18" a="1"/>
  <c r="X79" i="18" s="1"/>
  <c r="X113" i="18" a="1"/>
  <c r="X113" i="18" s="1"/>
  <c r="X142" i="18" a="1"/>
  <c r="X142" i="18" s="1"/>
  <c r="X283" i="18" a="1"/>
  <c r="X283" i="18" s="1"/>
  <c r="X289" i="18" a="1"/>
  <c r="X289" i="18" s="1"/>
  <c r="X314" i="18" a="1"/>
  <c r="X314" i="18" s="1"/>
  <c r="X318" i="18" a="1"/>
  <c r="X318" i="18" s="1"/>
  <c r="X227" i="18" a="1"/>
  <c r="X227" i="18" s="1"/>
  <c r="X38" i="18" a="1"/>
  <c r="X38" i="18" s="1"/>
  <c r="X58" i="18" a="1"/>
  <c r="X58" i="18" s="1"/>
  <c r="X78" i="18" a="1"/>
  <c r="X78" i="18" s="1"/>
  <c r="X135" i="18" a="1"/>
  <c r="X135" i="18" s="1"/>
  <c r="X152" i="18" a="1"/>
  <c r="X152" i="18" s="1"/>
  <c r="X37" i="18" a="1"/>
  <c r="X37" i="18" s="1"/>
  <c r="X57" i="18" a="1"/>
  <c r="X57" i="18" s="1"/>
  <c r="X384" i="18" a="1"/>
  <c r="X384" i="18" s="1"/>
  <c r="X329" i="18" a="1"/>
  <c r="X329" i="18" s="1"/>
  <c r="X196" i="18" a="1"/>
  <c r="X196" i="18" s="1"/>
  <c r="X250" i="18" a="1"/>
  <c r="X250" i="18" s="1"/>
  <c r="X162" i="18" a="1"/>
  <c r="X162" i="18" s="1"/>
  <c r="X359" i="18" a="1"/>
  <c r="X359" i="18" s="1"/>
  <c r="X397" i="18" a="1"/>
  <c r="X397" i="18" s="1"/>
  <c r="X305" i="18" a="1"/>
  <c r="X305" i="18" s="1"/>
  <c r="X206" i="18" a="1"/>
  <c r="X206" i="18" s="1"/>
  <c r="X120" i="18" a="1"/>
  <c r="X120" i="18" s="1"/>
  <c r="X140" i="18" a="1"/>
  <c r="X140" i="18" s="1"/>
  <c r="X148" i="18" a="1"/>
  <c r="X148" i="18" s="1"/>
  <c r="X149" i="18" a="1"/>
  <c r="X149" i="18" s="1"/>
  <c r="X81" i="18" a="1"/>
  <c r="X81" i="18" s="1"/>
  <c r="X141" i="18" a="1"/>
  <c r="X141" i="18" s="1"/>
  <c r="X385" i="18" a="1"/>
  <c r="X385" i="18" s="1"/>
  <c r="X200" i="18" a="1"/>
  <c r="X200" i="18" s="1"/>
  <c r="X252" i="18" a="1"/>
  <c r="X252" i="18" s="1"/>
  <c r="X62" i="18" a="1"/>
  <c r="X62" i="18" s="1"/>
  <c r="X67" i="18" a="1"/>
  <c r="X67" i="18" s="1"/>
  <c r="X150" i="18" a="1"/>
  <c r="X150" i="18" s="1"/>
  <c r="X159" i="18" a="1"/>
  <c r="X159" i="18" s="1"/>
  <c r="X109" i="18" a="1"/>
  <c r="X109" i="18" s="1"/>
  <c r="X30" i="18" a="1"/>
  <c r="X30" i="18" s="1"/>
  <c r="X35" i="18" a="1"/>
  <c r="X35" i="18" s="1"/>
  <c r="X80" i="18" a="1"/>
  <c r="X80" i="18" s="1"/>
  <c r="X399" i="18" a="1"/>
  <c r="X399" i="18" s="1"/>
  <c r="X203" i="18" a="1"/>
  <c r="X203" i="18" s="1"/>
  <c r="X319" i="18" a="1"/>
  <c r="X319" i="18" s="1"/>
  <c r="X330" i="18" a="1"/>
  <c r="X330" i="18" s="1"/>
  <c r="X212" i="18" a="1"/>
  <c r="X212" i="18" s="1"/>
  <c r="X167" i="18" a="1"/>
  <c r="X167" i="18" s="1"/>
  <c r="X41" i="18" a="1"/>
  <c r="X41" i="18" s="1"/>
  <c r="X46" i="18" a="1"/>
  <c r="X46" i="18" s="1"/>
  <c r="X51" i="18" a="1"/>
  <c r="X51" i="18" s="1"/>
  <c r="X56" i="18" a="1"/>
  <c r="X56" i="18" s="1"/>
  <c r="X73" i="18" a="1"/>
  <c r="X73" i="18" s="1"/>
  <c r="X87" i="18" a="1"/>
  <c r="X87" i="18" s="1"/>
  <c r="X313" i="18" a="1"/>
  <c r="X313" i="18" s="1"/>
  <c r="X158" i="18" a="1"/>
  <c r="X158" i="18" s="1"/>
  <c r="X25" i="18" a="1"/>
  <c r="X25" i="18" s="1"/>
  <c r="X276" i="18" a="1"/>
  <c r="X276" i="18" s="1"/>
  <c r="X215" i="18" a="1"/>
  <c r="X215" i="18" s="1"/>
  <c r="X307" i="18" a="1"/>
  <c r="X307" i="18" s="1"/>
  <c r="X323" i="18" a="1"/>
  <c r="X323" i="18" s="1"/>
  <c r="X122" i="18" a="1"/>
  <c r="X122" i="18" s="1"/>
  <c r="X136" i="18" a="1"/>
  <c r="X136" i="18" s="1"/>
  <c r="X138" i="18" a="1"/>
  <c r="X138" i="18" s="1"/>
  <c r="X66" i="18" a="1"/>
  <c r="X66" i="18" s="1"/>
  <c r="X72" i="18" a="1"/>
  <c r="X72" i="18" s="1"/>
  <c r="X82" i="18" a="1"/>
  <c r="X82" i="18" s="1"/>
  <c r="X362" i="18" a="1"/>
  <c r="X362" i="18" s="1"/>
  <c r="X321" i="18" a="1"/>
  <c r="X321" i="18" s="1"/>
  <c r="X325" i="18" a="1"/>
  <c r="X325" i="18" s="1"/>
  <c r="X327" i="18" a="1"/>
  <c r="X327" i="18" s="1"/>
  <c r="X331" i="18" a="1"/>
  <c r="X331" i="18" s="1"/>
  <c r="X202" i="18" a="1"/>
  <c r="X202" i="18" s="1"/>
  <c r="X115" i="18" a="1"/>
  <c r="X115" i="18" s="1"/>
  <c r="X146" i="18" a="1"/>
  <c r="X146" i="18" s="1"/>
  <c r="X147" i="18" a="1"/>
  <c r="X147" i="18" s="1"/>
  <c r="X157" i="18" a="1"/>
  <c r="X157" i="18" s="1"/>
  <c r="X49" i="18" a="1"/>
  <c r="X49" i="18" s="1"/>
  <c r="X69" i="18" a="1"/>
  <c r="X69" i="18" s="1"/>
  <c r="X52" i="18" a="1"/>
  <c r="X52" i="18" s="1"/>
  <c r="X334" i="18" a="1"/>
  <c r="X334" i="18" s="1"/>
  <c r="X221" i="18" a="1"/>
  <c r="X221" i="18" s="1"/>
  <c r="X127" i="18" a="1"/>
  <c r="X127" i="18" s="1"/>
  <c r="X53" i="18" a="1"/>
  <c r="X53" i="18" s="1"/>
  <c r="X75" i="18" a="1"/>
  <c r="X75" i="18" s="1"/>
  <c r="X229" i="18" a="1"/>
  <c r="X229" i="18" s="1"/>
  <c r="X55" i="18" a="1"/>
  <c r="X55" i="18" s="1"/>
  <c r="X279" i="18" a="1"/>
  <c r="X279" i="18" s="1"/>
  <c r="X284" i="18" a="1"/>
  <c r="X284" i="18" s="1"/>
  <c r="X301" i="18" a="1"/>
  <c r="X301" i="18" s="1"/>
  <c r="X211" i="18" a="1"/>
  <c r="X211" i="18" s="1"/>
  <c r="X213" i="18" a="1"/>
  <c r="X213" i="18" s="1"/>
  <c r="X240" i="18" a="1"/>
  <c r="X240" i="18" s="1"/>
  <c r="X194" i="18" a="1"/>
  <c r="X194" i="18" s="1"/>
  <c r="X117" i="18" a="1"/>
  <c r="X117" i="18" s="1"/>
  <c r="X133" i="18" a="1"/>
  <c r="X133" i="18" s="1"/>
  <c r="X154" i="18" a="1"/>
  <c r="X154" i="18" s="1"/>
  <c r="X171" i="18" a="1"/>
  <c r="X171" i="18" s="1"/>
  <c r="X36" i="18" a="1"/>
  <c r="X36" i="18" s="1"/>
  <c r="X86" i="18" a="1"/>
  <c r="X86" i="18" s="1"/>
  <c r="X24" i="18" a="1"/>
  <c r="X24" i="18" s="1"/>
  <c r="X360" i="18" a="1"/>
  <c r="X360" i="18" s="1"/>
  <c r="X370" i="18" a="1"/>
  <c r="X370" i="18" s="1"/>
  <c r="X375" i="18" a="1"/>
  <c r="X375" i="18" s="1"/>
  <c r="X291" i="18" a="1"/>
  <c r="X291" i="18" s="1"/>
  <c r="X293" i="18" a="1"/>
  <c r="X293" i="18" s="1"/>
  <c r="X312" i="18" a="1"/>
  <c r="X312" i="18" s="1"/>
  <c r="X223" i="18" a="1"/>
  <c r="X223" i="18" s="1"/>
  <c r="X225" i="18" a="1"/>
  <c r="X225" i="18" s="1"/>
  <c r="X247" i="18" a="1"/>
  <c r="X247" i="18" s="1"/>
  <c r="X123" i="18" a="1"/>
  <c r="X123" i="18" s="1"/>
  <c r="X160" i="18" a="1"/>
  <c r="X160" i="18" s="1"/>
  <c r="X166" i="18" a="1"/>
  <c r="X166" i="18" s="1"/>
  <c r="X60" i="18" a="1"/>
  <c r="X60" i="18" s="1"/>
  <c r="X143" i="18" a="1"/>
  <c r="X143" i="18" s="1"/>
  <c r="X48" i="18" a="1"/>
  <c r="X48" i="18" s="1"/>
  <c r="X363" i="18" a="1"/>
  <c r="X363" i="18" s="1"/>
  <c r="X315" i="18" a="1"/>
  <c r="X315" i="18" s="1"/>
  <c r="X224" i="18" a="1"/>
  <c r="X224" i="18" s="1"/>
  <c r="X226" i="18" a="1"/>
  <c r="X226" i="18" s="1"/>
  <c r="X132" i="18" a="1"/>
  <c r="X132" i="18" s="1"/>
  <c r="X163" i="18" a="1"/>
  <c r="X163" i="18" s="1"/>
  <c r="X374" i="18" a="1"/>
  <c r="X374" i="18" s="1"/>
  <c r="X220" i="18" a="1"/>
  <c r="X220" i="18" s="1"/>
  <c r="X228" i="18" a="1"/>
  <c r="X228" i="18" s="1"/>
  <c r="X358" i="18" a="1"/>
  <c r="X358" i="18" s="1"/>
  <c r="X309" i="18" a="1"/>
  <c r="X309" i="18" s="1"/>
  <c r="X139" i="18" a="1"/>
  <c r="X139" i="18" s="1"/>
  <c r="X28" i="18" a="1"/>
  <c r="X28" i="18" s="1"/>
  <c r="X54" i="18" a="1"/>
  <c r="X54" i="18" s="1"/>
  <c r="X71" i="18" a="1"/>
  <c r="X71" i="18" s="1"/>
  <c r="X77" i="18" a="1"/>
  <c r="X77" i="18" s="1"/>
  <c r="X110" i="18" a="1"/>
  <c r="X110" i="18" s="1"/>
  <c r="X168" i="18" a="1"/>
  <c r="X168" i="18" s="1"/>
  <c r="X65" i="18" a="1"/>
  <c r="X65" i="18" s="1"/>
  <c r="X205" i="18" a="1"/>
  <c r="X205" i="18" s="1"/>
  <c r="X217" i="18" a="1"/>
  <c r="X217" i="18" s="1"/>
  <c r="X61" i="18" a="1"/>
  <c r="X61" i="18" s="1"/>
  <c r="X400" i="18" a="1"/>
  <c r="X400" i="18" s="1"/>
  <c r="X299" i="18" a="1"/>
  <c r="X299" i="18" s="1"/>
  <c r="X311" i="18" a="1"/>
  <c r="X311" i="18" s="1"/>
  <c r="X251" i="18" a="1"/>
  <c r="X251" i="18" s="1"/>
  <c r="X153" i="18" a="1"/>
  <c r="X153" i="18" s="1"/>
  <c r="X197" i="18" a="1"/>
  <c r="X197" i="18" s="1"/>
  <c r="X249" i="18" a="1"/>
  <c r="X249" i="18" s="1"/>
  <c r="X395" i="18" a="1"/>
  <c r="X395" i="18" s="1"/>
  <c r="X195" i="18" a="1"/>
  <c r="X195" i="18" s="1"/>
  <c r="X207" i="18" a="1"/>
  <c r="X207" i="18" s="1"/>
  <c r="X50" i="18" a="1"/>
  <c r="X50" i="18" s="1"/>
  <c r="X121" i="18" a="1"/>
  <c r="X121" i="18" s="1"/>
  <c r="X328" i="18" a="1"/>
  <c r="X328" i="18" s="1"/>
  <c r="X85" i="18" a="1"/>
  <c r="X85" i="18" s="1"/>
  <c r="X248" i="18" a="1"/>
  <c r="X248" i="18" s="1"/>
  <c r="X129" i="18" a="1"/>
  <c r="X129" i="18" s="1"/>
  <c r="X31" i="18" a="1"/>
  <c r="X31" i="18" s="1"/>
  <c r="X131" i="18" a="1"/>
  <c r="X131" i="18" s="1"/>
  <c r="X164" i="18" a="1"/>
  <c r="X164" i="18" s="1"/>
  <c r="X74" i="18" a="1"/>
  <c r="X74" i="18" s="1"/>
  <c r="X70" i="18" a="1"/>
  <c r="X70" i="18" s="1"/>
  <c r="X377" i="18" a="1"/>
  <c r="X377" i="18" s="1"/>
  <c r="X378" i="18" a="1"/>
  <c r="X378" i="18" s="1"/>
  <c r="X290" i="18" a="1"/>
  <c r="X290" i="18" s="1"/>
  <c r="X201" i="18" a="1"/>
  <c r="X201" i="18" s="1"/>
  <c r="X245" i="18" a="1"/>
  <c r="X245" i="18" s="1"/>
  <c r="X134" i="18" a="1"/>
  <c r="X134" i="18" s="1"/>
  <c r="X26" i="18" a="1"/>
  <c r="X26" i="18" s="1"/>
  <c r="X144" i="18" a="1"/>
  <c r="X144" i="18" s="1"/>
  <c r="X300" i="18" a="1"/>
  <c r="X300" i="18" s="1"/>
  <c r="X233" i="18" a="1"/>
  <c r="X233" i="18" s="1"/>
  <c r="X83" i="18" a="1"/>
  <c r="X83" i="18" s="1"/>
  <c r="X236" i="18" a="1"/>
  <c r="X236" i="18" s="1"/>
  <c r="X119" i="18" a="1"/>
  <c r="X119" i="18" s="1"/>
  <c r="X170" i="18" a="1"/>
  <c r="X170" i="18" s="1"/>
  <c r="X33" i="18" a="1"/>
  <c r="X33" i="18" s="1"/>
  <c r="X382" i="18" a="1"/>
  <c r="X382" i="18" s="1"/>
  <c r="X125" i="18" a="1"/>
  <c r="X125" i="18" s="1"/>
  <c r="X63" i="18" a="1"/>
  <c r="X63" i="18" s="1"/>
  <c r="X383" i="18" a="1"/>
  <c r="X383" i="18" s="1"/>
  <c r="X137" i="18" a="1"/>
  <c r="X137" i="18" s="1"/>
  <c r="X111" i="18" a="1"/>
  <c r="X111" i="18" s="1"/>
  <c r="X42" i="18" a="1"/>
  <c r="X42" i="18" s="1"/>
  <c r="X320" i="18" a="1"/>
  <c r="X320" i="18" s="1"/>
  <c r="X27" i="18" a="1"/>
  <c r="X27" i="18" s="1"/>
  <c r="X288" i="18" a="1"/>
  <c r="X288" i="18" s="1"/>
  <c r="X246" i="18" a="1"/>
  <c r="X246" i="18" s="1"/>
  <c r="X151" i="18" a="1"/>
  <c r="X151" i="18" s="1"/>
  <c r="X29" i="18" a="1"/>
  <c r="X29" i="18" s="1"/>
  <c r="X285" i="18" a="1"/>
  <c r="X285" i="18" s="1"/>
  <c r="X317" i="18" a="1"/>
  <c r="X317" i="18" s="1"/>
  <c r="X40" i="18" a="1"/>
  <c r="X40" i="18" s="1"/>
  <c r="X44" i="18" a="1"/>
  <c r="X44" i="18" s="1"/>
  <c r="X156" i="18" a="1"/>
  <c r="X156" i="18" s="1"/>
  <c r="X244" i="18" a="1"/>
  <c r="X244" i="18" s="1"/>
  <c r="X76" i="18" a="1"/>
  <c r="X76" i="18" s="1"/>
  <c r="X169" i="18" a="1"/>
  <c r="X169" i="18" s="1"/>
  <c r="X394" i="18" a="1"/>
  <c r="X394" i="18" s="1"/>
  <c r="X237" i="18" a="1"/>
  <c r="X237" i="18" s="1"/>
  <c r="X235" i="18" a="1"/>
  <c r="X235" i="18" s="1"/>
  <c r="X64" i="18" a="1"/>
  <c r="X64" i="18" s="1"/>
  <c r="X128" i="18" a="1"/>
  <c r="X128" i="18" s="1"/>
  <c r="X308" i="18" a="1"/>
  <c r="X308" i="18" s="1"/>
  <c r="X130" i="18" a="1"/>
  <c r="X130" i="18" s="1"/>
  <c r="X68" i="18" a="1"/>
  <c r="X68" i="18" s="1"/>
  <c r="X84" i="18" a="1"/>
  <c r="X84" i="18" s="1"/>
  <c r="X43" i="18" a="1"/>
  <c r="X43" i="18" s="1"/>
  <c r="X124" i="18" a="1"/>
  <c r="X124" i="18" s="1"/>
  <c r="X161" i="18" a="1"/>
  <c r="X161" i="18" s="1"/>
  <c r="X47" i="18" a="1"/>
  <c r="X47" i="18" s="1"/>
  <c r="X32" i="18" a="1"/>
  <c r="X32" i="18" s="1"/>
  <c r="X88" i="18" a="1"/>
  <c r="X88" i="18" s="1"/>
  <c r="X34" i="18" a="1"/>
  <c r="X34" i="18" s="1"/>
  <c r="X114" i="18" a="1"/>
  <c r="X114" i="18" s="1"/>
  <c r="X45" i="18" a="1"/>
  <c r="X45" i="18" s="1"/>
  <c r="W337" i="18"/>
  <c r="W416" i="18"/>
  <c r="V256" i="18"/>
  <c r="V336" i="18" s="1"/>
  <c r="V415" i="18" s="1"/>
  <c r="V417" i="18" s="1"/>
  <c r="V26" i="22" s="1"/>
  <c r="W257" i="18"/>
  <c r="W175" i="18"/>
  <c r="AE343" i="18"/>
  <c r="AE355" i="18"/>
  <c r="AE342" i="18"/>
  <c r="AE262" i="18"/>
  <c r="AE263" i="18"/>
  <c r="AE275" i="18"/>
  <c r="T32" i="22"/>
  <c r="AE10" i="18"/>
  <c r="AE23" i="18"/>
  <c r="AE11" i="18"/>
  <c r="AE108" i="18"/>
  <c r="AE95" i="18"/>
  <c r="AE96" i="18"/>
  <c r="AE180" i="18"/>
  <c r="AE181" i="18"/>
  <c r="AE193" i="18"/>
  <c r="W90" i="18"/>
  <c r="W174" i="18" s="1"/>
  <c r="X416" i="18" l="1"/>
  <c r="Y378" i="18" a="1"/>
  <c r="Y378" i="18" s="1"/>
  <c r="Y400" i="18" a="1"/>
  <c r="Y400" i="18" s="1"/>
  <c r="Y281" i="18" a="1"/>
  <c r="Y281" i="18" s="1"/>
  <c r="Y305" i="18" a="1"/>
  <c r="Y305" i="18" s="1"/>
  <c r="Y315" i="18" a="1"/>
  <c r="Y315" i="18" s="1"/>
  <c r="Y325" i="18" a="1"/>
  <c r="Y325" i="18" s="1"/>
  <c r="Y204" i="18" a="1"/>
  <c r="Y204" i="18" s="1"/>
  <c r="Y214" i="18" a="1"/>
  <c r="Y214" i="18" s="1"/>
  <c r="Y224" i="18" a="1"/>
  <c r="Y224" i="18" s="1"/>
  <c r="Y375" i="18" a="1"/>
  <c r="Y375" i="18" s="1"/>
  <c r="Y284" i="18" a="1"/>
  <c r="Y284" i="18" s="1"/>
  <c r="Y300" i="18" a="1"/>
  <c r="Y300" i="18" s="1"/>
  <c r="Y310" i="18" a="1"/>
  <c r="Y310" i="18" s="1"/>
  <c r="Y320" i="18" a="1"/>
  <c r="Y320" i="18" s="1"/>
  <c r="Y330" i="18" a="1"/>
  <c r="Y330" i="18" s="1"/>
  <c r="Y199" i="18" a="1"/>
  <c r="Y199" i="18" s="1"/>
  <c r="Y209" i="18" a="1"/>
  <c r="Y209" i="18" s="1"/>
  <c r="Y219" i="18" a="1"/>
  <c r="Y219" i="18" s="1"/>
  <c r="Y369" i="18" a="1"/>
  <c r="Y369" i="18" s="1"/>
  <c r="Y370" i="18" a="1"/>
  <c r="Y370" i="18" s="1"/>
  <c r="Y385" i="18" a="1"/>
  <c r="Y385" i="18" s="1"/>
  <c r="Y401" i="18" a="1"/>
  <c r="Y401" i="18" s="1"/>
  <c r="Y295" i="18" a="1"/>
  <c r="Y295" i="18" s="1"/>
  <c r="Y321" i="18" a="1"/>
  <c r="Y321" i="18" s="1"/>
  <c r="Y327" i="18" a="1"/>
  <c r="Y327" i="18" s="1"/>
  <c r="Y227" i="18" a="1"/>
  <c r="Y227" i="18" s="1"/>
  <c r="Y371" i="18" a="1"/>
  <c r="Y371" i="18" s="1"/>
  <c r="Y386" i="18" a="1"/>
  <c r="Y386" i="18" s="1"/>
  <c r="Y280" i="18" a="1"/>
  <c r="Y280" i="18" s="1"/>
  <c r="Y296" i="18" a="1"/>
  <c r="Y296" i="18" s="1"/>
  <c r="Y333" i="18" a="1"/>
  <c r="Y333" i="18" s="1"/>
  <c r="Y198" i="18" a="1"/>
  <c r="Y198" i="18" s="1"/>
  <c r="Y234" i="18" a="1"/>
  <c r="Y234" i="18" s="1"/>
  <c r="Y387" i="18" a="1"/>
  <c r="Y387" i="18" s="1"/>
  <c r="Y282" i="18" a="1"/>
  <c r="Y282" i="18" s="1"/>
  <c r="Y304" i="18" a="1"/>
  <c r="Y304" i="18" s="1"/>
  <c r="Y210" i="18" a="1"/>
  <c r="Y210" i="18" s="1"/>
  <c r="Y216" i="18" a="1"/>
  <c r="Y216" i="18" s="1"/>
  <c r="Y357" i="18" a="1"/>
  <c r="Y357" i="18" s="1"/>
  <c r="Y283" i="18" a="1"/>
  <c r="Y283" i="18" s="1"/>
  <c r="Y242" i="18" a="1"/>
  <c r="Y242" i="18" s="1"/>
  <c r="Y246" i="18" a="1"/>
  <c r="Y246" i="18" s="1"/>
  <c r="Y380" i="18" a="1"/>
  <c r="Y380" i="18" s="1"/>
  <c r="Y391" i="18" a="1"/>
  <c r="Y391" i="18" s="1"/>
  <c r="Y238" i="18" a="1"/>
  <c r="Y238" i="18" s="1"/>
  <c r="Y390" i="18" a="1"/>
  <c r="Y390" i="18" s="1"/>
  <c r="Y402" i="18" a="1"/>
  <c r="Y402" i="18" s="1"/>
  <c r="Y230" i="18" a="1"/>
  <c r="Y230" i="18" s="1"/>
  <c r="Y231" i="18" a="1"/>
  <c r="Y231" i="18" s="1"/>
  <c r="Y253" i="18" a="1"/>
  <c r="Y253" i="18" s="1"/>
  <c r="Y116" i="18" a="1"/>
  <c r="Y116" i="18" s="1"/>
  <c r="Y292" i="18" a="1"/>
  <c r="Y292" i="18" s="1"/>
  <c r="Y317" i="18" a="1"/>
  <c r="Y317" i="18" s="1"/>
  <c r="Y220" i="18" a="1"/>
  <c r="Y220" i="18" s="1"/>
  <c r="Y252" i="18" a="1"/>
  <c r="Y252" i="18" s="1"/>
  <c r="Y129" i="18" a="1"/>
  <c r="Y129" i="18" s="1"/>
  <c r="Y287" i="18" a="1"/>
  <c r="Y287" i="18" s="1"/>
  <c r="Y303" i="18" a="1"/>
  <c r="Y303" i="18" s="1"/>
  <c r="Y243" i="18" a="1"/>
  <c r="Y243" i="18" s="1"/>
  <c r="Y361" i="18" a="1"/>
  <c r="Y361" i="18" s="1"/>
  <c r="Y379" i="18" a="1"/>
  <c r="Y379" i="18" s="1"/>
  <c r="Y388" i="18" a="1"/>
  <c r="Y388" i="18" s="1"/>
  <c r="Y393" i="18" a="1"/>
  <c r="Y393" i="18" s="1"/>
  <c r="Y398" i="18" a="1"/>
  <c r="Y398" i="18" s="1"/>
  <c r="Y278" i="18" a="1"/>
  <c r="Y278" i="18" s="1"/>
  <c r="Y302" i="18" a="1"/>
  <c r="Y302" i="18" s="1"/>
  <c r="Y324" i="18" a="1"/>
  <c r="Y324" i="18" s="1"/>
  <c r="Y126" i="18" a="1"/>
  <c r="Y126" i="18" s="1"/>
  <c r="Y372" i="18" a="1"/>
  <c r="Y372" i="18" s="1"/>
  <c r="Y197" i="18" a="1"/>
  <c r="Y197" i="18" s="1"/>
  <c r="Y218" i="18" a="1"/>
  <c r="Y218" i="18" s="1"/>
  <c r="Y223" i="18" a="1"/>
  <c r="Y223" i="18" s="1"/>
  <c r="Y240" i="18" a="1"/>
  <c r="Y240" i="18" s="1"/>
  <c r="Y128" i="18" a="1"/>
  <c r="Y128" i="18" s="1"/>
  <c r="Y40" i="18" a="1"/>
  <c r="Y40" i="18" s="1"/>
  <c r="Y60" i="18" a="1"/>
  <c r="Y60" i="18" s="1"/>
  <c r="Y80" i="18" a="1"/>
  <c r="Y80" i="18" s="1"/>
  <c r="Y381" i="18" a="1"/>
  <c r="Y381" i="18" s="1"/>
  <c r="Y286" i="18" a="1"/>
  <c r="Y286" i="18" s="1"/>
  <c r="Y306" i="18" a="1"/>
  <c r="Y306" i="18" s="1"/>
  <c r="Y326" i="18" a="1"/>
  <c r="Y326" i="18" s="1"/>
  <c r="Y232" i="18" a="1"/>
  <c r="Y232" i="18" s="1"/>
  <c r="Y239" i="18" a="1"/>
  <c r="Y239" i="18" s="1"/>
  <c r="Y145" i="18" a="1"/>
  <c r="Y145" i="18" s="1"/>
  <c r="Y155" i="18" a="1"/>
  <c r="Y155" i="18" s="1"/>
  <c r="Y165" i="18" a="1"/>
  <c r="Y165" i="18" s="1"/>
  <c r="Y39" i="18" a="1"/>
  <c r="Y39" i="18" s="1"/>
  <c r="Y59" i="18" a="1"/>
  <c r="Y59" i="18" s="1"/>
  <c r="Y79" i="18" a="1"/>
  <c r="Y79" i="18" s="1"/>
  <c r="Y289" i="18" a="1"/>
  <c r="Y289" i="18" s="1"/>
  <c r="Y314" i="18" a="1"/>
  <c r="Y314" i="18" s="1"/>
  <c r="Y318" i="18" a="1"/>
  <c r="Y318" i="18" s="1"/>
  <c r="Y38" i="18" a="1"/>
  <c r="Y38" i="18" s="1"/>
  <c r="Y58" i="18" a="1"/>
  <c r="Y58" i="18" s="1"/>
  <c r="Y392" i="18" a="1"/>
  <c r="Y392" i="18" s="1"/>
  <c r="Y285" i="18" a="1"/>
  <c r="Y285" i="18" s="1"/>
  <c r="Y308" i="18" a="1"/>
  <c r="Y308" i="18" s="1"/>
  <c r="Y113" i="18" a="1"/>
  <c r="Y113" i="18" s="1"/>
  <c r="Y157" i="18" a="1"/>
  <c r="Y157" i="18" s="1"/>
  <c r="Y166" i="18" a="1"/>
  <c r="Y166" i="18" s="1"/>
  <c r="Y26" i="18" a="1"/>
  <c r="Y26" i="18" s="1"/>
  <c r="Y31" i="18" a="1"/>
  <c r="Y31" i="18" s="1"/>
  <c r="Y36" i="18" a="1"/>
  <c r="Y36" i="18" s="1"/>
  <c r="Y74" i="18" a="1"/>
  <c r="Y74" i="18" s="1"/>
  <c r="Y88" i="18" a="1"/>
  <c r="Y88" i="18" s="1"/>
  <c r="Y51" i="18" a="1"/>
  <c r="Y51" i="18" s="1"/>
  <c r="Y56" i="18" a="1"/>
  <c r="Y56" i="18" s="1"/>
  <c r="Y73" i="18" a="1"/>
  <c r="Y73" i="18" s="1"/>
  <c r="Y313" i="18" a="1"/>
  <c r="Y313" i="18" s="1"/>
  <c r="Y359" i="18" a="1"/>
  <c r="Y359" i="18" s="1"/>
  <c r="Y373" i="18" a="1"/>
  <c r="Y373" i="18" s="1"/>
  <c r="Y397" i="18" a="1"/>
  <c r="Y397" i="18" s="1"/>
  <c r="Y297" i="18" a="1"/>
  <c r="Y297" i="18" s="1"/>
  <c r="Y316" i="18" a="1"/>
  <c r="Y316" i="18" s="1"/>
  <c r="Y206" i="18" a="1"/>
  <c r="Y206" i="18" s="1"/>
  <c r="Y120" i="18" a="1"/>
  <c r="Y120" i="18" s="1"/>
  <c r="Y140" i="18" a="1"/>
  <c r="Y140" i="18" s="1"/>
  <c r="Y148" i="18" a="1"/>
  <c r="Y148" i="18" s="1"/>
  <c r="Y149" i="18" a="1"/>
  <c r="Y149" i="18" s="1"/>
  <c r="Y81" i="18" a="1"/>
  <c r="Y81" i="18" s="1"/>
  <c r="Y41" i="18" a="1"/>
  <c r="Y41" i="18" s="1"/>
  <c r="Y46" i="18" a="1"/>
  <c r="Y46" i="18" s="1"/>
  <c r="Y366" i="18" a="1"/>
  <c r="Y366" i="18" s="1"/>
  <c r="Y200" i="18" a="1"/>
  <c r="Y200" i="18" s="1"/>
  <c r="Y62" i="18" a="1"/>
  <c r="Y62" i="18" s="1"/>
  <c r="Y67" i="18" a="1"/>
  <c r="Y67" i="18" s="1"/>
  <c r="Y368" i="18" a="1"/>
  <c r="Y368" i="18" s="1"/>
  <c r="Y319" i="18" a="1"/>
  <c r="Y319" i="18" s="1"/>
  <c r="Y212" i="18" a="1"/>
  <c r="Y212" i="18" s="1"/>
  <c r="Y167" i="18" a="1"/>
  <c r="Y167" i="18" s="1"/>
  <c r="Y87" i="18" a="1"/>
  <c r="Y87" i="18" s="1"/>
  <c r="Y382" i="18" a="1"/>
  <c r="Y382" i="18" s="1"/>
  <c r="Y329" i="18" a="1"/>
  <c r="Y329" i="18" s="1"/>
  <c r="Y196" i="18" a="1"/>
  <c r="Y196" i="18" s="1"/>
  <c r="Y208" i="18" a="1"/>
  <c r="Y208" i="18" s="1"/>
  <c r="Y237" i="18" a="1"/>
  <c r="Y237" i="18" s="1"/>
  <c r="Y245" i="18" a="1"/>
  <c r="Y245" i="18" s="1"/>
  <c r="Y248" i="18" a="1"/>
  <c r="Y248" i="18" s="1"/>
  <c r="Y254" i="18" a="1"/>
  <c r="Y254" i="18" s="1"/>
  <c r="Y131" i="18" a="1"/>
  <c r="Y131" i="18" s="1"/>
  <c r="Y137" i="18" a="1"/>
  <c r="Y137" i="18" s="1"/>
  <c r="Y109" i="18" a="1"/>
  <c r="Y109" i="18" s="1"/>
  <c r="Y85" i="18" a="1"/>
  <c r="Y85" i="18" s="1"/>
  <c r="Y307" i="18" a="1"/>
  <c r="Y307" i="18" s="1"/>
  <c r="Y323" i="18" a="1"/>
  <c r="Y323" i="18" s="1"/>
  <c r="Y118" i="18" a="1"/>
  <c r="Y118" i="18" s="1"/>
  <c r="Y122" i="18" a="1"/>
  <c r="Y122" i="18" s="1"/>
  <c r="Y136" i="18" a="1"/>
  <c r="Y136" i="18" s="1"/>
  <c r="Y138" i="18" a="1"/>
  <c r="Y138" i="18" s="1"/>
  <c r="Y72" i="18" a="1"/>
  <c r="Y72" i="18" s="1"/>
  <c r="Y66" i="18" a="1"/>
  <c r="Y66" i="18" s="1"/>
  <c r="Y298" i="18" a="1"/>
  <c r="Y298" i="18" s="1"/>
  <c r="Y134" i="18" a="1"/>
  <c r="Y134" i="18" s="1"/>
  <c r="Y139" i="18" a="1"/>
  <c r="Y139" i="18" s="1"/>
  <c r="Y144" i="18" a="1"/>
  <c r="Y144" i="18" s="1"/>
  <c r="Y161" i="18" a="1"/>
  <c r="Y161" i="18" s="1"/>
  <c r="Y27" i="18" a="1"/>
  <c r="Y27" i="18" s="1"/>
  <c r="Y29" i="18" a="1"/>
  <c r="Y29" i="18" s="1"/>
  <c r="Y65" i="18" a="1"/>
  <c r="Y65" i="18" s="1"/>
  <c r="Y70" i="18" a="1"/>
  <c r="Y70" i="18" s="1"/>
  <c r="Y293" i="18" a="1"/>
  <c r="Y293" i="18" s="1"/>
  <c r="Y312" i="18" a="1"/>
  <c r="Y312" i="18" s="1"/>
  <c r="Y247" i="18" a="1"/>
  <c r="Y247" i="18" s="1"/>
  <c r="Y123" i="18" a="1"/>
  <c r="Y123" i="18" s="1"/>
  <c r="Y229" i="18" a="1"/>
  <c r="Y229" i="18" s="1"/>
  <c r="Y143" i="18" a="1"/>
  <c r="Y143" i="18" s="1"/>
  <c r="Y48" i="18" a="1"/>
  <c r="Y48" i="18" s="1"/>
  <c r="Y55" i="18" a="1"/>
  <c r="Y55" i="18" s="1"/>
  <c r="Y332" i="18" a="1"/>
  <c r="Y332" i="18" s="1"/>
  <c r="Y334" i="18" a="1"/>
  <c r="Y334" i="18" s="1"/>
  <c r="Y202" i="18" a="1"/>
  <c r="Y202" i="18" s="1"/>
  <c r="Y221" i="18" a="1"/>
  <c r="Y221" i="18" s="1"/>
  <c r="Y127" i="18" a="1"/>
  <c r="Y127" i="18" s="1"/>
  <c r="Y53" i="18" a="1"/>
  <c r="Y53" i="18" s="1"/>
  <c r="Y360" i="18" a="1"/>
  <c r="Y360" i="18" s="1"/>
  <c r="Y291" i="18" a="1"/>
  <c r="Y291" i="18" s="1"/>
  <c r="Y215" i="18" a="1"/>
  <c r="Y215" i="18" s="1"/>
  <c r="Y225" i="18" a="1"/>
  <c r="Y225" i="18" s="1"/>
  <c r="Y160" i="18" a="1"/>
  <c r="Y160" i="18" s="1"/>
  <c r="Y75" i="18" a="1"/>
  <c r="Y75" i="18" s="1"/>
  <c r="Y203" i="18" a="1"/>
  <c r="Y203" i="18" s="1"/>
  <c r="Y147" i="18" a="1"/>
  <c r="Y147" i="18" s="1"/>
  <c r="Y152" i="18" a="1"/>
  <c r="Y152" i="18" s="1"/>
  <c r="Y158" i="18" a="1"/>
  <c r="Y158" i="18" s="1"/>
  <c r="Y396" i="18" a="1"/>
  <c r="Y396" i="18" s="1"/>
  <c r="Y222" i="18" a="1"/>
  <c r="Y222" i="18" s="1"/>
  <c r="Y226" i="18" a="1"/>
  <c r="Y226" i="18" s="1"/>
  <c r="Y132" i="18" a="1"/>
  <c r="Y132" i="18" s="1"/>
  <c r="Y235" i="18" a="1"/>
  <c r="Y235" i="18" s="1"/>
  <c r="Y114" i="18" a="1"/>
  <c r="Y114" i="18" s="1"/>
  <c r="Y163" i="18" a="1"/>
  <c r="Y163" i="18" s="1"/>
  <c r="Y171" i="18" a="1"/>
  <c r="Y171" i="18" s="1"/>
  <c r="Y43" i="18" a="1"/>
  <c r="Y43" i="18" s="1"/>
  <c r="Y47" i="18" a="1"/>
  <c r="Y47" i="18" s="1"/>
  <c r="Y28" i="18" a="1"/>
  <c r="Y28" i="18" s="1"/>
  <c r="Y110" i="18" a="1"/>
  <c r="Y110" i="18" s="1"/>
  <c r="Y52" i="18" a="1"/>
  <c r="Y52" i="18" s="1"/>
  <c r="Y168" i="18" a="1"/>
  <c r="Y168" i="18" s="1"/>
  <c r="Y37" i="18" a="1"/>
  <c r="Y37" i="18" s="1"/>
  <c r="Y389" i="18" a="1"/>
  <c r="Y389" i="18" s="1"/>
  <c r="Y154" i="18" a="1"/>
  <c r="Y154" i="18" s="1"/>
  <c r="Y399" i="18" a="1"/>
  <c r="Y399" i="18" s="1"/>
  <c r="Y328" i="18" a="1"/>
  <c r="Y328" i="18" s="1"/>
  <c r="Y236" i="18" a="1"/>
  <c r="Y236" i="18" s="1"/>
  <c r="Y119" i="18" a="1"/>
  <c r="Y119" i="18" s="1"/>
  <c r="Y146" i="18" a="1"/>
  <c r="Y146" i="18" s="1"/>
  <c r="Y159" i="18" a="1"/>
  <c r="Y159" i="18" s="1"/>
  <c r="Y162" i="18" a="1"/>
  <c r="Y162" i="18" s="1"/>
  <c r="Y170" i="18" a="1"/>
  <c r="Y170" i="18" s="1"/>
  <c r="Y33" i="18" a="1"/>
  <c r="Y33" i="18" s="1"/>
  <c r="Y24" i="18" a="1"/>
  <c r="Y24" i="18" s="1"/>
  <c r="Y241" i="18" a="1"/>
  <c r="Y241" i="18" s="1"/>
  <c r="Y133" i="18" a="1"/>
  <c r="Y133" i="18" s="1"/>
  <c r="Y61" i="18" a="1"/>
  <c r="Y61" i="18" s="1"/>
  <c r="Y44" i="18" a="1"/>
  <c r="Y44" i="18" s="1"/>
  <c r="Y299" i="18" a="1"/>
  <c r="Y299" i="18" s="1"/>
  <c r="Y169" i="18" a="1"/>
  <c r="Y169" i="18" s="1"/>
  <c r="Y358" i="18" a="1"/>
  <c r="Y358" i="18" s="1"/>
  <c r="Y309" i="18" a="1"/>
  <c r="Y309" i="18" s="1"/>
  <c r="Y213" i="18" a="1"/>
  <c r="Y213" i="18" s="1"/>
  <c r="Y50" i="18" a="1"/>
  <c r="Y50" i="18" s="1"/>
  <c r="Y277" i="18" a="1"/>
  <c r="Y277" i="18" s="1"/>
  <c r="Y331" i="18" a="1"/>
  <c r="Y331" i="18" s="1"/>
  <c r="Y35" i="18" a="1"/>
  <c r="Y35" i="18" s="1"/>
  <c r="Y121" i="18" a="1"/>
  <c r="Y121" i="18" s="1"/>
  <c r="Y205" i="18" a="1"/>
  <c r="Y205" i="18" s="1"/>
  <c r="Y217" i="18" a="1"/>
  <c r="Y217" i="18" s="1"/>
  <c r="Y228" i="18" a="1"/>
  <c r="Y228" i="18" s="1"/>
  <c r="Y125" i="18" a="1"/>
  <c r="Y125" i="18" s="1"/>
  <c r="Y63" i="18" a="1"/>
  <c r="Y63" i="18" s="1"/>
  <c r="Y383" i="18" a="1"/>
  <c r="Y383" i="18" s="1"/>
  <c r="Y156" i="18" a="1"/>
  <c r="Y156" i="18" s="1"/>
  <c r="Y25" i="18" a="1"/>
  <c r="Y25" i="18" s="1"/>
  <c r="Y311" i="18" a="1"/>
  <c r="Y311" i="18" s="1"/>
  <c r="Y142" i="18" a="1"/>
  <c r="Y142" i="18" s="1"/>
  <c r="Y395" i="18" a="1"/>
  <c r="Y395" i="18" s="1"/>
  <c r="Y195" i="18" a="1"/>
  <c r="Y195" i="18" s="1"/>
  <c r="Y207" i="18" a="1"/>
  <c r="Y207" i="18" s="1"/>
  <c r="Y54" i="18" a="1"/>
  <c r="Y54" i="18" s="1"/>
  <c r="Y69" i="18" a="1"/>
  <c r="Y69" i="18" s="1"/>
  <c r="Y71" i="18" a="1"/>
  <c r="Y71" i="18" s="1"/>
  <c r="Y77" i="18" a="1"/>
  <c r="Y77" i="18" s="1"/>
  <c r="Y290" i="18" a="1"/>
  <c r="Y290" i="18" s="1"/>
  <c r="Y201" i="18" a="1"/>
  <c r="Y201" i="18" s="1"/>
  <c r="Y250" i="18" a="1"/>
  <c r="Y250" i="18" s="1"/>
  <c r="Y112" i="18" a="1"/>
  <c r="Y112" i="18" s="1"/>
  <c r="Y362" i="18" a="1"/>
  <c r="Y362" i="18" s="1"/>
  <c r="Y233" i="18" a="1"/>
  <c r="Y233" i="18" s="1"/>
  <c r="Y141" i="18" a="1"/>
  <c r="Y141" i="18" s="1"/>
  <c r="Y294" i="18" a="1"/>
  <c r="Y294" i="18" s="1"/>
  <c r="Y322" i="18" a="1"/>
  <c r="Y322" i="18" s="1"/>
  <c r="Y83" i="18" a="1"/>
  <c r="Y83" i="18" s="1"/>
  <c r="Y301" i="18" a="1"/>
  <c r="Y301" i="18" s="1"/>
  <c r="Y211" i="18" a="1"/>
  <c r="Y211" i="18" s="1"/>
  <c r="Y363" i="18" a="1"/>
  <c r="Y363" i="18" s="1"/>
  <c r="Y117" i="18" a="1"/>
  <c r="Y117" i="18" s="1"/>
  <c r="Y135" i="18" a="1"/>
  <c r="Y135" i="18" s="1"/>
  <c r="Y276" i="18" a="1"/>
  <c r="Y276" i="18" s="1"/>
  <c r="Y251" i="18" a="1"/>
  <c r="Y251" i="18" s="1"/>
  <c r="Y42" i="18" a="1"/>
  <c r="Y42" i="18" s="1"/>
  <c r="Y78" i="18" a="1"/>
  <c r="Y78" i="18" s="1"/>
  <c r="Y279" i="18" a="1"/>
  <c r="Y279" i="18" s="1"/>
  <c r="Y194" i="18" a="1"/>
  <c r="Y194" i="18" s="1"/>
  <c r="Y376" i="18" a="1"/>
  <c r="Y376" i="18" s="1"/>
  <c r="Y115" i="18" a="1"/>
  <c r="Y115" i="18" s="1"/>
  <c r="Y57" i="18" a="1"/>
  <c r="Y57" i="18" s="1"/>
  <c r="Y288" i="18" a="1"/>
  <c r="Y288" i="18" s="1"/>
  <c r="Y151" i="18" a="1"/>
  <c r="Y151" i="18" s="1"/>
  <c r="Y244" i="18" a="1"/>
  <c r="Y244" i="18" s="1"/>
  <c r="Y111" i="18" a="1"/>
  <c r="Y111" i="18" s="1"/>
  <c r="Y153" i="18" a="1"/>
  <c r="Y153" i="18" s="1"/>
  <c r="Y164" i="18" a="1"/>
  <c r="Y164" i="18" s="1"/>
  <c r="Y76" i="18" a="1"/>
  <c r="Y76" i="18" s="1"/>
  <c r="Y49" i="18" a="1"/>
  <c r="Y49" i="18" s="1"/>
  <c r="Y86" i="18" a="1"/>
  <c r="Y86" i="18" s="1"/>
  <c r="Y367" i="18" a="1"/>
  <c r="Y367" i="18" s="1"/>
  <c r="Y34" i="18" a="1"/>
  <c r="Y34" i="18" s="1"/>
  <c r="Y356" i="18" a="1"/>
  <c r="Y356" i="18" s="1"/>
  <c r="Y45" i="18" a="1"/>
  <c r="Y45" i="18" s="1"/>
  <c r="Y249" i="18" a="1"/>
  <c r="Y249" i="18" s="1"/>
  <c r="Y124" i="18" a="1"/>
  <c r="Y124" i="18" s="1"/>
  <c r="Y384" i="18" a="1"/>
  <c r="Y384" i="18" s="1"/>
  <c r="Y150" i="18" a="1"/>
  <c r="Y150" i="18" s="1"/>
  <c r="Y30" i="18" a="1"/>
  <c r="Y30" i="18" s="1"/>
  <c r="Y130" i="18" a="1"/>
  <c r="Y130" i="18" s="1"/>
  <c r="Y68" i="18" a="1"/>
  <c r="Y68" i="18" s="1"/>
  <c r="Y364" i="18" a="1"/>
  <c r="Y364" i="18" s="1"/>
  <c r="Y374" i="18" a="1"/>
  <c r="Y374" i="18" s="1"/>
  <c r="Y84" i="18" a="1"/>
  <c r="Y84" i="18" s="1"/>
  <c r="Y394" i="18" a="1"/>
  <c r="Y394" i="18" s="1"/>
  <c r="Y365" i="18" a="1"/>
  <c r="Y365" i="18" s="1"/>
  <c r="Y377" i="18" a="1"/>
  <c r="Y377" i="18" s="1"/>
  <c r="Y32" i="18" a="1"/>
  <c r="Y32" i="18" s="1"/>
  <c r="Y64" i="18" a="1"/>
  <c r="Y64" i="18" s="1"/>
  <c r="Y82" i="18" a="1"/>
  <c r="Y82" i="18" s="1"/>
  <c r="X337" i="18"/>
  <c r="W256" i="18"/>
  <c r="W336" i="18" s="1"/>
  <c r="W415" i="18" s="1"/>
  <c r="W417" i="18" s="1"/>
  <c r="W26" i="22" s="1"/>
  <c r="X175" i="18"/>
  <c r="X257" i="18"/>
  <c r="AF342" i="18"/>
  <c r="AF343" i="18"/>
  <c r="AF355" i="18"/>
  <c r="AF263" i="18"/>
  <c r="AF275" i="18"/>
  <c r="AF262" i="18"/>
  <c r="U32" i="22"/>
  <c r="AF108" i="18"/>
  <c r="AF96" i="18"/>
  <c r="AF95" i="18"/>
  <c r="X90" i="18"/>
  <c r="X174" i="18" s="1"/>
  <c r="AF10" i="18"/>
  <c r="AF11" i="18"/>
  <c r="AF23" i="18"/>
  <c r="AF180" i="18"/>
  <c r="AF181" i="18"/>
  <c r="AF193" i="18"/>
  <c r="Z359" i="18" l="1" a="1"/>
  <c r="Z359" i="18" s="1"/>
  <c r="Z369" i="18" a="1"/>
  <c r="Z369" i="18" s="1"/>
  <c r="Z379" i="18" a="1"/>
  <c r="Z379" i="18" s="1"/>
  <c r="Z389" i="18" a="1"/>
  <c r="Z389" i="18" s="1"/>
  <c r="Z399" i="18" a="1"/>
  <c r="Z399" i="18" s="1"/>
  <c r="Z280" i="18" a="1"/>
  <c r="Z280" i="18" s="1"/>
  <c r="Z290" i="18" a="1"/>
  <c r="Z290" i="18" s="1"/>
  <c r="Z364" i="18" a="1"/>
  <c r="Z364" i="18" s="1"/>
  <c r="Z374" i="18" a="1"/>
  <c r="Z374" i="18" s="1"/>
  <c r="Z384" i="18" a="1"/>
  <c r="Z384" i="18" s="1"/>
  <c r="Z394" i="18" a="1"/>
  <c r="Z394" i="18" s="1"/>
  <c r="Z285" i="18" a="1"/>
  <c r="Z285" i="18" s="1"/>
  <c r="Z295" i="18" a="1"/>
  <c r="Z295" i="18" s="1"/>
  <c r="Z361" i="18" a="1"/>
  <c r="Z361" i="18" s="1"/>
  <c r="Z372" i="18" a="1"/>
  <c r="Z372" i="18" s="1"/>
  <c r="Z292" i="18" a="1"/>
  <c r="Z292" i="18" s="1"/>
  <c r="Z276" i="18" a="1"/>
  <c r="Z276" i="18" s="1"/>
  <c r="Z386" i="18" a="1"/>
  <c r="Z386" i="18" s="1"/>
  <c r="Z397" i="18" a="1"/>
  <c r="Z397" i="18" s="1"/>
  <c r="Z278" i="18" a="1"/>
  <c r="Z278" i="18" s="1"/>
  <c r="Z400" i="18" a="1"/>
  <c r="Z400" i="18" s="1"/>
  <c r="Z303" i="18" a="1"/>
  <c r="Z303" i="18" s="1"/>
  <c r="Z309" i="18" a="1"/>
  <c r="Z309" i="18" s="1"/>
  <c r="Z315" i="18" a="1"/>
  <c r="Z315" i="18" s="1"/>
  <c r="Z215" i="18" a="1"/>
  <c r="Z215" i="18" s="1"/>
  <c r="Z221" i="18" a="1"/>
  <c r="Z221" i="18" s="1"/>
  <c r="Z370" i="18" a="1"/>
  <c r="Z370" i="18" s="1"/>
  <c r="Z385" i="18" a="1"/>
  <c r="Z385" i="18" s="1"/>
  <c r="Z401" i="18" a="1"/>
  <c r="Z401" i="18" s="1"/>
  <c r="Z321" i="18" a="1"/>
  <c r="Z321" i="18" s="1"/>
  <c r="Z327" i="18" a="1"/>
  <c r="Z327" i="18" s="1"/>
  <c r="Z227" i="18" a="1"/>
  <c r="Z227" i="18" s="1"/>
  <c r="Z371" i="18" a="1"/>
  <c r="Z371" i="18" s="1"/>
  <c r="Z281" i="18" a="1"/>
  <c r="Z281" i="18" s="1"/>
  <c r="Z296" i="18" a="1"/>
  <c r="Z296" i="18" s="1"/>
  <c r="Z333" i="18" a="1"/>
  <c r="Z333" i="18" s="1"/>
  <c r="Z198" i="18" a="1"/>
  <c r="Z198" i="18" s="1"/>
  <c r="Z204" i="18" a="1"/>
  <c r="Z204" i="18" s="1"/>
  <c r="Z234" i="18" a="1"/>
  <c r="Z234" i="18" s="1"/>
  <c r="Z244" i="18" a="1"/>
  <c r="Z244" i="18" s="1"/>
  <c r="Z392" i="18" a="1"/>
  <c r="Z392" i="18" s="1"/>
  <c r="Z229" i="18" a="1"/>
  <c r="Z229" i="18" s="1"/>
  <c r="Z237" i="18" a="1"/>
  <c r="Z237" i="18" s="1"/>
  <c r="Z357" i="18" a="1"/>
  <c r="Z357" i="18" s="1"/>
  <c r="Z282" i="18" a="1"/>
  <c r="Z282" i="18" s="1"/>
  <c r="Z283" i="18" a="1"/>
  <c r="Z283" i="18" s="1"/>
  <c r="Z242" i="18" a="1"/>
  <c r="Z242" i="18" s="1"/>
  <c r="Z246" i="18" a="1"/>
  <c r="Z246" i="18" s="1"/>
  <c r="Z119" i="18" a="1"/>
  <c r="Z119" i="18" s="1"/>
  <c r="Z380" i="18" a="1"/>
  <c r="Z380" i="18" s="1"/>
  <c r="Z391" i="18" a="1"/>
  <c r="Z391" i="18" s="1"/>
  <c r="Z238" i="18" a="1"/>
  <c r="Z238" i="18" s="1"/>
  <c r="Z366" i="18" a="1"/>
  <c r="Z366" i="18" s="1"/>
  <c r="Z375" i="18" a="1"/>
  <c r="Z375" i="18" s="1"/>
  <c r="Z318" i="18" a="1"/>
  <c r="Z318" i="18" s="1"/>
  <c r="Z325" i="18" a="1"/>
  <c r="Z325" i="18" s="1"/>
  <c r="Z326" i="18" a="1"/>
  <c r="Z326" i="18" s="1"/>
  <c r="Z200" i="18" a="1"/>
  <c r="Z200" i="18" s="1"/>
  <c r="Z241" i="18" a="1"/>
  <c r="Z241" i="18" s="1"/>
  <c r="Z111" i="18" a="1"/>
  <c r="Z111" i="18" s="1"/>
  <c r="Z117" i="18" a="1"/>
  <c r="Z117" i="18" s="1"/>
  <c r="Z317" i="18" a="1"/>
  <c r="Z317" i="18" s="1"/>
  <c r="Z199" i="18" a="1"/>
  <c r="Z199" i="18" s="1"/>
  <c r="Z220" i="18" a="1"/>
  <c r="Z220" i="18" s="1"/>
  <c r="Z252" i="18" a="1"/>
  <c r="Z252" i="18" s="1"/>
  <c r="Z253" i="18" a="1"/>
  <c r="Z253" i="18" s="1"/>
  <c r="Z129" i="18" a="1"/>
  <c r="Z129" i="18" s="1"/>
  <c r="Z287" i="18" a="1"/>
  <c r="Z287" i="18" s="1"/>
  <c r="Z219" i="18" a="1"/>
  <c r="Z219" i="18" s="1"/>
  <c r="Z230" i="18" a="1"/>
  <c r="Z230" i="18" s="1"/>
  <c r="Z243" i="18" a="1"/>
  <c r="Z243" i="18" s="1"/>
  <c r="Z277" i="18" a="1"/>
  <c r="Z277" i="18" s="1"/>
  <c r="Z201" i="18" a="1"/>
  <c r="Z201" i="18" s="1"/>
  <c r="Z205" i="18" a="1"/>
  <c r="Z205" i="18" s="1"/>
  <c r="Z134" i="18" a="1"/>
  <c r="Z134" i="18" s="1"/>
  <c r="Z138" i="18" a="1"/>
  <c r="Z138" i="18" s="1"/>
  <c r="Z148" i="18" a="1"/>
  <c r="Z148" i="18" s="1"/>
  <c r="Z158" i="18" a="1"/>
  <c r="Z158" i="18" s="1"/>
  <c r="Z168" i="18" a="1"/>
  <c r="Z168" i="18" s="1"/>
  <c r="Z41" i="18" a="1"/>
  <c r="Z41" i="18" s="1"/>
  <c r="Z61" i="18" a="1"/>
  <c r="Z61" i="18" s="1"/>
  <c r="Z81" i="18" a="1"/>
  <c r="Z81" i="18" s="1"/>
  <c r="Z165" i="18" a="1"/>
  <c r="Z165" i="18" s="1"/>
  <c r="Z39" i="18" a="1"/>
  <c r="Z39" i="18" s="1"/>
  <c r="Z59" i="18" a="1"/>
  <c r="Z59" i="18" s="1"/>
  <c r="Z387" i="18" a="1"/>
  <c r="Z387" i="18" s="1"/>
  <c r="Z390" i="18" a="1"/>
  <c r="Z390" i="18" s="1"/>
  <c r="Z393" i="18" a="1"/>
  <c r="Z393" i="18" s="1"/>
  <c r="Z310" i="18" a="1"/>
  <c r="Z310" i="18" s="1"/>
  <c r="Z197" i="18" a="1"/>
  <c r="Z197" i="18" s="1"/>
  <c r="Z214" i="18" a="1"/>
  <c r="Z214" i="18" s="1"/>
  <c r="Z218" i="18" a="1"/>
  <c r="Z218" i="18" s="1"/>
  <c r="Z223" i="18" a="1"/>
  <c r="Z223" i="18" s="1"/>
  <c r="Z240" i="18" a="1"/>
  <c r="Z240" i="18" s="1"/>
  <c r="Z128" i="18" a="1"/>
  <c r="Z128" i="18" s="1"/>
  <c r="Z40" i="18" a="1"/>
  <c r="Z40" i="18" s="1"/>
  <c r="Z60" i="18" a="1"/>
  <c r="Z60" i="18" s="1"/>
  <c r="Z80" i="18" a="1"/>
  <c r="Z80" i="18" s="1"/>
  <c r="Z145" i="18" a="1"/>
  <c r="Z145" i="18" s="1"/>
  <c r="Z381" i="18" a="1"/>
  <c r="Z381" i="18" s="1"/>
  <c r="Z286" i="18" a="1"/>
  <c r="Z286" i="18" s="1"/>
  <c r="Z302" i="18" a="1"/>
  <c r="Z302" i="18" s="1"/>
  <c r="Z306" i="18" a="1"/>
  <c r="Z306" i="18" s="1"/>
  <c r="Z209" i="18" a="1"/>
  <c r="Z209" i="18" s="1"/>
  <c r="Z232" i="18" a="1"/>
  <c r="Z232" i="18" s="1"/>
  <c r="Z239" i="18" a="1"/>
  <c r="Z239" i="18" s="1"/>
  <c r="Z155" i="18" a="1"/>
  <c r="Z155" i="18" s="1"/>
  <c r="Z378" i="18" a="1"/>
  <c r="Z378" i="18" s="1"/>
  <c r="Z383" i="18" a="1"/>
  <c r="Z383" i="18" s="1"/>
  <c r="Z322" i="18" a="1"/>
  <c r="Z322" i="18" s="1"/>
  <c r="Z247" i="18" a="1"/>
  <c r="Z247" i="18" s="1"/>
  <c r="Z121" i="18" a="1"/>
  <c r="Z121" i="18" s="1"/>
  <c r="Z42" i="18" a="1"/>
  <c r="Z42" i="18" s="1"/>
  <c r="Z47" i="18" a="1"/>
  <c r="Z47" i="18" s="1"/>
  <c r="Z52" i="18" a="1"/>
  <c r="Z52" i="18" s="1"/>
  <c r="Z57" i="18" a="1"/>
  <c r="Z57" i="18" s="1"/>
  <c r="Z68" i="18" a="1"/>
  <c r="Z68" i="18" s="1"/>
  <c r="Z368" i="18" a="1"/>
  <c r="Z368" i="18" s="1"/>
  <c r="Z305" i="18" a="1"/>
  <c r="Z305" i="18" s="1"/>
  <c r="Z308" i="18" a="1"/>
  <c r="Z308" i="18" s="1"/>
  <c r="Z113" i="18" a="1"/>
  <c r="Z113" i="18" s="1"/>
  <c r="Z157" i="18" a="1"/>
  <c r="Z157" i="18" s="1"/>
  <c r="Z166" i="18" a="1"/>
  <c r="Z166" i="18" s="1"/>
  <c r="Z26" i="18" a="1"/>
  <c r="Z26" i="18" s="1"/>
  <c r="Z31" i="18" a="1"/>
  <c r="Z31" i="18" s="1"/>
  <c r="Z36" i="18" a="1"/>
  <c r="Z36" i="18" s="1"/>
  <c r="Z74" i="18" a="1"/>
  <c r="Z74" i="18" s="1"/>
  <c r="Z88" i="18" a="1"/>
  <c r="Z88" i="18" s="1"/>
  <c r="Z324" i="18" a="1"/>
  <c r="Z324" i="18" s="1"/>
  <c r="Z62" i="18" a="1"/>
  <c r="Z62" i="18" s="1"/>
  <c r="Z319" i="18" a="1"/>
  <c r="Z319" i="18" s="1"/>
  <c r="Z373" i="18" a="1"/>
  <c r="Z373" i="18" s="1"/>
  <c r="Z297" i="18" a="1"/>
  <c r="Z297" i="18" s="1"/>
  <c r="Z316" i="18" a="1"/>
  <c r="Z316" i="18" s="1"/>
  <c r="Z206" i="18" a="1"/>
  <c r="Z206" i="18" s="1"/>
  <c r="Z120" i="18" a="1"/>
  <c r="Z120" i="18" s="1"/>
  <c r="Z140" i="18" a="1"/>
  <c r="Z140" i="18" s="1"/>
  <c r="Z149" i="18" a="1"/>
  <c r="Z149" i="18" s="1"/>
  <c r="Z330" i="18" a="1"/>
  <c r="Z330" i="18" s="1"/>
  <c r="Z67" i="18" a="1"/>
  <c r="Z67" i="18" s="1"/>
  <c r="Z212" i="18" a="1"/>
  <c r="Z212" i="18" s="1"/>
  <c r="Z294" i="18" a="1"/>
  <c r="Z294" i="18" s="1"/>
  <c r="Z194" i="18" a="1"/>
  <c r="Z194" i="18" s="1"/>
  <c r="Z127" i="18" a="1"/>
  <c r="Z127" i="18" s="1"/>
  <c r="Z167" i="18" a="1"/>
  <c r="Z167" i="18" s="1"/>
  <c r="Z27" i="18" a="1"/>
  <c r="Z27" i="18" s="1"/>
  <c r="Z35" i="18" a="1"/>
  <c r="Z35" i="18" s="1"/>
  <c r="Z38" i="18" a="1"/>
  <c r="Z38" i="18" s="1"/>
  <c r="Z382" i="18" a="1"/>
  <c r="Z382" i="18" s="1"/>
  <c r="Z329" i="18" a="1"/>
  <c r="Z329" i="18" s="1"/>
  <c r="Z196" i="18" a="1"/>
  <c r="Z196" i="18" s="1"/>
  <c r="Z208" i="18" a="1"/>
  <c r="Z208" i="18" s="1"/>
  <c r="Z245" i="18" a="1"/>
  <c r="Z245" i="18" s="1"/>
  <c r="Z248" i="18" a="1"/>
  <c r="Z248" i="18" s="1"/>
  <c r="Z254" i="18" a="1"/>
  <c r="Z254" i="18" s="1"/>
  <c r="Z131" i="18" a="1"/>
  <c r="Z131" i="18" s="1"/>
  <c r="Z137" i="18" a="1"/>
  <c r="Z137" i="18" s="1"/>
  <c r="Z109" i="18" a="1"/>
  <c r="Z109" i="18" s="1"/>
  <c r="Z288" i="18" a="1"/>
  <c r="Z288" i="18" s="1"/>
  <c r="Z323" i="18" a="1"/>
  <c r="Z323" i="18" s="1"/>
  <c r="Z217" i="18" a="1"/>
  <c r="Z217" i="18" s="1"/>
  <c r="Z112" i="18" a="1"/>
  <c r="Z112" i="18" s="1"/>
  <c r="Z130" i="18" a="1"/>
  <c r="Z130" i="18" s="1"/>
  <c r="Z58" i="18" a="1"/>
  <c r="Z58" i="18" s="1"/>
  <c r="Z78" i="18" a="1"/>
  <c r="Z78" i="18" s="1"/>
  <c r="Z84" i="18" a="1"/>
  <c r="Z84" i="18" s="1"/>
  <c r="Z314" i="18" a="1"/>
  <c r="Z314" i="18" s="1"/>
  <c r="Z332" i="18" a="1"/>
  <c r="Z332" i="18" s="1"/>
  <c r="Z334" i="18" a="1"/>
  <c r="Z334" i="18" s="1"/>
  <c r="Z202" i="18" a="1"/>
  <c r="Z202" i="18" s="1"/>
  <c r="Z291" i="18" a="1"/>
  <c r="Z291" i="18" s="1"/>
  <c r="Z293" i="18" a="1"/>
  <c r="Z293" i="18" s="1"/>
  <c r="Z312" i="18" a="1"/>
  <c r="Z312" i="18" s="1"/>
  <c r="Z225" i="18" a="1"/>
  <c r="Z225" i="18" s="1"/>
  <c r="Z123" i="18" a="1"/>
  <c r="Z123" i="18" s="1"/>
  <c r="Z160" i="18" a="1"/>
  <c r="Z160" i="18" s="1"/>
  <c r="Z72" i="18" a="1"/>
  <c r="Z72" i="18" s="1"/>
  <c r="Z75" i="18" a="1"/>
  <c r="Z75" i="18" s="1"/>
  <c r="Z298" i="18" a="1"/>
  <c r="Z298" i="18" s="1"/>
  <c r="Z139" i="18" a="1"/>
  <c r="Z139" i="18" s="1"/>
  <c r="Z144" i="18" a="1"/>
  <c r="Z144" i="18" s="1"/>
  <c r="Z161" i="18" a="1"/>
  <c r="Z161" i="18" s="1"/>
  <c r="Z29" i="18" a="1"/>
  <c r="Z29" i="18" s="1"/>
  <c r="Z65" i="18" a="1"/>
  <c r="Z65" i="18" s="1"/>
  <c r="Z70" i="18" a="1"/>
  <c r="Z70" i="18" s="1"/>
  <c r="Z402" i="18" a="1"/>
  <c r="Z402" i="18" s="1"/>
  <c r="Z53" i="18" a="1"/>
  <c r="Z53" i="18" s="1"/>
  <c r="Z360" i="18" a="1"/>
  <c r="Z360" i="18" s="1"/>
  <c r="Z376" i="18" a="1"/>
  <c r="Z376" i="18" s="1"/>
  <c r="Z398" i="18" a="1"/>
  <c r="Z398" i="18" s="1"/>
  <c r="Z313" i="18" a="1"/>
  <c r="Z313" i="18" s="1"/>
  <c r="Z251" i="18" a="1"/>
  <c r="Z251" i="18" s="1"/>
  <c r="Z164" i="18" a="1"/>
  <c r="Z164" i="18" s="1"/>
  <c r="Z169" i="18" a="1"/>
  <c r="Z169" i="18" s="1"/>
  <c r="Z203" i="18" a="1"/>
  <c r="Z203" i="18" s="1"/>
  <c r="Z216" i="18" a="1"/>
  <c r="Z216" i="18" s="1"/>
  <c r="Z224" i="18" a="1"/>
  <c r="Z224" i="18" s="1"/>
  <c r="Z116" i="18" a="1"/>
  <c r="Z116" i="18" s="1"/>
  <c r="Z365" i="18" a="1"/>
  <c r="Z365" i="18" s="1"/>
  <c r="Z30" i="18" a="1"/>
  <c r="Z30" i="18" s="1"/>
  <c r="Z32" i="18" a="1"/>
  <c r="Z32" i="18" s="1"/>
  <c r="Z147" i="18" a="1"/>
  <c r="Z147" i="18" s="1"/>
  <c r="Z163" i="18" a="1"/>
  <c r="Z163" i="18" s="1"/>
  <c r="Z43" i="18" a="1"/>
  <c r="Z43" i="18" s="1"/>
  <c r="Z56" i="18" a="1"/>
  <c r="Z56" i="18" s="1"/>
  <c r="Z71" i="18" a="1"/>
  <c r="Z71" i="18" s="1"/>
  <c r="Z50" i="18" a="1"/>
  <c r="Z50" i="18" s="1"/>
  <c r="Z331" i="18" a="1"/>
  <c r="Z331" i="18" s="1"/>
  <c r="Z233" i="18" a="1"/>
  <c r="Z233" i="18" s="1"/>
  <c r="Z37" i="18" a="1"/>
  <c r="Z37" i="18" s="1"/>
  <c r="Z48" i="18" a="1"/>
  <c r="Z48" i="18" s="1"/>
  <c r="Z85" i="18" a="1"/>
  <c r="Z85" i="18" s="1"/>
  <c r="Z304" i="18" a="1"/>
  <c r="Z304" i="18" s="1"/>
  <c r="Z328" i="18" a="1"/>
  <c r="Z328" i="18" s="1"/>
  <c r="Z211" i="18" a="1"/>
  <c r="Z211" i="18" s="1"/>
  <c r="Z159" i="18" a="1"/>
  <c r="Z159" i="18" s="1"/>
  <c r="Z87" i="18" a="1"/>
  <c r="Z87" i="18" s="1"/>
  <c r="Z363" i="18" a="1"/>
  <c r="Z363" i="18" s="1"/>
  <c r="Z226" i="18" a="1"/>
  <c r="Z226" i="18" s="1"/>
  <c r="Z289" i="18" a="1"/>
  <c r="Z289" i="18" s="1"/>
  <c r="Z156" i="18" a="1"/>
  <c r="Z156" i="18" s="1"/>
  <c r="Z25" i="18" a="1"/>
  <c r="Z25" i="18" s="1"/>
  <c r="Z66" i="18" a="1"/>
  <c r="Z66" i="18" s="1"/>
  <c r="Z299" i="18" a="1"/>
  <c r="Z299" i="18" s="1"/>
  <c r="Z311" i="18" a="1"/>
  <c r="Z311" i="18" s="1"/>
  <c r="Z153" i="18" a="1"/>
  <c r="Z153" i="18" s="1"/>
  <c r="Z388" i="18" a="1"/>
  <c r="Z388" i="18" s="1"/>
  <c r="Z235" i="18" a="1"/>
  <c r="Z235" i="18" s="1"/>
  <c r="Z114" i="18" a="1"/>
  <c r="Z114" i="18" s="1"/>
  <c r="Z132" i="18" a="1"/>
  <c r="Z132" i="18" s="1"/>
  <c r="Z136" i="18" a="1"/>
  <c r="Z136" i="18" s="1"/>
  <c r="Z171" i="18" a="1"/>
  <c r="Z171" i="18" s="1"/>
  <c r="Z54" i="18" a="1"/>
  <c r="Z54" i="18" s="1"/>
  <c r="Z73" i="18" a="1"/>
  <c r="Z73" i="18" s="1"/>
  <c r="Z284" i="18" a="1"/>
  <c r="Z284" i="18" s="1"/>
  <c r="Z210" i="18" a="1"/>
  <c r="Z210" i="18" s="1"/>
  <c r="Z362" i="18" a="1"/>
  <c r="Z362" i="18" s="1"/>
  <c r="Z300" i="18" a="1"/>
  <c r="Z300" i="18" s="1"/>
  <c r="Z396" i="18" a="1"/>
  <c r="Z396" i="18" s="1"/>
  <c r="Z307" i="18" a="1"/>
  <c r="Z307" i="18" s="1"/>
  <c r="Z83" i="18" a="1"/>
  <c r="Z83" i="18" s="1"/>
  <c r="Z236" i="18" a="1"/>
  <c r="Z236" i="18" s="1"/>
  <c r="Z146" i="18" a="1"/>
  <c r="Z146" i="18" s="1"/>
  <c r="Z170" i="18" a="1"/>
  <c r="Z170" i="18" s="1"/>
  <c r="Z125" i="18" a="1"/>
  <c r="Z125" i="18" s="1"/>
  <c r="Z151" i="18" a="1"/>
  <c r="Z151" i="18" s="1"/>
  <c r="Z44" i="18" a="1"/>
  <c r="Z44" i="18" s="1"/>
  <c r="Z320" i="18" a="1"/>
  <c r="Z320" i="18" s="1"/>
  <c r="Z358" i="18" a="1"/>
  <c r="Z358" i="18" s="1"/>
  <c r="Z213" i="18" a="1"/>
  <c r="Z213" i="18" s="1"/>
  <c r="Z152" i="18" a="1"/>
  <c r="Z152" i="18" s="1"/>
  <c r="Z28" i="18" a="1"/>
  <c r="Z28" i="18" s="1"/>
  <c r="Z395" i="18" a="1"/>
  <c r="Z395" i="18" s="1"/>
  <c r="Z195" i="18" a="1"/>
  <c r="Z195" i="18" s="1"/>
  <c r="Z207" i="18" a="1"/>
  <c r="Z207" i="18" s="1"/>
  <c r="Z69" i="18" a="1"/>
  <c r="Z69" i="18" s="1"/>
  <c r="Z77" i="18" a="1"/>
  <c r="Z77" i="18" s="1"/>
  <c r="Z250" i="18" a="1"/>
  <c r="Z250" i="18" s="1"/>
  <c r="Z79" i="18" a="1"/>
  <c r="Z79" i="18" s="1"/>
  <c r="Z222" i="18" a="1"/>
  <c r="Z222" i="18" s="1"/>
  <c r="Z110" i="18" a="1"/>
  <c r="Z110" i="18" s="1"/>
  <c r="Z141" i="18" a="1"/>
  <c r="Z141" i="18" s="1"/>
  <c r="Z154" i="18" a="1"/>
  <c r="Z154" i="18" s="1"/>
  <c r="Z301" i="18" a="1"/>
  <c r="Z301" i="18" s="1"/>
  <c r="Z143" i="18" a="1"/>
  <c r="Z143" i="18" s="1"/>
  <c r="Z162" i="18" a="1"/>
  <c r="Z162" i="18" s="1"/>
  <c r="Z33" i="18" a="1"/>
  <c r="Z33" i="18" s="1"/>
  <c r="Z24" i="18" a="1"/>
  <c r="Z24" i="18" s="1"/>
  <c r="Z228" i="18" a="1"/>
  <c r="Z228" i="18" s="1"/>
  <c r="Z46" i="18" a="1"/>
  <c r="Z46" i="18" s="1"/>
  <c r="Z51" i="18" a="1"/>
  <c r="Z51" i="18" s="1"/>
  <c r="Z231" i="18" a="1"/>
  <c r="Z231" i="18" s="1"/>
  <c r="Z133" i="18" a="1"/>
  <c r="Z133" i="18" s="1"/>
  <c r="Z135" i="18" a="1"/>
  <c r="Z135" i="18" s="1"/>
  <c r="Z63" i="18" a="1"/>
  <c r="Z63" i="18" s="1"/>
  <c r="Z115" i="18" a="1"/>
  <c r="Z115" i="18" s="1"/>
  <c r="Z55" i="18" a="1"/>
  <c r="Z55" i="18" s="1"/>
  <c r="Z126" i="18" a="1"/>
  <c r="Z126" i="18" s="1"/>
  <c r="Z64" i="18" a="1"/>
  <c r="Z64" i="18" s="1"/>
  <c r="Z76" i="18" a="1"/>
  <c r="Z76" i="18" s="1"/>
  <c r="Z49" i="18" a="1"/>
  <c r="Z49" i="18" s="1"/>
  <c r="Z118" i="18" a="1"/>
  <c r="Z118" i="18" s="1"/>
  <c r="Z86" i="18" a="1"/>
  <c r="Z86" i="18" s="1"/>
  <c r="Z122" i="18" a="1"/>
  <c r="Z122" i="18" s="1"/>
  <c r="Z142" i="18" a="1"/>
  <c r="Z142" i="18" s="1"/>
  <c r="Z356" i="18" a="1"/>
  <c r="Z356" i="18" s="1"/>
  <c r="Z249" i="18" a="1"/>
  <c r="Z249" i="18" s="1"/>
  <c r="Z279" i="18" a="1"/>
  <c r="Z279" i="18" s="1"/>
  <c r="Z124" i="18" a="1"/>
  <c r="Z124" i="18" s="1"/>
  <c r="Z150" i="18" a="1"/>
  <c r="Z150" i="18" s="1"/>
  <c r="Z367" i="18" a="1"/>
  <c r="Z367" i="18" s="1"/>
  <c r="Z377" i="18" a="1"/>
  <c r="Z377" i="18" s="1"/>
  <c r="Z45" i="18" a="1"/>
  <c r="Z45" i="18" s="1"/>
  <c r="Z82" i="18" a="1"/>
  <c r="Z82" i="18" s="1"/>
  <c r="Z34" i="18" a="1"/>
  <c r="Z34" i="18" s="1"/>
  <c r="Y337" i="18"/>
  <c r="Y416" i="18"/>
  <c r="X256" i="18"/>
  <c r="X336" i="18" s="1"/>
  <c r="X415" i="18" s="1"/>
  <c r="X417" i="18" s="1"/>
  <c r="X26" i="22" s="1"/>
  <c r="Y175" i="18"/>
  <c r="Y257" i="18"/>
  <c r="V32" i="22"/>
  <c r="Y90" i="18"/>
  <c r="Y174" i="18" s="1"/>
  <c r="Z416" i="18" l="1"/>
  <c r="AA383" i="18" a="1"/>
  <c r="AA383" i="18" s="1"/>
  <c r="AA394" i="18" a="1"/>
  <c r="AA394" i="18" s="1"/>
  <c r="AA286" i="18" a="1"/>
  <c r="AA286" i="18" s="1"/>
  <c r="AA308" i="18" a="1"/>
  <c r="AA308" i="18" s="1"/>
  <c r="AA318" i="18" a="1"/>
  <c r="AA318" i="18" s="1"/>
  <c r="AA328" i="18" a="1"/>
  <c r="AA328" i="18" s="1"/>
  <c r="AA197" i="18" a="1"/>
  <c r="AA197" i="18" s="1"/>
  <c r="AA207" i="18" a="1"/>
  <c r="AA207" i="18" s="1"/>
  <c r="AA217" i="18" a="1"/>
  <c r="AA217" i="18" s="1"/>
  <c r="AA227" i="18" a="1"/>
  <c r="AA227" i="18" s="1"/>
  <c r="AA358" i="18" a="1"/>
  <c r="AA358" i="18" s="1"/>
  <c r="AA369" i="18" a="1"/>
  <c r="AA369" i="18" s="1"/>
  <c r="AA380" i="18" a="1"/>
  <c r="AA380" i="18" s="1"/>
  <c r="AA289" i="18" a="1"/>
  <c r="AA289" i="18" s="1"/>
  <c r="AA303" i="18" a="1"/>
  <c r="AA303" i="18" s="1"/>
  <c r="AA313" i="18" a="1"/>
  <c r="AA313" i="18" s="1"/>
  <c r="AA323" i="18" a="1"/>
  <c r="AA323" i="18" s="1"/>
  <c r="AA333" i="18" a="1"/>
  <c r="AA333" i="18" s="1"/>
  <c r="AA202" i="18" a="1"/>
  <c r="AA202" i="18" s="1"/>
  <c r="AA212" i="18" a="1"/>
  <c r="AA212" i="18" s="1"/>
  <c r="AA222" i="18" a="1"/>
  <c r="AA222" i="18" s="1"/>
  <c r="AA384" i="18" a="1"/>
  <c r="AA384" i="18" s="1"/>
  <c r="AA399" i="18" a="1"/>
  <c r="AA399" i="18" s="1"/>
  <c r="AA279" i="18" a="1"/>
  <c r="AA279" i="18" s="1"/>
  <c r="AA294" i="18" a="1"/>
  <c r="AA294" i="18" s="1"/>
  <c r="AA203" i="18" a="1"/>
  <c r="AA203" i="18" s="1"/>
  <c r="AA209" i="18" a="1"/>
  <c r="AA209" i="18" s="1"/>
  <c r="AA400" i="18" a="1"/>
  <c r="AA400" i="18" s="1"/>
  <c r="AA295" i="18" a="1"/>
  <c r="AA295" i="18" s="1"/>
  <c r="AA309" i="18" a="1"/>
  <c r="AA309" i="18" s="1"/>
  <c r="AA315" i="18" a="1"/>
  <c r="AA315" i="18" s="1"/>
  <c r="AA215" i="18" a="1"/>
  <c r="AA215" i="18" s="1"/>
  <c r="AA221" i="18" a="1"/>
  <c r="AA221" i="18" s="1"/>
  <c r="AA237" i="18" a="1"/>
  <c r="AA237" i="18" s="1"/>
  <c r="AA370" i="18" a="1"/>
  <c r="AA370" i="18" s="1"/>
  <c r="AA385" i="18" a="1"/>
  <c r="AA385" i="18" s="1"/>
  <c r="AA386" i="18" a="1"/>
  <c r="AA386" i="18" s="1"/>
  <c r="AA401" i="18" a="1"/>
  <c r="AA401" i="18" s="1"/>
  <c r="AA280" i="18" a="1"/>
  <c r="AA280" i="18" s="1"/>
  <c r="AA321" i="18" a="1"/>
  <c r="AA321" i="18" s="1"/>
  <c r="AA327" i="18" a="1"/>
  <c r="AA327" i="18" s="1"/>
  <c r="AA381" i="18" a="1"/>
  <c r="AA381" i="18" s="1"/>
  <c r="AA382" i="18" a="1"/>
  <c r="AA382" i="18" s="1"/>
  <c r="AA249" i="18" a="1"/>
  <c r="AA249" i="18" s="1"/>
  <c r="AA392" i="18" a="1"/>
  <c r="AA392" i="18" s="1"/>
  <c r="AA229" i="18" a="1"/>
  <c r="AA229" i="18" s="1"/>
  <c r="AA194" i="18" a="1"/>
  <c r="AA194" i="18" s="1"/>
  <c r="AA357" i="18" a="1"/>
  <c r="AA357" i="18" s="1"/>
  <c r="AA282" i="18" a="1"/>
  <c r="AA282" i="18" s="1"/>
  <c r="AA283" i="18" a="1"/>
  <c r="AA283" i="18" s="1"/>
  <c r="AA242" i="18" a="1"/>
  <c r="AA242" i="18" s="1"/>
  <c r="AA246" i="18" a="1"/>
  <c r="AA246" i="18" s="1"/>
  <c r="AA119" i="18" a="1"/>
  <c r="AA119" i="18" s="1"/>
  <c r="AA297" i="18" a="1"/>
  <c r="AA297" i="18" s="1"/>
  <c r="AA310" i="18" a="1"/>
  <c r="AA310" i="18" s="1"/>
  <c r="AA210" i="18" a="1"/>
  <c r="AA210" i="18" s="1"/>
  <c r="AA231" i="18" a="1"/>
  <c r="AA231" i="18" s="1"/>
  <c r="AA232" i="18" a="1"/>
  <c r="AA232" i="18" s="1"/>
  <c r="AA233" i="18" a="1"/>
  <c r="AA233" i="18" s="1"/>
  <c r="AA240" i="18" a="1"/>
  <c r="AA240" i="18" s="1"/>
  <c r="AA122" i="18" a="1"/>
  <c r="AA122" i="18" s="1"/>
  <c r="AA132" i="18" a="1"/>
  <c r="AA132" i="18" s="1"/>
  <c r="AA366" i="18" a="1"/>
  <c r="AA366" i="18" s="1"/>
  <c r="AA375" i="18" a="1"/>
  <c r="AA375" i="18" s="1"/>
  <c r="AA292" i="18" a="1"/>
  <c r="AA292" i="18" s="1"/>
  <c r="AA325" i="18" a="1"/>
  <c r="AA325" i="18" s="1"/>
  <c r="AA326" i="18" a="1"/>
  <c r="AA326" i="18" s="1"/>
  <c r="AA200" i="18" a="1"/>
  <c r="AA200" i="18" s="1"/>
  <c r="AA241" i="18" a="1"/>
  <c r="AA241" i="18" s="1"/>
  <c r="AA111" i="18" a="1"/>
  <c r="AA111" i="18" s="1"/>
  <c r="AA117" i="18" a="1"/>
  <c r="AA117" i="18" s="1"/>
  <c r="AA317" i="18" a="1"/>
  <c r="AA317" i="18" s="1"/>
  <c r="AA199" i="18" a="1"/>
  <c r="AA199" i="18" s="1"/>
  <c r="AA220" i="18" a="1"/>
  <c r="AA220" i="18" s="1"/>
  <c r="AA252" i="18" a="1"/>
  <c r="AA252" i="18" s="1"/>
  <c r="AA253" i="18" a="1"/>
  <c r="AA253" i="18" s="1"/>
  <c r="AA129" i="18" a="1"/>
  <c r="AA129" i="18" s="1"/>
  <c r="AA360" i="18" a="1"/>
  <c r="AA360" i="18" s="1"/>
  <c r="AA363" i="18" a="1"/>
  <c r="AA363" i="18" s="1"/>
  <c r="AA299" i="18" a="1"/>
  <c r="AA299" i="18" s="1"/>
  <c r="AA322" i="18" a="1"/>
  <c r="AA322" i="18" s="1"/>
  <c r="AA334" i="18" a="1"/>
  <c r="AA334" i="18" s="1"/>
  <c r="AA254" i="18" a="1"/>
  <c r="AA254" i="18" s="1"/>
  <c r="AA42" i="18" a="1"/>
  <c r="AA42" i="18" s="1"/>
  <c r="AA62" i="18" a="1"/>
  <c r="AA62" i="18" s="1"/>
  <c r="AA82" i="18" a="1"/>
  <c r="AA82" i="18" s="1"/>
  <c r="AA128" i="18" a="1"/>
  <c r="AA128" i="18" s="1"/>
  <c r="AA372" i="18" a="1"/>
  <c r="AA372" i="18" s="1"/>
  <c r="AA277" i="18" a="1"/>
  <c r="AA277" i="18" s="1"/>
  <c r="AA201" i="18" a="1"/>
  <c r="AA201" i="18" s="1"/>
  <c r="AA205" i="18" a="1"/>
  <c r="AA205" i="18" s="1"/>
  <c r="AA134" i="18" a="1"/>
  <c r="AA134" i="18" s="1"/>
  <c r="AA138" i="18" a="1"/>
  <c r="AA138" i="18" s="1"/>
  <c r="AA148" i="18" a="1"/>
  <c r="AA148" i="18" s="1"/>
  <c r="AA158" i="18" a="1"/>
  <c r="AA158" i="18" s="1"/>
  <c r="AA168" i="18" a="1"/>
  <c r="AA168" i="18" s="1"/>
  <c r="AA41" i="18" a="1"/>
  <c r="AA41" i="18" s="1"/>
  <c r="AA61" i="18" a="1"/>
  <c r="AA61" i="18" s="1"/>
  <c r="AA81" i="18" a="1"/>
  <c r="AA81" i="18" s="1"/>
  <c r="AA40" i="18" a="1"/>
  <c r="AA40" i="18" s="1"/>
  <c r="AA60" i="18" a="1"/>
  <c r="AA60" i="18" s="1"/>
  <c r="AA387" i="18" a="1"/>
  <c r="AA387" i="18" s="1"/>
  <c r="AA390" i="18" a="1"/>
  <c r="AA390" i="18" s="1"/>
  <c r="AA393" i="18" a="1"/>
  <c r="AA393" i="18" s="1"/>
  <c r="AA214" i="18" a="1"/>
  <c r="AA214" i="18" s="1"/>
  <c r="AA218" i="18" a="1"/>
  <c r="AA218" i="18" s="1"/>
  <c r="AA223" i="18" a="1"/>
  <c r="AA223" i="18" s="1"/>
  <c r="AA371" i="18" a="1"/>
  <c r="AA371" i="18" s="1"/>
  <c r="AA290" i="18" a="1"/>
  <c r="AA290" i="18" s="1"/>
  <c r="AA311" i="18" a="1"/>
  <c r="AA311" i="18" s="1"/>
  <c r="AA195" i="18" a="1"/>
  <c r="AA195" i="18" s="1"/>
  <c r="AA225" i="18" a="1"/>
  <c r="AA225" i="18" s="1"/>
  <c r="AA114" i="18" a="1"/>
  <c r="AA114" i="18" s="1"/>
  <c r="AA139" i="18" a="1"/>
  <c r="AA139" i="18" s="1"/>
  <c r="AA63" i="18" a="1"/>
  <c r="AA63" i="18" s="1"/>
  <c r="AA234" i="18" a="1"/>
  <c r="AA234" i="18" s="1"/>
  <c r="AA149" i="18" a="1"/>
  <c r="AA149" i="18" s="1"/>
  <c r="AA361" i="18" a="1"/>
  <c r="AA361" i="18" s="1"/>
  <c r="AA324" i="18" a="1"/>
  <c r="AA324" i="18" s="1"/>
  <c r="AA330" i="18" a="1"/>
  <c r="AA330" i="18" s="1"/>
  <c r="AA378" i="18" a="1"/>
  <c r="AA378" i="18" s="1"/>
  <c r="AA278" i="18" a="1"/>
  <c r="AA278" i="18" s="1"/>
  <c r="AA285" i="18" a="1"/>
  <c r="AA285" i="18" s="1"/>
  <c r="AA247" i="18" a="1"/>
  <c r="AA247" i="18" s="1"/>
  <c r="AA121" i="18" a="1"/>
  <c r="AA121" i="18" s="1"/>
  <c r="AA47" i="18" a="1"/>
  <c r="AA47" i="18" s="1"/>
  <c r="AA52" i="18" a="1"/>
  <c r="AA52" i="18" s="1"/>
  <c r="AA57" i="18" a="1"/>
  <c r="AA57" i="18" s="1"/>
  <c r="AA68" i="18" a="1"/>
  <c r="AA68" i="18" s="1"/>
  <c r="AA120" i="18" a="1"/>
  <c r="AA120" i="18" s="1"/>
  <c r="AA140" i="18" a="1"/>
  <c r="AA140" i="18" s="1"/>
  <c r="AA287" i="18" a="1"/>
  <c r="AA287" i="18" s="1"/>
  <c r="AA359" i="18" a="1"/>
  <c r="AA359" i="18" s="1"/>
  <c r="AA397" i="18" a="1"/>
  <c r="AA397" i="18" s="1"/>
  <c r="AA302" i="18" a="1"/>
  <c r="AA302" i="18" s="1"/>
  <c r="AA305" i="18" a="1"/>
  <c r="AA305" i="18" s="1"/>
  <c r="AA113" i="18" a="1"/>
  <c r="AA113" i="18" s="1"/>
  <c r="AA157" i="18" a="1"/>
  <c r="AA157" i="18" s="1"/>
  <c r="AA166" i="18" a="1"/>
  <c r="AA166" i="18" s="1"/>
  <c r="AA26" i="18" a="1"/>
  <c r="AA26" i="18" s="1"/>
  <c r="AA31" i="18" a="1"/>
  <c r="AA31" i="18" s="1"/>
  <c r="AA36" i="18" a="1"/>
  <c r="AA36" i="18" s="1"/>
  <c r="AA74" i="18" a="1"/>
  <c r="AA74" i="18" s="1"/>
  <c r="AA88" i="18" a="1"/>
  <c r="AA88" i="18" s="1"/>
  <c r="AA373" i="18" a="1"/>
  <c r="AA373" i="18" s="1"/>
  <c r="AA316" i="18" a="1"/>
  <c r="AA316" i="18" s="1"/>
  <c r="AA206" i="18" a="1"/>
  <c r="AA206" i="18" s="1"/>
  <c r="AA364" i="18" a="1"/>
  <c r="AA364" i="18" s="1"/>
  <c r="AA389" i="18" a="1"/>
  <c r="AA389" i="18" s="1"/>
  <c r="AA276" i="18" a="1"/>
  <c r="AA276" i="18" s="1"/>
  <c r="AA251" i="18" a="1"/>
  <c r="AA251" i="18" s="1"/>
  <c r="AA112" i="18" a="1"/>
  <c r="AA112" i="18" s="1"/>
  <c r="AA44" i="18" a="1"/>
  <c r="AA44" i="18" s="1"/>
  <c r="AA55" i="18" a="1"/>
  <c r="AA55" i="18" s="1"/>
  <c r="AA58" i="18" a="1"/>
  <c r="AA58" i="18" s="1"/>
  <c r="AA204" i="18" a="1"/>
  <c r="AA204" i="18" s="1"/>
  <c r="AA127" i="18" a="1"/>
  <c r="AA127" i="18" s="1"/>
  <c r="AA167" i="18" a="1"/>
  <c r="AA167" i="18" s="1"/>
  <c r="AA27" i="18" a="1"/>
  <c r="AA27" i="18" s="1"/>
  <c r="AA35" i="18" a="1"/>
  <c r="AA35" i="18" s="1"/>
  <c r="AA38" i="18" a="1"/>
  <c r="AA38" i="18" s="1"/>
  <c r="AA367" i="18" a="1"/>
  <c r="AA367" i="18" s="1"/>
  <c r="AA356" i="18" a="1"/>
  <c r="AA356" i="18" s="1"/>
  <c r="AA300" i="18" a="1"/>
  <c r="AA300" i="18" s="1"/>
  <c r="AA124" i="18" a="1"/>
  <c r="AA124" i="18" s="1"/>
  <c r="AA150" i="18" a="1"/>
  <c r="AA150" i="18" s="1"/>
  <c r="AA34" i="18" a="1"/>
  <c r="AA34" i="18" s="1"/>
  <c r="AA298" i="18" a="1"/>
  <c r="AA298" i="18" s="1"/>
  <c r="AA29" i="18" a="1"/>
  <c r="AA29" i="18" s="1"/>
  <c r="AA314" i="18" a="1"/>
  <c r="AA314" i="18" s="1"/>
  <c r="AA332" i="18" a="1"/>
  <c r="AA332" i="18" s="1"/>
  <c r="AA53" i="18" a="1"/>
  <c r="AA53" i="18" s="1"/>
  <c r="AA288" i="18" a="1"/>
  <c r="AA288" i="18" s="1"/>
  <c r="AA219" i="18" a="1"/>
  <c r="AA219" i="18" s="1"/>
  <c r="AA130" i="18" a="1"/>
  <c r="AA130" i="18" s="1"/>
  <c r="AA155" i="18" a="1"/>
  <c r="AA155" i="18" s="1"/>
  <c r="AA78" i="18" a="1"/>
  <c r="AA78" i="18" s="1"/>
  <c r="AA84" i="18" a="1"/>
  <c r="AA84" i="18" s="1"/>
  <c r="AA144" i="18" a="1"/>
  <c r="AA144" i="18" s="1"/>
  <c r="AA161" i="18" a="1"/>
  <c r="AA161" i="18" s="1"/>
  <c r="AA65" i="18" a="1"/>
  <c r="AA65" i="18" s="1"/>
  <c r="AA70" i="18" a="1"/>
  <c r="AA70" i="18" s="1"/>
  <c r="AA402" i="18" a="1"/>
  <c r="AA402" i="18" s="1"/>
  <c r="AA306" i="18" a="1"/>
  <c r="AA306" i="18" s="1"/>
  <c r="AA376" i="18" a="1"/>
  <c r="AA376" i="18" s="1"/>
  <c r="AA398" i="18" a="1"/>
  <c r="AA398" i="18" s="1"/>
  <c r="AA239" i="18" a="1"/>
  <c r="AA239" i="18" s="1"/>
  <c r="AA368" i="18" a="1"/>
  <c r="AA368" i="18" s="1"/>
  <c r="AA312" i="18" a="1"/>
  <c r="AA312" i="18" s="1"/>
  <c r="AA198" i="18" a="1"/>
  <c r="AA198" i="18" s="1"/>
  <c r="AA116" i="18" a="1"/>
  <c r="AA116" i="18" s="1"/>
  <c r="AA45" i="18" a="1"/>
  <c r="AA45" i="18" s="1"/>
  <c r="AA30" i="18" a="1"/>
  <c r="AA30" i="18" s="1"/>
  <c r="AA32" i="18" a="1"/>
  <c r="AA32" i="18" s="1"/>
  <c r="AA67" i="18" a="1"/>
  <c r="AA67" i="18" s="1"/>
  <c r="AA75" i="18" a="1"/>
  <c r="AA75" i="18" s="1"/>
  <c r="AA69" i="18" a="1"/>
  <c r="AA69" i="18" s="1"/>
  <c r="AA73" i="18" a="1"/>
  <c r="AA73" i="18" s="1"/>
  <c r="AA77" i="18" a="1"/>
  <c r="AA77" i="18" s="1"/>
  <c r="AA284" i="18" a="1"/>
  <c r="AA284" i="18" s="1"/>
  <c r="AA238" i="18" a="1"/>
  <c r="AA238" i="18" s="1"/>
  <c r="AA250" i="18" a="1"/>
  <c r="AA250" i="18" s="1"/>
  <c r="AA362" i="18" a="1"/>
  <c r="AA362" i="18" s="1"/>
  <c r="AA123" i="18" a="1"/>
  <c r="AA123" i="18" s="1"/>
  <c r="AA243" i="18" a="1"/>
  <c r="AA243" i="18" s="1"/>
  <c r="AA396" i="18" a="1"/>
  <c r="AA396" i="18" s="1"/>
  <c r="AA281" i="18" a="1"/>
  <c r="AA281" i="18" s="1"/>
  <c r="AA48" i="18" a="1"/>
  <c r="AA48" i="18" s="1"/>
  <c r="AA304" i="18" a="1"/>
  <c r="AA304" i="18" s="1"/>
  <c r="AA143" i="18" a="1"/>
  <c r="AA143" i="18" s="1"/>
  <c r="AA146" i="18" a="1"/>
  <c r="AA146" i="18" s="1"/>
  <c r="AA159" i="18" a="1"/>
  <c r="AA159" i="18" s="1"/>
  <c r="AA170" i="18" a="1"/>
  <c r="AA170" i="18" s="1"/>
  <c r="AA24" i="18" a="1"/>
  <c r="AA24" i="18" s="1"/>
  <c r="AA329" i="18" a="1"/>
  <c r="AA329" i="18" s="1"/>
  <c r="AA137" i="18" a="1"/>
  <c r="AA137" i="18" s="1"/>
  <c r="AA80" i="18" a="1"/>
  <c r="AA80" i="18" s="1"/>
  <c r="AA365" i="18" a="1"/>
  <c r="AA365" i="18" s="1"/>
  <c r="AA216" i="18" a="1"/>
  <c r="AA216" i="18" s="1"/>
  <c r="AA28" i="18" a="1"/>
  <c r="AA28" i="18" s="1"/>
  <c r="AA319" i="18" a="1"/>
  <c r="AA319" i="18" s="1"/>
  <c r="AA79" i="18" a="1"/>
  <c r="AA79" i="18" s="1"/>
  <c r="AA331" i="18" a="1"/>
  <c r="AA331" i="18" s="1"/>
  <c r="AA196" i="18" a="1"/>
  <c r="AA196" i="18" s="1"/>
  <c r="AA248" i="18" a="1"/>
  <c r="AA248" i="18" s="1"/>
  <c r="AA154" i="18" a="1"/>
  <c r="AA154" i="18" s="1"/>
  <c r="AA85" i="18" a="1"/>
  <c r="AA85" i="18" s="1"/>
  <c r="AA211" i="18" a="1"/>
  <c r="AA211" i="18" s="1"/>
  <c r="AA33" i="18" a="1"/>
  <c r="AA33" i="18" s="1"/>
  <c r="AA72" i="18" a="1"/>
  <c r="AA72" i="18" s="1"/>
  <c r="AA388" i="18" a="1"/>
  <c r="AA388" i="18" s="1"/>
  <c r="AA230" i="18" a="1"/>
  <c r="AA230" i="18" s="1"/>
  <c r="AA235" i="18" a="1"/>
  <c r="AA235" i="18" s="1"/>
  <c r="AA136" i="18" a="1"/>
  <c r="AA136" i="18" s="1"/>
  <c r="AA147" i="18" a="1"/>
  <c r="AA147" i="18" s="1"/>
  <c r="AA163" i="18" a="1"/>
  <c r="AA163" i="18" s="1"/>
  <c r="AA171" i="18" a="1"/>
  <c r="AA171" i="18" s="1"/>
  <c r="AA109" i="18" a="1"/>
  <c r="AA109" i="18" s="1"/>
  <c r="AA43" i="18" a="1"/>
  <c r="AA43" i="18" s="1"/>
  <c r="AA56" i="18" a="1"/>
  <c r="AA56" i="18" s="1"/>
  <c r="AA293" i="18" a="1"/>
  <c r="AA293" i="18" s="1"/>
  <c r="AA213" i="18" a="1"/>
  <c r="AA213" i="18" s="1"/>
  <c r="AA245" i="18" a="1"/>
  <c r="AA245" i="18" s="1"/>
  <c r="AA152" i="18" a="1"/>
  <c r="AA152" i="18" s="1"/>
  <c r="AA160" i="18" a="1"/>
  <c r="AA160" i="18" s="1"/>
  <c r="AA395" i="18" a="1"/>
  <c r="AA395" i="18" s="1"/>
  <c r="AA54" i="18" a="1"/>
  <c r="AA54" i="18" s="1"/>
  <c r="AA71" i="18" a="1"/>
  <c r="AA71" i="18" s="1"/>
  <c r="AA39" i="18" a="1"/>
  <c r="AA39" i="18" s="1"/>
  <c r="AA110" i="18" a="1"/>
  <c r="AA110" i="18" s="1"/>
  <c r="AA50" i="18" a="1"/>
  <c r="AA50" i="18" s="1"/>
  <c r="AA141" i="18" a="1"/>
  <c r="AA141" i="18" s="1"/>
  <c r="AA165" i="18" a="1"/>
  <c r="AA165" i="18" s="1"/>
  <c r="AA37" i="18" a="1"/>
  <c r="AA37" i="18" s="1"/>
  <c r="AA379" i="18" a="1"/>
  <c r="AA379" i="18" s="1"/>
  <c r="AA291" i="18" a="1"/>
  <c r="AA291" i="18" s="1"/>
  <c r="AA307" i="18" a="1"/>
  <c r="AA307" i="18" s="1"/>
  <c r="AA208" i="18" a="1"/>
  <c r="AA208" i="18" s="1"/>
  <c r="AA83" i="18" a="1"/>
  <c r="AA83" i="18" s="1"/>
  <c r="AA301" i="18" a="1"/>
  <c r="AA301" i="18" s="1"/>
  <c r="AA236" i="18" a="1"/>
  <c r="AA236" i="18" s="1"/>
  <c r="AA162" i="18" a="1"/>
  <c r="AA162" i="18" s="1"/>
  <c r="AA87" i="18" a="1"/>
  <c r="AA87" i="18" s="1"/>
  <c r="AA115" i="18" a="1"/>
  <c r="AA115" i="18" s="1"/>
  <c r="AA226" i="18" a="1"/>
  <c r="AA226" i="18" s="1"/>
  <c r="AA244" i="18" a="1"/>
  <c r="AA244" i="18" s="1"/>
  <c r="AA156" i="18" a="1"/>
  <c r="AA156" i="18" s="1"/>
  <c r="AA164" i="18" a="1"/>
  <c r="AA164" i="18" s="1"/>
  <c r="AA25" i="18" a="1"/>
  <c r="AA25" i="18" s="1"/>
  <c r="AA66" i="18" a="1"/>
  <c r="AA66" i="18" s="1"/>
  <c r="AA228" i="18" a="1"/>
  <c r="AA228" i="18" s="1"/>
  <c r="AA125" i="18" a="1"/>
  <c r="AA125" i="18" s="1"/>
  <c r="AA131" i="18" a="1"/>
  <c r="AA131" i="18" s="1"/>
  <c r="AA46" i="18" a="1"/>
  <c r="AA46" i="18" s="1"/>
  <c r="AA59" i="18" a="1"/>
  <c r="AA59" i="18" s="1"/>
  <c r="AA133" i="18" a="1"/>
  <c r="AA133" i="18" s="1"/>
  <c r="AA135" i="18" a="1"/>
  <c r="AA135" i="18" s="1"/>
  <c r="AA151" i="18" a="1"/>
  <c r="AA151" i="18" s="1"/>
  <c r="AA391" i="18" a="1"/>
  <c r="AA391" i="18" s="1"/>
  <c r="AA374" i="18" a="1"/>
  <c r="AA374" i="18" s="1"/>
  <c r="AA169" i="18" a="1"/>
  <c r="AA169" i="18" s="1"/>
  <c r="AA126" i="18" a="1"/>
  <c r="AA126" i="18" s="1"/>
  <c r="AA145" i="18" a="1"/>
  <c r="AA145" i="18" s="1"/>
  <c r="AA224" i="18" a="1"/>
  <c r="AA224" i="18" s="1"/>
  <c r="AA49" i="18" a="1"/>
  <c r="AA49" i="18" s="1"/>
  <c r="AA51" i="18" a="1"/>
  <c r="AA51" i="18" s="1"/>
  <c r="AA76" i="18" a="1"/>
  <c r="AA76" i="18" s="1"/>
  <c r="AA118" i="18" a="1"/>
  <c r="AA118" i="18" s="1"/>
  <c r="AA320" i="18" a="1"/>
  <c r="AA320" i="18" s="1"/>
  <c r="AA86" i="18" a="1"/>
  <c r="AA86" i="18" s="1"/>
  <c r="AA377" i="18" a="1"/>
  <c r="AA377" i="18" s="1"/>
  <c r="AA64" i="18" a="1"/>
  <c r="AA64" i="18" s="1"/>
  <c r="AA296" i="18" a="1"/>
  <c r="AA296" i="18" s="1"/>
  <c r="AA142" i="18" a="1"/>
  <c r="AA142" i="18" s="1"/>
  <c r="AA153" i="18" a="1"/>
  <c r="AA153" i="18" s="1"/>
  <c r="Z337" i="18"/>
  <c r="Y256" i="18"/>
  <c r="Y336" i="18" s="1"/>
  <c r="Y415" i="18" s="1"/>
  <c r="Y417" i="18" s="1"/>
  <c r="Y26" i="22" s="1"/>
  <c r="Z175" i="18"/>
  <c r="Z257" i="18"/>
  <c r="W32" i="22"/>
  <c r="Z90" i="18"/>
  <c r="Z174" i="18" s="1"/>
  <c r="AA337" i="18" l="1"/>
  <c r="AA416" i="18"/>
  <c r="AB362" i="18" a="1"/>
  <c r="AB362" i="18" s="1"/>
  <c r="AB372" i="18" a="1"/>
  <c r="AB372" i="18" s="1"/>
  <c r="AB382" i="18" a="1"/>
  <c r="AB382" i="18" s="1"/>
  <c r="AB392" i="18" a="1"/>
  <c r="AB392" i="18" s="1"/>
  <c r="AB402" i="18" a="1"/>
  <c r="AB402" i="18" s="1"/>
  <c r="AB283" i="18" a="1"/>
  <c r="AB283" i="18" s="1"/>
  <c r="AB293" i="18" a="1"/>
  <c r="AB293" i="18" s="1"/>
  <c r="AB357" i="18" a="1"/>
  <c r="AB357" i="18" s="1"/>
  <c r="AB367" i="18" a="1"/>
  <c r="AB367" i="18" s="1"/>
  <c r="AB377" i="18" a="1"/>
  <c r="AB377" i="18" s="1"/>
  <c r="AB387" i="18" a="1"/>
  <c r="AB387" i="18" s="1"/>
  <c r="AB397" i="18" a="1"/>
  <c r="AB397" i="18" s="1"/>
  <c r="AB278" i="18" a="1"/>
  <c r="AB278" i="18" s="1"/>
  <c r="AB288" i="18" a="1"/>
  <c r="AB288" i="18" s="1"/>
  <c r="AB298" i="18" a="1"/>
  <c r="AB298" i="18" s="1"/>
  <c r="AB366" i="18" a="1"/>
  <c r="AB366" i="18" s="1"/>
  <c r="AB297" i="18" a="1"/>
  <c r="AB297" i="18" s="1"/>
  <c r="AB391" i="18" a="1"/>
  <c r="AB391" i="18" s="1"/>
  <c r="AB368" i="18" a="1"/>
  <c r="AB368" i="18" s="1"/>
  <c r="AB326" i="18" a="1"/>
  <c r="AB326" i="18" s="1"/>
  <c r="AB332" i="18" a="1"/>
  <c r="AB332" i="18" s="1"/>
  <c r="AB197" i="18" a="1"/>
  <c r="AB197" i="18" s="1"/>
  <c r="AB230" i="18" a="1"/>
  <c r="AB230" i="18" s="1"/>
  <c r="AB369" i="18" a="1"/>
  <c r="AB369" i="18" s="1"/>
  <c r="AB384" i="18" a="1"/>
  <c r="AB384" i="18" s="1"/>
  <c r="AB399" i="18" a="1"/>
  <c r="AB399" i="18" s="1"/>
  <c r="AB279" i="18" a="1"/>
  <c r="AB279" i="18" s="1"/>
  <c r="AB294" i="18" a="1"/>
  <c r="AB294" i="18" s="1"/>
  <c r="AB303" i="18" a="1"/>
  <c r="AB303" i="18" s="1"/>
  <c r="AB203" i="18" a="1"/>
  <c r="AB203" i="18" s="1"/>
  <c r="AB209" i="18" a="1"/>
  <c r="AB209" i="18" s="1"/>
  <c r="AB400" i="18" a="1"/>
  <c r="AB400" i="18" s="1"/>
  <c r="AB295" i="18" a="1"/>
  <c r="AB295" i="18" s="1"/>
  <c r="AB309" i="18" a="1"/>
  <c r="AB309" i="18" s="1"/>
  <c r="AB315" i="18" a="1"/>
  <c r="AB315" i="18" s="1"/>
  <c r="AB215" i="18" a="1"/>
  <c r="AB215" i="18" s="1"/>
  <c r="AB221" i="18" a="1"/>
  <c r="AB221" i="18" s="1"/>
  <c r="AB227" i="18" a="1"/>
  <c r="AB227" i="18" s="1"/>
  <c r="AB237" i="18" a="1"/>
  <c r="AB237" i="18" s="1"/>
  <c r="AB358" i="18" a="1"/>
  <c r="AB358" i="18" s="1"/>
  <c r="AB370" i="18" a="1"/>
  <c r="AB370" i="18" s="1"/>
  <c r="AB393" i="18" a="1"/>
  <c r="AB393" i="18" s="1"/>
  <c r="AB284" i="18" a="1"/>
  <c r="AB284" i="18" s="1"/>
  <c r="AB296" i="18" a="1"/>
  <c r="AB296" i="18" s="1"/>
  <c r="AB381" i="18" a="1"/>
  <c r="AB381" i="18" s="1"/>
  <c r="AB249" i="18" a="1"/>
  <c r="AB249" i="18" s="1"/>
  <c r="AB112" i="18" a="1"/>
  <c r="AB112" i="18" s="1"/>
  <c r="AB229" i="18" a="1"/>
  <c r="AB229" i="18" s="1"/>
  <c r="AB194" i="18" a="1"/>
  <c r="AB194" i="18" s="1"/>
  <c r="AB371" i="18" a="1"/>
  <c r="AB371" i="18" s="1"/>
  <c r="AB385" i="18" a="1"/>
  <c r="AB385" i="18" s="1"/>
  <c r="AB389" i="18" a="1"/>
  <c r="AB389" i="18" s="1"/>
  <c r="AB394" i="18" a="1"/>
  <c r="AB394" i="18" s="1"/>
  <c r="AB319" i="18" a="1"/>
  <c r="AB319" i="18" s="1"/>
  <c r="AB333" i="18" a="1"/>
  <c r="AB333" i="18" s="1"/>
  <c r="AB201" i="18" a="1"/>
  <c r="AB201" i="18" s="1"/>
  <c r="AB251" i="18" a="1"/>
  <c r="AB251" i="18" s="1"/>
  <c r="AB310" i="18" a="1"/>
  <c r="AB310" i="18" s="1"/>
  <c r="AB318" i="18" a="1"/>
  <c r="AB318" i="18" s="1"/>
  <c r="AB210" i="18" a="1"/>
  <c r="AB210" i="18" s="1"/>
  <c r="AB231" i="18" a="1"/>
  <c r="AB231" i="18" s="1"/>
  <c r="AB232" i="18" a="1"/>
  <c r="AB232" i="18" s="1"/>
  <c r="AB233" i="18" a="1"/>
  <c r="AB233" i="18" s="1"/>
  <c r="AB240" i="18" a="1"/>
  <c r="AB240" i="18" s="1"/>
  <c r="AB122" i="18" a="1"/>
  <c r="AB122" i="18" s="1"/>
  <c r="AB375" i="18" a="1"/>
  <c r="AB375" i="18" s="1"/>
  <c r="AB282" i="18" a="1"/>
  <c r="AB282" i="18" s="1"/>
  <c r="AB292" i="18" a="1"/>
  <c r="AB292" i="18" s="1"/>
  <c r="AB325" i="18" a="1"/>
  <c r="AB325" i="18" s="1"/>
  <c r="AB200" i="18" a="1"/>
  <c r="AB200" i="18" s="1"/>
  <c r="AB241" i="18" a="1"/>
  <c r="AB241" i="18" s="1"/>
  <c r="AB242" i="18" a="1"/>
  <c r="AB242" i="18" s="1"/>
  <c r="AB111" i="18" a="1"/>
  <c r="AB111" i="18" s="1"/>
  <c r="AB117" i="18" a="1"/>
  <c r="AB117" i="18" s="1"/>
  <c r="AB378" i="18" a="1"/>
  <c r="AB378" i="18" s="1"/>
  <c r="AB330" i="18" a="1"/>
  <c r="AB330" i="18" s="1"/>
  <c r="AB127" i="18" a="1"/>
  <c r="AB127" i="18" s="1"/>
  <c r="AB141" i="18" a="1"/>
  <c r="AB141" i="18" s="1"/>
  <c r="AB151" i="18" a="1"/>
  <c r="AB151" i="18" s="1"/>
  <c r="AB161" i="18" a="1"/>
  <c r="AB161" i="18" s="1"/>
  <c r="AB171" i="18" a="1"/>
  <c r="AB171" i="18" s="1"/>
  <c r="AB43" i="18" a="1"/>
  <c r="AB43" i="18" s="1"/>
  <c r="AB63" i="18" a="1"/>
  <c r="AB63" i="18" s="1"/>
  <c r="AB83" i="18" a="1"/>
  <c r="AB83" i="18" s="1"/>
  <c r="AB134" i="18" a="1"/>
  <c r="AB134" i="18" s="1"/>
  <c r="AB41" i="18" a="1"/>
  <c r="AB41" i="18" s="1"/>
  <c r="AB360" i="18" a="1"/>
  <c r="AB360" i="18" s="1"/>
  <c r="AB363" i="18" a="1"/>
  <c r="AB363" i="18" s="1"/>
  <c r="AB280" i="18" a="1"/>
  <c r="AB280" i="18" s="1"/>
  <c r="AB299" i="18" a="1"/>
  <c r="AB299" i="18" s="1"/>
  <c r="AB322" i="18" a="1"/>
  <c r="AB322" i="18" s="1"/>
  <c r="AB334" i="18" a="1"/>
  <c r="AB334" i="18" s="1"/>
  <c r="AB253" i="18" a="1"/>
  <c r="AB253" i="18" s="1"/>
  <c r="AB254" i="18" a="1"/>
  <c r="AB254" i="18" s="1"/>
  <c r="AB42" i="18" a="1"/>
  <c r="AB42" i="18" s="1"/>
  <c r="AB62" i="18" a="1"/>
  <c r="AB62" i="18" s="1"/>
  <c r="AB82" i="18" a="1"/>
  <c r="AB82" i="18" s="1"/>
  <c r="AB138" i="18" a="1"/>
  <c r="AB138" i="18" s="1"/>
  <c r="AB148" i="18" a="1"/>
  <c r="AB148" i="18" s="1"/>
  <c r="AB168" i="18" a="1"/>
  <c r="AB168" i="18" s="1"/>
  <c r="AB61" i="18" a="1"/>
  <c r="AB61" i="18" s="1"/>
  <c r="AB277" i="18" a="1"/>
  <c r="AB277" i="18" s="1"/>
  <c r="AB205" i="18" a="1"/>
  <c r="AB205" i="18" s="1"/>
  <c r="AB158" i="18" a="1"/>
  <c r="AB158" i="18" s="1"/>
  <c r="AB300" i="18" a="1"/>
  <c r="AB300" i="18" s="1"/>
  <c r="AB228" i="18" a="1"/>
  <c r="AB228" i="18" s="1"/>
  <c r="AB238" i="18" a="1"/>
  <c r="AB238" i="18" s="1"/>
  <c r="AB147" i="18" a="1"/>
  <c r="AB147" i="18" s="1"/>
  <c r="AB156" i="18" a="1"/>
  <c r="AB156" i="18" s="1"/>
  <c r="AB165" i="18" a="1"/>
  <c r="AB165" i="18" s="1"/>
  <c r="AB75" i="18" a="1"/>
  <c r="AB75" i="18" s="1"/>
  <c r="AB157" i="18" a="1"/>
  <c r="AB157" i="18" s="1"/>
  <c r="AB26" i="18" a="1"/>
  <c r="AB26" i="18" s="1"/>
  <c r="AB36" i="18" a="1"/>
  <c r="AB36" i="18" s="1"/>
  <c r="AB88" i="18" a="1"/>
  <c r="AB88" i="18" s="1"/>
  <c r="AB373" i="18" a="1"/>
  <c r="AB373" i="18" s="1"/>
  <c r="AB383" i="18" a="1"/>
  <c r="AB383" i="18" s="1"/>
  <c r="AB290" i="18" a="1"/>
  <c r="AB290" i="18" s="1"/>
  <c r="AB311" i="18" a="1"/>
  <c r="AB311" i="18" s="1"/>
  <c r="AB195" i="18" a="1"/>
  <c r="AB195" i="18" s="1"/>
  <c r="AB225" i="18" a="1"/>
  <c r="AB225" i="18" s="1"/>
  <c r="AB114" i="18" a="1"/>
  <c r="AB114" i="18" s="1"/>
  <c r="AB139" i="18" a="1"/>
  <c r="AB139" i="18" s="1"/>
  <c r="AB302" i="18" a="1"/>
  <c r="AB302" i="18" s="1"/>
  <c r="AB305" i="18" a="1"/>
  <c r="AB305" i="18" s="1"/>
  <c r="AB113" i="18" a="1"/>
  <c r="AB113" i="18" s="1"/>
  <c r="AB166" i="18" a="1"/>
  <c r="AB166" i="18" s="1"/>
  <c r="AB285" i="18" a="1"/>
  <c r="AB285" i="18" s="1"/>
  <c r="AB308" i="18" a="1"/>
  <c r="AB308" i="18" s="1"/>
  <c r="AB247" i="18" a="1"/>
  <c r="AB247" i="18" s="1"/>
  <c r="AB252" i="18" a="1"/>
  <c r="AB252" i="18" s="1"/>
  <c r="AB121" i="18" a="1"/>
  <c r="AB121" i="18" s="1"/>
  <c r="AB47" i="18" a="1"/>
  <c r="AB47" i="18" s="1"/>
  <c r="AB52" i="18" a="1"/>
  <c r="AB52" i="18" s="1"/>
  <c r="AB57" i="18" a="1"/>
  <c r="AB57" i="18" s="1"/>
  <c r="AB68" i="18" a="1"/>
  <c r="AB68" i="18" s="1"/>
  <c r="AB81" i="18" a="1"/>
  <c r="AB81" i="18" s="1"/>
  <c r="AB359" i="18" a="1"/>
  <c r="AB359" i="18" s="1"/>
  <c r="AB218" i="18" a="1"/>
  <c r="AB218" i="18" s="1"/>
  <c r="AB31" i="18" a="1"/>
  <c r="AB31" i="18" s="1"/>
  <c r="AB74" i="18" a="1"/>
  <c r="AB74" i="18" s="1"/>
  <c r="AB380" i="18" a="1"/>
  <c r="AB380" i="18" s="1"/>
  <c r="AB316" i="18" a="1"/>
  <c r="AB316" i="18" s="1"/>
  <c r="AB206" i="18" a="1"/>
  <c r="AB206" i="18" s="1"/>
  <c r="AB235" i="18" a="1"/>
  <c r="AB235" i="18" s="1"/>
  <c r="AB64" i="18" a="1"/>
  <c r="AB64" i="18" s="1"/>
  <c r="AB76" i="18" a="1"/>
  <c r="AB76" i="18" s="1"/>
  <c r="AB364" i="18" a="1"/>
  <c r="AB364" i="18" s="1"/>
  <c r="AB276" i="18" a="1"/>
  <c r="AB276" i="18" s="1"/>
  <c r="AB44" i="18" a="1"/>
  <c r="AB44" i="18" s="1"/>
  <c r="AB55" i="18" a="1"/>
  <c r="AB55" i="18" s="1"/>
  <c r="AB58" i="18" a="1"/>
  <c r="AB58" i="18" s="1"/>
  <c r="AB365" i="18" a="1"/>
  <c r="AB365" i="18" s="1"/>
  <c r="AB281" i="18" a="1"/>
  <c r="AB281" i="18" s="1"/>
  <c r="AB245" i="18" a="1"/>
  <c r="AB245" i="18" s="1"/>
  <c r="AB115" i="18" a="1"/>
  <c r="AB115" i="18" s="1"/>
  <c r="AB46" i="18" a="1"/>
  <c r="AB46" i="18" s="1"/>
  <c r="AB321" i="18" a="1"/>
  <c r="AB321" i="18" s="1"/>
  <c r="AB219" i="18" a="1"/>
  <c r="AB219" i="18" s="1"/>
  <c r="AB223" i="18" a="1"/>
  <c r="AB223" i="18" s="1"/>
  <c r="AB120" i="18" a="1"/>
  <c r="AB120" i="18" s="1"/>
  <c r="AB60" i="18" a="1"/>
  <c r="AB60" i="18" s="1"/>
  <c r="AB78" i="18" a="1"/>
  <c r="AB78" i="18" s="1"/>
  <c r="AB202" i="18" a="1"/>
  <c r="AB202" i="18" s="1"/>
  <c r="AB144" i="18" a="1"/>
  <c r="AB144" i="18" s="1"/>
  <c r="AB149" i="18" a="1"/>
  <c r="AB149" i="18" s="1"/>
  <c r="AB29" i="18" a="1"/>
  <c r="AB29" i="18" s="1"/>
  <c r="AB65" i="18" a="1"/>
  <c r="AB65" i="18" s="1"/>
  <c r="AB70" i="18" a="1"/>
  <c r="AB70" i="18" s="1"/>
  <c r="AB356" i="18" a="1"/>
  <c r="AB356" i="18" s="1"/>
  <c r="AB286" i="18" a="1"/>
  <c r="AB286" i="18" s="1"/>
  <c r="AB323" i="18" a="1"/>
  <c r="AB323" i="18" s="1"/>
  <c r="AB217" i="18" a="1"/>
  <c r="AB217" i="18" s="1"/>
  <c r="AB124" i="18" a="1"/>
  <c r="AB124" i="18" s="1"/>
  <c r="AB150" i="18" a="1"/>
  <c r="AB150" i="18" s="1"/>
  <c r="AB27" i="18" a="1"/>
  <c r="AB27" i="18" s="1"/>
  <c r="AB34" i="18" a="1"/>
  <c r="AB34" i="18" s="1"/>
  <c r="AB130" i="18" a="1"/>
  <c r="AB130" i="18" s="1"/>
  <c r="AB155" i="18" a="1"/>
  <c r="AB155" i="18" s="1"/>
  <c r="AB84" i="18" a="1"/>
  <c r="AB84" i="18" s="1"/>
  <c r="AB244" i="18" a="1"/>
  <c r="AB244" i="18" s="1"/>
  <c r="AB246" i="18" a="1"/>
  <c r="AB246" i="18" s="1"/>
  <c r="AB136" i="18" a="1"/>
  <c r="AB136" i="18" s="1"/>
  <c r="AB153" i="18" a="1"/>
  <c r="AB153" i="18" s="1"/>
  <c r="AB306" i="18" a="1"/>
  <c r="AB306" i="18" s="1"/>
  <c r="AB313" i="18" a="1"/>
  <c r="AB313" i="18" s="1"/>
  <c r="AB224" i="18" a="1"/>
  <c r="AB224" i="18" s="1"/>
  <c r="AB128" i="18" a="1"/>
  <c r="AB128" i="18" s="1"/>
  <c r="AB45" i="18" a="1"/>
  <c r="AB45" i="18" s="1"/>
  <c r="AB56" i="18" a="1"/>
  <c r="AB56" i="18" s="1"/>
  <c r="AB213" i="18" a="1"/>
  <c r="AB213" i="18" s="1"/>
  <c r="AB160" i="18" a="1"/>
  <c r="AB160" i="18" s="1"/>
  <c r="AB28" i="18" a="1"/>
  <c r="AB28" i="18" s="1"/>
  <c r="AB54" i="18" a="1"/>
  <c r="AB54" i="18" s="1"/>
  <c r="AB69" i="18" a="1"/>
  <c r="AB69" i="18" s="1"/>
  <c r="AB73" i="18" a="1"/>
  <c r="AB73" i="18" s="1"/>
  <c r="AB77" i="18" a="1"/>
  <c r="AB77" i="18" s="1"/>
  <c r="AB222" i="18" a="1"/>
  <c r="AB222" i="18" s="1"/>
  <c r="AB79" i="18" a="1"/>
  <c r="AB79" i="18" s="1"/>
  <c r="AB123" i="18" a="1"/>
  <c r="AB123" i="18" s="1"/>
  <c r="AB379" i="18" a="1"/>
  <c r="AB379" i="18" s="1"/>
  <c r="AB248" i="18" a="1"/>
  <c r="AB248" i="18" s="1"/>
  <c r="AB48" i="18" a="1"/>
  <c r="AB48" i="18" s="1"/>
  <c r="AB135" i="18" a="1"/>
  <c r="AB135" i="18" s="1"/>
  <c r="AB239" i="18" a="1"/>
  <c r="AB239" i="18" s="1"/>
  <c r="AB314" i="18" a="1"/>
  <c r="AB314" i="18" s="1"/>
  <c r="AB38" i="18" a="1"/>
  <c r="AB38" i="18" s="1"/>
  <c r="AB80" i="18" a="1"/>
  <c r="AB80" i="18" s="1"/>
  <c r="AB226" i="18" a="1"/>
  <c r="AB226" i="18" s="1"/>
  <c r="AB398" i="18" a="1"/>
  <c r="AB398" i="18" s="1"/>
  <c r="AB312" i="18" a="1"/>
  <c r="AB312" i="18" s="1"/>
  <c r="AB198" i="18" a="1"/>
  <c r="AB198" i="18" s="1"/>
  <c r="AB116" i="18" a="1"/>
  <c r="AB116" i="18" s="1"/>
  <c r="AB109" i="18" a="1"/>
  <c r="AB109" i="18" s="1"/>
  <c r="AB67" i="18" a="1"/>
  <c r="AB67" i="18" s="1"/>
  <c r="AB395" i="18" a="1"/>
  <c r="AB395" i="18" s="1"/>
  <c r="AB71" i="18" a="1"/>
  <c r="AB71" i="18" s="1"/>
  <c r="AB35" i="18" a="1"/>
  <c r="AB35" i="18" s="1"/>
  <c r="AB39" i="18" a="1"/>
  <c r="AB39" i="18" s="1"/>
  <c r="AB50" i="18" a="1"/>
  <c r="AB50" i="18" s="1"/>
  <c r="AB396" i="18" a="1"/>
  <c r="AB396" i="18" s="1"/>
  <c r="AB85" i="18" a="1"/>
  <c r="AB85" i="18" s="1"/>
  <c r="AB390" i="18" a="1"/>
  <c r="AB390" i="18" s="1"/>
  <c r="AB317" i="18" a="1"/>
  <c r="AB317" i="18" s="1"/>
  <c r="AB167" i="18" a="1"/>
  <c r="AB167" i="18" s="1"/>
  <c r="AB40" i="18" a="1"/>
  <c r="AB40" i="18" s="1"/>
  <c r="AB234" i="18" a="1"/>
  <c r="AB234" i="18" s="1"/>
  <c r="AB140" i="18" a="1"/>
  <c r="AB140" i="18" s="1"/>
  <c r="AB289" i="18" a="1"/>
  <c r="AB289" i="18" s="1"/>
  <c r="AB204" i="18" a="1"/>
  <c r="AB204" i="18" s="1"/>
  <c r="AB216" i="18" a="1"/>
  <c r="AB216" i="18" s="1"/>
  <c r="AB132" i="18" a="1"/>
  <c r="AB132" i="18" s="1"/>
  <c r="AB30" i="18" a="1"/>
  <c r="AB30" i="18" s="1"/>
  <c r="AB32" i="18" a="1"/>
  <c r="AB32" i="18" s="1"/>
  <c r="AB388" i="18" a="1"/>
  <c r="AB388" i="18" s="1"/>
  <c r="AB287" i="18" a="1"/>
  <c r="AB287" i="18" s="1"/>
  <c r="AB163" i="18" a="1"/>
  <c r="AB163" i="18" s="1"/>
  <c r="AB207" i="18" a="1"/>
  <c r="AB207" i="18" s="1"/>
  <c r="AB152" i="18" a="1"/>
  <c r="AB152" i="18" s="1"/>
  <c r="AB199" i="18" a="1"/>
  <c r="AB199" i="18" s="1"/>
  <c r="AB250" i="18" a="1"/>
  <c r="AB250" i="18" s="1"/>
  <c r="AB110" i="18" a="1"/>
  <c r="AB110" i="18" s="1"/>
  <c r="AB331" i="18" a="1"/>
  <c r="AB331" i="18" s="1"/>
  <c r="AB196" i="18" a="1"/>
  <c r="AB196" i="18" s="1"/>
  <c r="AB214" i="18" a="1"/>
  <c r="AB214" i="18" s="1"/>
  <c r="AB243" i="18" a="1"/>
  <c r="AB243" i="18" s="1"/>
  <c r="AB119" i="18" a="1"/>
  <c r="AB119" i="18" s="1"/>
  <c r="AB129" i="18" a="1"/>
  <c r="AB129" i="18" s="1"/>
  <c r="AB37" i="18" a="1"/>
  <c r="AB37" i="18" s="1"/>
  <c r="AB291" i="18" a="1"/>
  <c r="AB291" i="18" s="1"/>
  <c r="AB307" i="18" a="1"/>
  <c r="AB307" i="18" s="1"/>
  <c r="AB328" i="18" a="1"/>
  <c r="AB328" i="18" s="1"/>
  <c r="AB208" i="18" a="1"/>
  <c r="AB208" i="18" s="1"/>
  <c r="AB154" i="18" a="1"/>
  <c r="AB154" i="18" s="1"/>
  <c r="AB386" i="18" a="1"/>
  <c r="AB386" i="18" s="1"/>
  <c r="AB301" i="18" a="1"/>
  <c r="AB301" i="18" s="1"/>
  <c r="AB304" i="18" a="1"/>
  <c r="AB304" i="18" s="1"/>
  <c r="AB211" i="18" a="1"/>
  <c r="AB211" i="18" s="1"/>
  <c r="AB220" i="18" a="1"/>
  <c r="AB220" i="18" s="1"/>
  <c r="AB236" i="18" a="1"/>
  <c r="AB236" i="18" s="1"/>
  <c r="AB143" i="18" a="1"/>
  <c r="AB143" i="18" s="1"/>
  <c r="AB146" i="18" a="1"/>
  <c r="AB146" i="18" s="1"/>
  <c r="AB159" i="18" a="1"/>
  <c r="AB159" i="18" s="1"/>
  <c r="AB162" i="18" a="1"/>
  <c r="AB162" i="18" s="1"/>
  <c r="AB170" i="18" a="1"/>
  <c r="AB170" i="18" s="1"/>
  <c r="AB33" i="18" a="1"/>
  <c r="AB33" i="18" s="1"/>
  <c r="AB87" i="18" a="1"/>
  <c r="AB87" i="18" s="1"/>
  <c r="AB24" i="18" a="1"/>
  <c r="AB24" i="18" s="1"/>
  <c r="AB376" i="18" a="1"/>
  <c r="AB376" i="18" s="1"/>
  <c r="AB125" i="18" a="1"/>
  <c r="AB125" i="18" s="1"/>
  <c r="AB131" i="18" a="1"/>
  <c r="AB131" i="18" s="1"/>
  <c r="AB59" i="18" a="1"/>
  <c r="AB59" i="18" s="1"/>
  <c r="AB133" i="18" a="1"/>
  <c r="AB133" i="18" s="1"/>
  <c r="AB72" i="18" a="1"/>
  <c r="AB72" i="18" s="1"/>
  <c r="AB329" i="18" a="1"/>
  <c r="AB329" i="18" s="1"/>
  <c r="AB212" i="18" a="1"/>
  <c r="AB212" i="18" s="1"/>
  <c r="AB137" i="18" a="1"/>
  <c r="AB137" i="18" s="1"/>
  <c r="AB53" i="18" a="1"/>
  <c r="AB53" i="18" s="1"/>
  <c r="AB51" i="18" a="1"/>
  <c r="AB51" i="18" s="1"/>
  <c r="AB145" i="18" a="1"/>
  <c r="AB145" i="18" s="1"/>
  <c r="AB361" i="18" a="1"/>
  <c r="AB361" i="18" s="1"/>
  <c r="AB142" i="18" a="1"/>
  <c r="AB142" i="18" s="1"/>
  <c r="AB374" i="18" a="1"/>
  <c r="AB374" i="18" s="1"/>
  <c r="AB49" i="18" a="1"/>
  <c r="AB49" i="18" s="1"/>
  <c r="AB118" i="18" a="1"/>
  <c r="AB118" i="18" s="1"/>
  <c r="AB66" i="18" a="1"/>
  <c r="AB66" i="18" s="1"/>
  <c r="AB327" i="18" a="1"/>
  <c r="AB327" i="18" s="1"/>
  <c r="AB320" i="18" a="1"/>
  <c r="AB320" i="18" s="1"/>
  <c r="AB169" i="18" a="1"/>
  <c r="AB169" i="18" s="1"/>
  <c r="AB126" i="18" a="1"/>
  <c r="AB126" i="18" s="1"/>
  <c r="AB86" i="18" a="1"/>
  <c r="AB86" i="18" s="1"/>
  <c r="AB164" i="18" a="1"/>
  <c r="AB164" i="18" s="1"/>
  <c r="AB324" i="18" a="1"/>
  <c r="AB324" i="18" s="1"/>
  <c r="AB401" i="18" a="1"/>
  <c r="AB401" i="18" s="1"/>
  <c r="AB25" i="18" a="1"/>
  <c r="AB25" i="18" s="1"/>
  <c r="Z256" i="18"/>
  <c r="Z336" i="18" s="1"/>
  <c r="Z415" i="18" s="1"/>
  <c r="Z417" i="18" s="1"/>
  <c r="Z26" i="22" s="1"/>
  <c r="AA90" i="18"/>
  <c r="AA174" i="18" s="1"/>
  <c r="AA175" i="18"/>
  <c r="AA257" i="18"/>
  <c r="X32" i="22"/>
  <c r="Z32" i="22" l="1"/>
  <c r="AB337" i="18"/>
  <c r="AB175" i="18"/>
  <c r="AB416" i="18"/>
  <c r="AB257" i="18"/>
  <c r="AB90" i="18"/>
  <c r="AB174" i="18" s="1"/>
  <c r="AC360" i="18" a="1"/>
  <c r="AC360" i="18" s="1"/>
  <c r="AC377" i="18" a="1"/>
  <c r="AC377" i="18" s="1"/>
  <c r="AC388" i="18" a="1"/>
  <c r="AC388" i="18" s="1"/>
  <c r="AC399" i="18" a="1"/>
  <c r="AC399" i="18" s="1"/>
  <c r="AC280" i="18" a="1"/>
  <c r="AC280" i="18" s="1"/>
  <c r="AC291" i="18" a="1"/>
  <c r="AC291" i="18" s="1"/>
  <c r="AC301" i="18" a="1"/>
  <c r="AC301" i="18" s="1"/>
  <c r="AC311" i="18" a="1"/>
  <c r="AC311" i="18" s="1"/>
  <c r="AC321" i="18" a="1"/>
  <c r="AC321" i="18" s="1"/>
  <c r="AC331" i="18" a="1"/>
  <c r="AC331" i="18" s="1"/>
  <c r="AC200" i="18" a="1"/>
  <c r="AC200" i="18" s="1"/>
  <c r="AC210" i="18" a="1"/>
  <c r="AC210" i="18" s="1"/>
  <c r="AC220" i="18" a="1"/>
  <c r="AC220" i="18" s="1"/>
  <c r="AC363" i="18" a="1"/>
  <c r="AC363" i="18" s="1"/>
  <c r="AC374" i="18" a="1"/>
  <c r="AC374" i="18" s="1"/>
  <c r="AC385" i="18" a="1"/>
  <c r="AC385" i="18" s="1"/>
  <c r="AC402" i="18" a="1"/>
  <c r="AC402" i="18" s="1"/>
  <c r="AC283" i="18" a="1"/>
  <c r="AC283" i="18" s="1"/>
  <c r="AC294" i="18" a="1"/>
  <c r="AC294" i="18" s="1"/>
  <c r="AC306" i="18" a="1"/>
  <c r="AC306" i="18" s="1"/>
  <c r="AC316" i="18" a="1"/>
  <c r="AC316" i="18" s="1"/>
  <c r="AC326" i="18" a="1"/>
  <c r="AC326" i="18" s="1"/>
  <c r="AC195" i="18" a="1"/>
  <c r="AC195" i="18" s="1"/>
  <c r="AC205" i="18" a="1"/>
  <c r="AC205" i="18" s="1"/>
  <c r="AC215" i="18" a="1"/>
  <c r="AC215" i="18" s="1"/>
  <c r="AC225" i="18" a="1"/>
  <c r="AC225" i="18" s="1"/>
  <c r="AC383" i="18" a="1"/>
  <c r="AC383" i="18" s="1"/>
  <c r="AC398" i="18" a="1"/>
  <c r="AC398" i="18" s="1"/>
  <c r="AC277" i="18" a="1"/>
  <c r="AC277" i="18" s="1"/>
  <c r="AC278" i="18" a="1"/>
  <c r="AC278" i="18" s="1"/>
  <c r="AC293" i="18" a="1"/>
  <c r="AC293" i="18" s="1"/>
  <c r="AC314" i="18" a="1"/>
  <c r="AC314" i="18" s="1"/>
  <c r="AC320" i="18" a="1"/>
  <c r="AC320" i="18" s="1"/>
  <c r="AC226" i="18" a="1"/>
  <c r="AC226" i="18" s="1"/>
  <c r="AC368" i="18" a="1"/>
  <c r="AC368" i="18" s="1"/>
  <c r="AC332" i="18" a="1"/>
  <c r="AC332" i="18" s="1"/>
  <c r="AC197" i="18" a="1"/>
  <c r="AC197" i="18" s="1"/>
  <c r="AC230" i="18" a="1"/>
  <c r="AC230" i="18" s="1"/>
  <c r="AC369" i="18" a="1"/>
  <c r="AC369" i="18" s="1"/>
  <c r="AC384" i="18" a="1"/>
  <c r="AC384" i="18" s="1"/>
  <c r="AC279" i="18" a="1"/>
  <c r="AC279" i="18" s="1"/>
  <c r="AC303" i="18" a="1"/>
  <c r="AC303" i="18" s="1"/>
  <c r="AC203" i="18" a="1"/>
  <c r="AC203" i="18" s="1"/>
  <c r="AC209" i="18" a="1"/>
  <c r="AC209" i="18" s="1"/>
  <c r="AC359" i="18" a="1"/>
  <c r="AC359" i="18" s="1"/>
  <c r="AC285" i="18" a="1"/>
  <c r="AC285" i="18" s="1"/>
  <c r="AC228" i="18" a="1"/>
  <c r="AC228" i="18" s="1"/>
  <c r="AC252" i="18" a="1"/>
  <c r="AC252" i="18" s="1"/>
  <c r="AC358" i="18" a="1"/>
  <c r="AC358" i="18" s="1"/>
  <c r="AC370" i="18" a="1"/>
  <c r="AC370" i="18" s="1"/>
  <c r="AC382" i="18" a="1"/>
  <c r="AC382" i="18" s="1"/>
  <c r="AC393" i="18" a="1"/>
  <c r="AC393" i="18" s="1"/>
  <c r="AC284" i="18" a="1"/>
  <c r="AC284" i="18" s="1"/>
  <c r="AC296" i="18" a="1"/>
  <c r="AC296" i="18" s="1"/>
  <c r="AC237" i="18" a="1"/>
  <c r="AC237" i="18" s="1"/>
  <c r="AC381" i="18" a="1"/>
  <c r="AC381" i="18" s="1"/>
  <c r="AC392" i="18" a="1"/>
  <c r="AC392" i="18" s="1"/>
  <c r="AC295" i="18" a="1"/>
  <c r="AC295" i="18" s="1"/>
  <c r="AC249" i="18" a="1"/>
  <c r="AC249" i="18" s="1"/>
  <c r="AC112" i="18" a="1"/>
  <c r="AC112" i="18" s="1"/>
  <c r="AC357" i="18" a="1"/>
  <c r="AC357" i="18" s="1"/>
  <c r="AC362" i="18" a="1"/>
  <c r="AC362" i="18" s="1"/>
  <c r="AC380" i="18" a="1"/>
  <c r="AC380" i="18" s="1"/>
  <c r="AC288" i="18" a="1"/>
  <c r="AC288" i="18" s="1"/>
  <c r="AC211" i="18" a="1"/>
  <c r="AC211" i="18" s="1"/>
  <c r="AC221" i="18" a="1"/>
  <c r="AC221" i="18" s="1"/>
  <c r="AC234" i="18" a="1"/>
  <c r="AC234" i="18" s="1"/>
  <c r="AC235" i="18" a="1"/>
  <c r="AC235" i="18" s="1"/>
  <c r="AC236" i="18" a="1"/>
  <c r="AC236" i="18" s="1"/>
  <c r="AC239" i="18" a="1"/>
  <c r="AC239" i="18" s="1"/>
  <c r="AC125" i="18" a="1"/>
  <c r="AC125" i="18" s="1"/>
  <c r="AC135" i="18" a="1"/>
  <c r="AC135" i="18" s="1"/>
  <c r="AC371" i="18" a="1"/>
  <c r="AC371" i="18" s="1"/>
  <c r="AC389" i="18" a="1"/>
  <c r="AC389" i="18" s="1"/>
  <c r="AC394" i="18" a="1"/>
  <c r="AC394" i="18" s="1"/>
  <c r="AC297" i="18" a="1"/>
  <c r="AC297" i="18" s="1"/>
  <c r="AC319" i="18" a="1"/>
  <c r="AC319" i="18" s="1"/>
  <c r="AC333" i="18" a="1"/>
  <c r="AC333" i="18" s="1"/>
  <c r="AC201" i="18" a="1"/>
  <c r="AC201" i="18" s="1"/>
  <c r="AC251" i="18" a="1"/>
  <c r="AC251" i="18" s="1"/>
  <c r="AC366" i="18" a="1"/>
  <c r="AC366" i="18" s="1"/>
  <c r="AC310" i="18" a="1"/>
  <c r="AC310" i="18" s="1"/>
  <c r="AC318" i="18" a="1"/>
  <c r="AC318" i="18" s="1"/>
  <c r="AC231" i="18" a="1"/>
  <c r="AC231" i="18" s="1"/>
  <c r="AC232" i="18" a="1"/>
  <c r="AC232" i="18" s="1"/>
  <c r="AC233" i="18" a="1"/>
  <c r="AC233" i="18" s="1"/>
  <c r="AC240" i="18" a="1"/>
  <c r="AC240" i="18" s="1"/>
  <c r="AC122" i="18" a="1"/>
  <c r="AC122" i="18" s="1"/>
  <c r="AC132" i="18" a="1"/>
  <c r="AC132" i="18" s="1"/>
  <c r="AC375" i="18" a="1"/>
  <c r="AC375" i="18" s="1"/>
  <c r="AC397" i="18" a="1"/>
  <c r="AC397" i="18" s="1"/>
  <c r="AC400" i="18" a="1"/>
  <c r="AC400" i="18" s="1"/>
  <c r="AC44" i="18" a="1"/>
  <c r="AC44" i="18" s="1"/>
  <c r="AC64" i="18" a="1"/>
  <c r="AC64" i="18" s="1"/>
  <c r="AC84" i="18" a="1"/>
  <c r="AC84" i="18" s="1"/>
  <c r="AC42" i="18" a="1"/>
  <c r="AC42" i="18" s="1"/>
  <c r="AC62" i="18" a="1"/>
  <c r="AC62" i="18" s="1"/>
  <c r="AC378" i="18" a="1"/>
  <c r="AC378" i="18" s="1"/>
  <c r="AC330" i="18" a="1"/>
  <c r="AC330" i="18" s="1"/>
  <c r="AC127" i="18" a="1"/>
  <c r="AC127" i="18" s="1"/>
  <c r="AC141" i="18" a="1"/>
  <c r="AC141" i="18" s="1"/>
  <c r="AC151" i="18" a="1"/>
  <c r="AC151" i="18" s="1"/>
  <c r="AC161" i="18" a="1"/>
  <c r="AC161" i="18" s="1"/>
  <c r="AC171" i="18" a="1"/>
  <c r="AC171" i="18" s="1"/>
  <c r="AC43" i="18" a="1"/>
  <c r="AC43" i="18" s="1"/>
  <c r="AC63" i="18" a="1"/>
  <c r="AC63" i="18" s="1"/>
  <c r="AC83" i="18" a="1"/>
  <c r="AC83" i="18" s="1"/>
  <c r="AC253" i="18" a="1"/>
  <c r="AC253" i="18" s="1"/>
  <c r="AC372" i="18" a="1"/>
  <c r="AC372" i="18" s="1"/>
  <c r="AC299" i="18" a="1"/>
  <c r="AC299" i="18" s="1"/>
  <c r="AC322" i="18" a="1"/>
  <c r="AC322" i="18" s="1"/>
  <c r="AC334" i="18" a="1"/>
  <c r="AC334" i="18" s="1"/>
  <c r="AC227" i="18" a="1"/>
  <c r="AC227" i="18" s="1"/>
  <c r="AC254" i="18" a="1"/>
  <c r="AC254" i="18" s="1"/>
  <c r="AC364" i="18" a="1"/>
  <c r="AC364" i="18" s="1"/>
  <c r="AC376" i="18" a="1"/>
  <c r="AC376" i="18" s="1"/>
  <c r="AC395" i="18" a="1"/>
  <c r="AC395" i="18" s="1"/>
  <c r="AC328" i="18" a="1"/>
  <c r="AC328" i="18" s="1"/>
  <c r="AC213" i="18" a="1"/>
  <c r="AC213" i="18" s="1"/>
  <c r="AC243" i="18" a="1"/>
  <c r="AC243" i="18" s="1"/>
  <c r="AC248" i="18" a="1"/>
  <c r="AC248" i="18" s="1"/>
  <c r="AC115" i="18" a="1"/>
  <c r="AC115" i="18" s="1"/>
  <c r="AC164" i="18" a="1"/>
  <c r="AC164" i="18" s="1"/>
  <c r="AC27" i="18" a="1"/>
  <c r="AC27" i="18" s="1"/>
  <c r="AC32" i="18" a="1"/>
  <c r="AC32" i="18" s="1"/>
  <c r="AC37" i="18" a="1"/>
  <c r="AC37" i="18" s="1"/>
  <c r="AC82" i="18" a="1"/>
  <c r="AC82" i="18" s="1"/>
  <c r="AC24" i="18" a="1"/>
  <c r="AC24" i="18" s="1"/>
  <c r="AC121" i="18" a="1"/>
  <c r="AC121" i="18" s="1"/>
  <c r="AC387" i="18" a="1"/>
  <c r="AC387" i="18" s="1"/>
  <c r="AC282" i="18" a="1"/>
  <c r="AC282" i="18" s="1"/>
  <c r="AC300" i="18" a="1"/>
  <c r="AC300" i="18" s="1"/>
  <c r="AC238" i="18" a="1"/>
  <c r="AC238" i="18" s="1"/>
  <c r="AC147" i="18" a="1"/>
  <c r="AC147" i="18" s="1"/>
  <c r="AC156" i="18" a="1"/>
  <c r="AC156" i="18" s="1"/>
  <c r="AC165" i="18" a="1"/>
  <c r="AC165" i="18" s="1"/>
  <c r="AC75" i="18" a="1"/>
  <c r="AC75" i="18" s="1"/>
  <c r="AC292" i="18" a="1"/>
  <c r="AC292" i="18" s="1"/>
  <c r="AC308" i="18" a="1"/>
  <c r="AC308" i="18" s="1"/>
  <c r="AC247" i="18" a="1"/>
  <c r="AC247" i="18" s="1"/>
  <c r="AC47" i="18" a="1"/>
  <c r="AC47" i="18" s="1"/>
  <c r="AC52" i="18" a="1"/>
  <c r="AC52" i="18" s="1"/>
  <c r="AC57" i="18" a="1"/>
  <c r="AC57" i="18" s="1"/>
  <c r="AC68" i="18" a="1"/>
  <c r="AC68" i="18" s="1"/>
  <c r="AC305" i="18" a="1"/>
  <c r="AC305" i="18" s="1"/>
  <c r="AC290" i="18" a="1"/>
  <c r="AC290" i="18" s="1"/>
  <c r="AC114" i="18" a="1"/>
  <c r="AC114" i="18" s="1"/>
  <c r="AC139" i="18" a="1"/>
  <c r="AC139" i="18" s="1"/>
  <c r="AC148" i="18" a="1"/>
  <c r="AC148" i="18" s="1"/>
  <c r="AC81" i="18" a="1"/>
  <c r="AC81" i="18" s="1"/>
  <c r="AC302" i="18" a="1"/>
  <c r="AC302" i="18" s="1"/>
  <c r="AC218" i="18" a="1"/>
  <c r="AC218" i="18" s="1"/>
  <c r="AC373" i="18" a="1"/>
  <c r="AC373" i="18" s="1"/>
  <c r="AC391" i="18" a="1"/>
  <c r="AC391" i="18" s="1"/>
  <c r="AC356" i="18" a="1"/>
  <c r="AC356" i="18" s="1"/>
  <c r="AC219" i="18" a="1"/>
  <c r="AC219" i="18" s="1"/>
  <c r="AC168" i="18" a="1"/>
  <c r="AC168" i="18" s="1"/>
  <c r="AC79" i="18" a="1"/>
  <c r="AC79" i="18" s="1"/>
  <c r="AC194" i="18" a="1"/>
  <c r="AC194" i="18" s="1"/>
  <c r="AC204" i="18" a="1"/>
  <c r="AC204" i="18" s="1"/>
  <c r="AC39" i="18" a="1"/>
  <c r="AC39" i="18" s="1"/>
  <c r="AC87" i="18" a="1"/>
  <c r="AC87" i="18" s="1"/>
  <c r="AC286" i="18" a="1"/>
  <c r="AC286" i="18" s="1"/>
  <c r="AC323" i="18" a="1"/>
  <c r="AC323" i="18" s="1"/>
  <c r="AC217" i="18" a="1"/>
  <c r="AC217" i="18" s="1"/>
  <c r="AC124" i="18" a="1"/>
  <c r="AC124" i="18" s="1"/>
  <c r="AC166" i="18" a="1"/>
  <c r="AC166" i="18" s="1"/>
  <c r="AC34" i="18" a="1"/>
  <c r="AC34" i="18" s="1"/>
  <c r="AC298" i="18" a="1"/>
  <c r="AC298" i="18" s="1"/>
  <c r="AC223" i="18" a="1"/>
  <c r="AC223" i="18" s="1"/>
  <c r="AC120" i="18" a="1"/>
  <c r="AC120" i="18" s="1"/>
  <c r="AC130" i="18" a="1"/>
  <c r="AC130" i="18" s="1"/>
  <c r="AC155" i="18" a="1"/>
  <c r="AC155" i="18" s="1"/>
  <c r="AC60" i="18" a="1"/>
  <c r="AC60" i="18" s="1"/>
  <c r="AC78" i="18" a="1"/>
  <c r="AC78" i="18" s="1"/>
  <c r="AC365" i="18" a="1"/>
  <c r="AC365" i="18" s="1"/>
  <c r="AC367" i="18" a="1"/>
  <c r="AC367" i="18" s="1"/>
  <c r="AC281" i="18" a="1"/>
  <c r="AC281" i="18" s="1"/>
  <c r="AC245" i="18" a="1"/>
  <c r="AC245" i="18" s="1"/>
  <c r="AC134" i="18" a="1"/>
  <c r="AC134" i="18" s="1"/>
  <c r="AC46" i="18" a="1"/>
  <c r="AC46" i="18" s="1"/>
  <c r="AC58" i="18" a="1"/>
  <c r="AC58" i="18" s="1"/>
  <c r="AC150" i="18" a="1"/>
  <c r="AC150" i="18" s="1"/>
  <c r="AC41" i="18" a="1"/>
  <c r="AC41" i="18" s="1"/>
  <c r="AC361" i="18" a="1"/>
  <c r="AC361" i="18" s="1"/>
  <c r="AC287" i="18" a="1"/>
  <c r="AC287" i="18" s="1"/>
  <c r="AC207" i="18" a="1"/>
  <c r="AC207" i="18" s="1"/>
  <c r="AC119" i="18" a="1"/>
  <c r="AC119" i="18" s="1"/>
  <c r="AC142" i="18" a="1"/>
  <c r="AC142" i="18" s="1"/>
  <c r="AC170" i="18" a="1"/>
  <c r="AC170" i="18" s="1"/>
  <c r="AC315" i="18" a="1"/>
  <c r="AC315" i="18" s="1"/>
  <c r="AC244" i="18" a="1"/>
  <c r="AC244" i="18" s="1"/>
  <c r="AC246" i="18" a="1"/>
  <c r="AC246" i="18" s="1"/>
  <c r="AC136" i="18" a="1"/>
  <c r="AC136" i="18" s="1"/>
  <c r="AC327" i="18" a="1"/>
  <c r="AC327" i="18" s="1"/>
  <c r="AC49" i="18" a="1"/>
  <c r="AC49" i="18" s="1"/>
  <c r="AC26" i="18" a="1"/>
  <c r="AC26" i="18" s="1"/>
  <c r="AC30" i="18" a="1"/>
  <c r="AC30" i="18" s="1"/>
  <c r="AC144" i="18" a="1"/>
  <c r="AC144" i="18" s="1"/>
  <c r="AC163" i="18" a="1"/>
  <c r="AC163" i="18" s="1"/>
  <c r="AC109" i="18" a="1"/>
  <c r="AC109" i="18" s="1"/>
  <c r="AC56" i="18" a="1"/>
  <c r="AC56" i="18" s="1"/>
  <c r="AC149" i="18" a="1"/>
  <c r="AC149" i="18" s="1"/>
  <c r="AC28" i="18" a="1"/>
  <c r="AC28" i="18" s="1"/>
  <c r="AC67" i="18" a="1"/>
  <c r="AC67" i="18" s="1"/>
  <c r="AC325" i="18" a="1"/>
  <c r="AC325" i="18" s="1"/>
  <c r="AC71" i="18" a="1"/>
  <c r="AC71" i="18" s="1"/>
  <c r="AC73" i="18" a="1"/>
  <c r="AC73" i="18" s="1"/>
  <c r="AC250" i="18" a="1"/>
  <c r="AC250" i="18" s="1"/>
  <c r="AC65" i="18" a="1"/>
  <c r="AC65" i="18" s="1"/>
  <c r="AC196" i="18" a="1"/>
  <c r="AC196" i="18" s="1"/>
  <c r="AC117" i="18" a="1"/>
  <c r="AC117" i="18" s="1"/>
  <c r="AC59" i="18" a="1"/>
  <c r="AC59" i="18" s="1"/>
  <c r="AC390" i="18" a="1"/>
  <c r="AC390" i="18" s="1"/>
  <c r="AC317" i="18" a="1"/>
  <c r="AC317" i="18" s="1"/>
  <c r="AC167" i="18" a="1"/>
  <c r="AC167" i="18" s="1"/>
  <c r="AC74" i="18" a="1"/>
  <c r="AC74" i="18" s="1"/>
  <c r="AC212" i="18" a="1"/>
  <c r="AC212" i="18" s="1"/>
  <c r="AC111" i="18" a="1"/>
  <c r="AC111" i="18" s="1"/>
  <c r="AC224" i="18" a="1"/>
  <c r="AC224" i="18" s="1"/>
  <c r="AC128" i="18" a="1"/>
  <c r="AC128" i="18" s="1"/>
  <c r="AC313" i="18" a="1"/>
  <c r="AC313" i="18" s="1"/>
  <c r="AC157" i="18" a="1"/>
  <c r="AC157" i="18" s="1"/>
  <c r="AC54" i="18" a="1"/>
  <c r="AC54" i="18" s="1"/>
  <c r="AC69" i="18" a="1"/>
  <c r="AC69" i="18" s="1"/>
  <c r="AC77" i="18" a="1"/>
  <c r="AC77" i="18" s="1"/>
  <c r="AC199" i="18" a="1"/>
  <c r="AC199" i="18" s="1"/>
  <c r="AC222" i="18" a="1"/>
  <c r="AC222" i="18" s="1"/>
  <c r="AC35" i="18" a="1"/>
  <c r="AC35" i="18" s="1"/>
  <c r="AC202" i="18" a="1"/>
  <c r="AC202" i="18" s="1"/>
  <c r="AC131" i="18" a="1"/>
  <c r="AC131" i="18" s="1"/>
  <c r="AC276" i="18" a="1"/>
  <c r="AC276" i="18" s="1"/>
  <c r="AC40" i="18" a="1"/>
  <c r="AC40" i="18" s="1"/>
  <c r="AC242" i="18" a="1"/>
  <c r="AC242" i="18" s="1"/>
  <c r="AC309" i="18" a="1"/>
  <c r="AC309" i="18" s="1"/>
  <c r="AC312" i="18" a="1"/>
  <c r="AC312" i="18" s="1"/>
  <c r="AC198" i="18" a="1"/>
  <c r="AC198" i="18" s="1"/>
  <c r="AC116" i="18" a="1"/>
  <c r="AC116" i="18" s="1"/>
  <c r="AC45" i="18" a="1"/>
  <c r="AC45" i="18" s="1"/>
  <c r="AC216" i="18" a="1"/>
  <c r="AC216" i="18" s="1"/>
  <c r="AC152" i="18" a="1"/>
  <c r="AC152" i="18" s="1"/>
  <c r="AC160" i="18" a="1"/>
  <c r="AC160" i="18" s="1"/>
  <c r="AC138" i="18" a="1"/>
  <c r="AC138" i="18" s="1"/>
  <c r="AC110" i="18" a="1"/>
  <c r="AC110" i="18" s="1"/>
  <c r="AC123" i="18" a="1"/>
  <c r="AC123" i="18" s="1"/>
  <c r="AC50" i="18" a="1"/>
  <c r="AC50" i="18" s="1"/>
  <c r="AC214" i="18" a="1"/>
  <c r="AC214" i="18" s="1"/>
  <c r="AC129" i="18" a="1"/>
  <c r="AC129" i="18" s="1"/>
  <c r="AC31" i="18" a="1"/>
  <c r="AC31" i="18" s="1"/>
  <c r="AC55" i="18" a="1"/>
  <c r="AC55" i="18" s="1"/>
  <c r="AC72" i="18" a="1"/>
  <c r="AC72" i="18" s="1"/>
  <c r="AC137" i="18" a="1"/>
  <c r="AC137" i="18" s="1"/>
  <c r="AC140" i="18" a="1"/>
  <c r="AC140" i="18" s="1"/>
  <c r="AC36" i="18" a="1"/>
  <c r="AC36" i="18" s="1"/>
  <c r="AC379" i="18" a="1"/>
  <c r="AC379" i="18" s="1"/>
  <c r="AC396" i="18" a="1"/>
  <c r="AC396" i="18" s="1"/>
  <c r="AC307" i="18" a="1"/>
  <c r="AC307" i="18" s="1"/>
  <c r="AC208" i="18" a="1"/>
  <c r="AC208" i="18" s="1"/>
  <c r="AC241" i="18" a="1"/>
  <c r="AC241" i="18" s="1"/>
  <c r="AC154" i="18" a="1"/>
  <c r="AC154" i="18" s="1"/>
  <c r="AC48" i="18" a="1"/>
  <c r="AC48" i="18" s="1"/>
  <c r="AC61" i="18" a="1"/>
  <c r="AC61" i="18" s="1"/>
  <c r="AC85" i="18" a="1"/>
  <c r="AC85" i="18" s="1"/>
  <c r="AC386" i="18" a="1"/>
  <c r="AC386" i="18" s="1"/>
  <c r="AC304" i="18" a="1"/>
  <c r="AC304" i="18" s="1"/>
  <c r="AC143" i="18" a="1"/>
  <c r="AC143" i="18" s="1"/>
  <c r="AC146" i="18" a="1"/>
  <c r="AC146" i="18" s="1"/>
  <c r="AC159" i="18" a="1"/>
  <c r="AC159" i="18" s="1"/>
  <c r="AC162" i="18" a="1"/>
  <c r="AC162" i="18" s="1"/>
  <c r="AC29" i="18" a="1"/>
  <c r="AC29" i="18" s="1"/>
  <c r="AC33" i="18" a="1"/>
  <c r="AC33" i="18" s="1"/>
  <c r="AC113" i="18" a="1"/>
  <c r="AC113" i="18" s="1"/>
  <c r="AC133" i="18" a="1"/>
  <c r="AC133" i="18" s="1"/>
  <c r="AC329" i="18" a="1"/>
  <c r="AC329" i="18" s="1"/>
  <c r="AC38" i="18" a="1"/>
  <c r="AC38" i="18" s="1"/>
  <c r="AC401" i="18" a="1"/>
  <c r="AC401" i="18" s="1"/>
  <c r="AC25" i="18" a="1"/>
  <c r="AC25" i="18" s="1"/>
  <c r="AC76" i="18" a="1"/>
  <c r="AC76" i="18" s="1"/>
  <c r="AC158" i="18" a="1"/>
  <c r="AC158" i="18" s="1"/>
  <c r="AC88" i="18" a="1"/>
  <c r="AC88" i="18" s="1"/>
  <c r="AC153" i="18" a="1"/>
  <c r="AC153" i="18" s="1"/>
  <c r="AC66" i="18" a="1"/>
  <c r="AC66" i="18" s="1"/>
  <c r="AC289" i="18" a="1"/>
  <c r="AC289" i="18" s="1"/>
  <c r="AC206" i="18" a="1"/>
  <c r="AC206" i="18" s="1"/>
  <c r="AC70" i="18" a="1"/>
  <c r="AC70" i="18" s="1"/>
  <c r="AC118" i="18" a="1"/>
  <c r="AC118" i="18" s="1"/>
  <c r="AC169" i="18" a="1"/>
  <c r="AC169" i="18" s="1"/>
  <c r="AC51" i="18" a="1"/>
  <c r="AC51" i="18" s="1"/>
  <c r="AC126" i="18" a="1"/>
  <c r="AC126" i="18" s="1"/>
  <c r="AC145" i="18" a="1"/>
  <c r="AC145" i="18" s="1"/>
  <c r="AC86" i="18" a="1"/>
  <c r="AC86" i="18" s="1"/>
  <c r="AC53" i="18" a="1"/>
  <c r="AC53" i="18" s="1"/>
  <c r="AC80" i="18" a="1"/>
  <c r="AC80" i="18" s="1"/>
  <c r="AC229" i="18" a="1"/>
  <c r="AC229" i="18" s="1"/>
  <c r="AC324" i="18" a="1"/>
  <c r="AC324" i="18" s="1"/>
  <c r="AA256" i="18"/>
  <c r="AA336" i="18" s="1"/>
  <c r="AA415" i="18" s="1"/>
  <c r="AA417" i="18" s="1"/>
  <c r="AA26" i="22" s="1"/>
  <c r="Y32" i="22"/>
  <c r="AA32" i="22" l="1"/>
  <c r="AB256" i="18"/>
  <c r="AB336" i="18" s="1"/>
  <c r="AB415" i="18" s="1"/>
  <c r="AB417" i="18" s="1"/>
  <c r="AB26" i="22" s="1"/>
  <c r="AC175" i="18"/>
  <c r="AC416" i="18"/>
  <c r="AC337" i="18"/>
  <c r="AC257" i="18"/>
  <c r="AE365" i="18" a="1"/>
  <c r="AE365" i="18" s="1"/>
  <c r="AE375" i="18" a="1"/>
  <c r="AE375" i="18" s="1"/>
  <c r="AE385" i="18" a="1"/>
  <c r="AE385" i="18" s="1"/>
  <c r="AE395" i="18" a="1"/>
  <c r="AE395" i="18" s="1"/>
  <c r="AE286" i="18" a="1"/>
  <c r="AE286" i="18" s="1"/>
  <c r="AE296" i="18" a="1"/>
  <c r="AE296" i="18" s="1"/>
  <c r="AE360" i="18" a="1"/>
  <c r="AE360" i="18" s="1"/>
  <c r="AE370" i="18" a="1"/>
  <c r="AE370" i="18" s="1"/>
  <c r="AE380" i="18" a="1"/>
  <c r="AE380" i="18" s="1"/>
  <c r="AE390" i="18" a="1"/>
  <c r="AE390" i="18" s="1"/>
  <c r="AE400" i="18" a="1"/>
  <c r="AE400" i="18" s="1"/>
  <c r="AE281" i="18" a="1"/>
  <c r="AE281" i="18" s="1"/>
  <c r="AE291" i="18" a="1"/>
  <c r="AE291" i="18" s="1"/>
  <c r="AE371" i="18" a="1"/>
  <c r="AE371" i="18" s="1"/>
  <c r="AE396" i="18" a="1"/>
  <c r="AE396" i="18" s="1"/>
  <c r="AE277" i="18" a="1"/>
  <c r="AE277" i="18" s="1"/>
  <c r="AE367" i="18" a="1"/>
  <c r="AE367" i="18" s="1"/>
  <c r="AE382" i="18" a="1"/>
  <c r="AE382" i="18" s="1"/>
  <c r="AE292" i="18" a="1"/>
  <c r="AE292" i="18" s="1"/>
  <c r="AE302" i="18" a="1"/>
  <c r="AE302" i="18" s="1"/>
  <c r="AE308" i="18" a="1"/>
  <c r="AE308" i="18" s="1"/>
  <c r="AE208" i="18" a="1"/>
  <c r="AE208" i="18" s="1"/>
  <c r="AE214" i="18" a="1"/>
  <c r="AE214" i="18" s="1"/>
  <c r="AE220" i="18" a="1"/>
  <c r="AE220" i="18" s="1"/>
  <c r="AE233" i="18" a="1"/>
  <c r="AE233" i="18" s="1"/>
  <c r="AE383" i="18" a="1"/>
  <c r="AE383" i="18" s="1"/>
  <c r="AE398" i="18" a="1"/>
  <c r="AE398" i="18" s="1"/>
  <c r="AE278" i="18" a="1"/>
  <c r="AE278" i="18" s="1"/>
  <c r="AE293" i="18" a="1"/>
  <c r="AE293" i="18" s="1"/>
  <c r="AE314" i="18" a="1"/>
  <c r="AE314" i="18" s="1"/>
  <c r="AE320" i="18" a="1"/>
  <c r="AE320" i="18" s="1"/>
  <c r="AE326" i="18" a="1"/>
  <c r="AE326" i="18" s="1"/>
  <c r="AE226" i="18" a="1"/>
  <c r="AE226" i="18" s="1"/>
  <c r="AE368" i="18" a="1"/>
  <c r="AE368" i="18" s="1"/>
  <c r="AE399" i="18" a="1"/>
  <c r="AE399" i="18" s="1"/>
  <c r="AE294" i="18" a="1"/>
  <c r="AE294" i="18" s="1"/>
  <c r="AE332" i="18" a="1"/>
  <c r="AE332" i="18" s="1"/>
  <c r="AE197" i="18" a="1"/>
  <c r="AE197" i="18" s="1"/>
  <c r="AE230" i="18" a="1"/>
  <c r="AE230" i="18" s="1"/>
  <c r="AE240" i="18" a="1"/>
  <c r="AE240" i="18" s="1"/>
  <c r="AE394" i="18" a="1"/>
  <c r="AE394" i="18" s="1"/>
  <c r="AE297" i="18" a="1"/>
  <c r="AE297" i="18" s="1"/>
  <c r="AE213" i="18" a="1"/>
  <c r="AE213" i="18" s="1"/>
  <c r="AE218" i="18" a="1"/>
  <c r="AE218" i="18" s="1"/>
  <c r="AE219" i="18" a="1"/>
  <c r="AE219" i="18" s="1"/>
  <c r="AE223" i="18" a="1"/>
  <c r="AE223" i="18" s="1"/>
  <c r="AE224" i="18" a="1"/>
  <c r="AE224" i="18" s="1"/>
  <c r="AE225" i="18" a="1"/>
  <c r="AE225" i="18" s="1"/>
  <c r="AE236" i="18" a="1"/>
  <c r="AE236" i="18" s="1"/>
  <c r="AE241" i="18" a="1"/>
  <c r="AE241" i="18" s="1"/>
  <c r="AE245" i="18" a="1"/>
  <c r="AE245" i="18" s="1"/>
  <c r="AE359" i="18" a="1"/>
  <c r="AE359" i="18" s="1"/>
  <c r="AE285" i="18" a="1"/>
  <c r="AE285" i="18" s="1"/>
  <c r="AE228" i="18" a="1"/>
  <c r="AE228" i="18" s="1"/>
  <c r="AE252" i="18" a="1"/>
  <c r="AE252" i="18" s="1"/>
  <c r="AE115" i="18" a="1"/>
  <c r="AE115" i="18" s="1"/>
  <c r="AE358" i="18" a="1"/>
  <c r="AE358" i="18" s="1"/>
  <c r="AE393" i="18" a="1"/>
  <c r="AE393" i="18" s="1"/>
  <c r="AE284" i="18" a="1"/>
  <c r="AE284" i="18" s="1"/>
  <c r="AE237" i="18" a="1"/>
  <c r="AE237" i="18" s="1"/>
  <c r="AE304" i="18" a="1"/>
  <c r="AE304" i="18" s="1"/>
  <c r="AE311" i="18" a="1"/>
  <c r="AE311" i="18" s="1"/>
  <c r="AE334" i="18" a="1"/>
  <c r="AE334" i="18" s="1"/>
  <c r="AE202" i="18" a="1"/>
  <c r="AE202" i="18" s="1"/>
  <c r="AE110" i="18" a="1"/>
  <c r="AE110" i="18" s="1"/>
  <c r="AE116" i="18" a="1"/>
  <c r="AE116" i="18" s="1"/>
  <c r="AE357" i="18" a="1"/>
  <c r="AE357" i="18" s="1"/>
  <c r="AE362" i="18" a="1"/>
  <c r="AE362" i="18" s="1"/>
  <c r="AE288" i="18" a="1"/>
  <c r="AE288" i="18" s="1"/>
  <c r="AE211" i="18" a="1"/>
  <c r="AE211" i="18" s="1"/>
  <c r="AE221" i="18" a="1"/>
  <c r="AE221" i="18" s="1"/>
  <c r="AE234" i="18" a="1"/>
  <c r="AE234" i="18" s="1"/>
  <c r="AE235" i="18" a="1"/>
  <c r="AE235" i="18" s="1"/>
  <c r="AE239" i="18" a="1"/>
  <c r="AE239" i="18" s="1"/>
  <c r="AE125" i="18" a="1"/>
  <c r="AE125" i="18" s="1"/>
  <c r="AE389" i="18" a="1"/>
  <c r="AE389" i="18" s="1"/>
  <c r="AE303" i="18" a="1"/>
  <c r="AE303" i="18" s="1"/>
  <c r="AE319" i="18" a="1"/>
  <c r="AE319" i="18" s="1"/>
  <c r="AE333" i="18" a="1"/>
  <c r="AE333" i="18" s="1"/>
  <c r="AE201" i="18" a="1"/>
  <c r="AE201" i="18" s="1"/>
  <c r="AE210" i="18" a="1"/>
  <c r="AE210" i="18" s="1"/>
  <c r="AE251" i="18" a="1"/>
  <c r="AE251" i="18" s="1"/>
  <c r="AE366" i="18" a="1"/>
  <c r="AE366" i="18" s="1"/>
  <c r="AE307" i="18" a="1"/>
  <c r="AE307" i="18" s="1"/>
  <c r="AE133" i="18" a="1"/>
  <c r="AE133" i="18" s="1"/>
  <c r="AE144" i="18" a="1"/>
  <c r="AE144" i="18" s="1"/>
  <c r="AE154" i="18" a="1"/>
  <c r="AE154" i="18" s="1"/>
  <c r="AE164" i="18" a="1"/>
  <c r="AE164" i="18" s="1"/>
  <c r="AE25" i="18" a="1"/>
  <c r="AE25" i="18" s="1"/>
  <c r="AE45" i="18" a="1"/>
  <c r="AE45" i="18" s="1"/>
  <c r="AE65" i="18" a="1"/>
  <c r="AE65" i="18" s="1"/>
  <c r="AE85" i="18" a="1"/>
  <c r="AE85" i="18" s="1"/>
  <c r="AE171" i="18" a="1"/>
  <c r="AE171" i="18" s="1"/>
  <c r="AE397" i="18" a="1"/>
  <c r="AE397" i="18" s="1"/>
  <c r="AE44" i="18" a="1"/>
  <c r="AE44" i="18" s="1"/>
  <c r="AE64" i="18" a="1"/>
  <c r="AE64" i="18" s="1"/>
  <c r="AE84" i="18" a="1"/>
  <c r="AE84" i="18" s="1"/>
  <c r="AE127" i="18" a="1"/>
  <c r="AE127" i="18" s="1"/>
  <c r="AE141" i="18" a="1"/>
  <c r="AE141" i="18" s="1"/>
  <c r="AE151" i="18" a="1"/>
  <c r="AE151" i="18" s="1"/>
  <c r="AE161" i="18" a="1"/>
  <c r="AE161" i="18" s="1"/>
  <c r="AE43" i="18" a="1"/>
  <c r="AE43" i="18" s="1"/>
  <c r="AE363" i="18" a="1"/>
  <c r="AE363" i="18" s="1"/>
  <c r="AE378" i="18" a="1"/>
  <c r="AE378" i="18" s="1"/>
  <c r="AE280" i="18" a="1"/>
  <c r="AE280" i="18" s="1"/>
  <c r="AE283" i="18" a="1"/>
  <c r="AE283" i="18" s="1"/>
  <c r="AE310" i="18" a="1"/>
  <c r="AE310" i="18" s="1"/>
  <c r="AE330" i="18" a="1"/>
  <c r="AE330" i="18" s="1"/>
  <c r="AE63" i="18" a="1"/>
  <c r="AE63" i="18" s="1"/>
  <c r="AE198" i="18" a="1"/>
  <c r="AE198" i="18" s="1"/>
  <c r="AE216" i="18" a="1"/>
  <c r="AE216" i="18" s="1"/>
  <c r="AE222" i="18" a="1"/>
  <c r="AE222" i="18" s="1"/>
  <c r="AE122" i="18" a="1"/>
  <c r="AE122" i="18" s="1"/>
  <c r="AE123" i="18" a="1"/>
  <c r="AE123" i="18" s="1"/>
  <c r="AE124" i="18" a="1"/>
  <c r="AE124" i="18" s="1"/>
  <c r="AE138" i="18" a="1"/>
  <c r="AE138" i="18" s="1"/>
  <c r="AE48" i="18" a="1"/>
  <c r="AE48" i="18" s="1"/>
  <c r="AE53" i="18" a="1"/>
  <c r="AE53" i="18" s="1"/>
  <c r="AE58" i="18" a="1"/>
  <c r="AE58" i="18" s="1"/>
  <c r="AE69" i="18" a="1"/>
  <c r="AE69" i="18" s="1"/>
  <c r="AE114" i="18" a="1"/>
  <c r="AE114" i="18" s="1"/>
  <c r="AE364" i="18" a="1"/>
  <c r="AE364" i="18" s="1"/>
  <c r="AE376" i="18" a="1"/>
  <c r="AE376" i="18" s="1"/>
  <c r="AE392" i="18" a="1"/>
  <c r="AE392" i="18" s="1"/>
  <c r="AE322" i="18" a="1"/>
  <c r="AE322" i="18" s="1"/>
  <c r="AE328" i="18" a="1"/>
  <c r="AE328" i="18" s="1"/>
  <c r="AE243" i="18" a="1"/>
  <c r="AE243" i="18" s="1"/>
  <c r="AE248" i="18" a="1"/>
  <c r="AE248" i="18" s="1"/>
  <c r="AE27" i="18" a="1"/>
  <c r="AE27" i="18" s="1"/>
  <c r="AE32" i="18" a="1"/>
  <c r="AE32" i="18" s="1"/>
  <c r="AE37" i="18" a="1"/>
  <c r="AE37" i="18" s="1"/>
  <c r="AE42" i="18" a="1"/>
  <c r="AE42" i="18" s="1"/>
  <c r="AE82" i="18" a="1"/>
  <c r="AE82" i="18" s="1"/>
  <c r="AE24" i="18" a="1"/>
  <c r="AE24" i="18" s="1"/>
  <c r="AE290" i="18" a="1"/>
  <c r="AE290" i="18" s="1"/>
  <c r="AE200" i="18" a="1"/>
  <c r="AE200" i="18" s="1"/>
  <c r="AE148" i="18" a="1"/>
  <c r="AE148" i="18" s="1"/>
  <c r="AE300" i="18" a="1"/>
  <c r="AE300" i="18" s="1"/>
  <c r="AE195" i="18" a="1"/>
  <c r="AE195" i="18" s="1"/>
  <c r="AE209" i="18" a="1"/>
  <c r="AE209" i="18" s="1"/>
  <c r="AE238" i="18" a="1"/>
  <c r="AE238" i="18" s="1"/>
  <c r="AE147" i="18" a="1"/>
  <c r="AE147" i="18" s="1"/>
  <c r="AE156" i="18" a="1"/>
  <c r="AE156" i="18" s="1"/>
  <c r="AE165" i="18" a="1"/>
  <c r="AE165" i="18" s="1"/>
  <c r="AE75" i="18" a="1"/>
  <c r="AE75" i="18" s="1"/>
  <c r="AE139" i="18" a="1"/>
  <c r="AE139" i="18" s="1"/>
  <c r="AE402" i="18" a="1"/>
  <c r="AE402" i="18" s="1"/>
  <c r="AE298" i="18" a="1"/>
  <c r="AE298" i="18" s="1"/>
  <c r="AE132" i="18" a="1"/>
  <c r="AE132" i="18" s="1"/>
  <c r="AE158" i="18" a="1"/>
  <c r="AE158" i="18" s="1"/>
  <c r="AE169" i="18" a="1"/>
  <c r="AE169" i="18" s="1"/>
  <c r="AE30" i="18" a="1"/>
  <c r="AE30" i="18" s="1"/>
  <c r="AE33" i="18" a="1"/>
  <c r="AE33" i="18" s="1"/>
  <c r="AE41" i="18" a="1"/>
  <c r="AE41" i="18" s="1"/>
  <c r="AE70" i="18" a="1"/>
  <c r="AE70" i="18" s="1"/>
  <c r="AE373" i="18" a="1"/>
  <c r="AE373" i="18" s="1"/>
  <c r="AE391" i="18" a="1"/>
  <c r="AE391" i="18" s="1"/>
  <c r="AE356" i="18" a="1"/>
  <c r="AE356" i="18" s="1"/>
  <c r="AE112" i="18" a="1"/>
  <c r="AE112" i="18" s="1"/>
  <c r="AE168" i="18" a="1"/>
  <c r="AE168" i="18" s="1"/>
  <c r="AE372" i="18" a="1"/>
  <c r="AE372" i="18" s="1"/>
  <c r="AE377" i="18" a="1"/>
  <c r="AE377" i="18" s="1"/>
  <c r="AE250" i="18" a="1"/>
  <c r="AE250" i="18" s="1"/>
  <c r="AE145" i="18" a="1"/>
  <c r="AE145" i="18" s="1"/>
  <c r="AE167" i="18" a="1"/>
  <c r="AE167" i="18" s="1"/>
  <c r="AE51" i="18" a="1"/>
  <c r="AE51" i="18" s="1"/>
  <c r="AE73" i="18" a="1"/>
  <c r="AE73" i="18" s="1"/>
  <c r="AE81" i="18" a="1"/>
  <c r="AE81" i="18" s="1"/>
  <c r="AE87" i="18" a="1"/>
  <c r="AE87" i="18" s="1"/>
  <c r="AE46" i="18" a="1"/>
  <c r="AE46" i="18" s="1"/>
  <c r="AE321" i="18" a="1"/>
  <c r="AE321" i="18" s="1"/>
  <c r="AE323" i="18" a="1"/>
  <c r="AE323" i="18" s="1"/>
  <c r="AE215" i="18" a="1"/>
  <c r="AE215" i="18" s="1"/>
  <c r="AE217" i="18" a="1"/>
  <c r="AE217" i="18" s="1"/>
  <c r="AE247" i="18" a="1"/>
  <c r="AE247" i="18" s="1"/>
  <c r="AE150" i="18" a="1"/>
  <c r="AE150" i="18" s="1"/>
  <c r="AE166" i="18" a="1"/>
  <c r="AE166" i="18" s="1"/>
  <c r="AE34" i="18" a="1"/>
  <c r="AE34" i="18" s="1"/>
  <c r="AE305" i="18" a="1"/>
  <c r="AE305" i="18" s="1"/>
  <c r="AE204" i="18" a="1"/>
  <c r="AE204" i="18" s="1"/>
  <c r="AE39" i="18" a="1"/>
  <c r="AE39" i="18" s="1"/>
  <c r="AE134" i="18" a="1"/>
  <c r="AE134" i="18" s="1"/>
  <c r="AE388" i="18" a="1"/>
  <c r="AE388" i="18" s="1"/>
  <c r="AE324" i="18" a="1"/>
  <c r="AE324" i="18" s="1"/>
  <c r="AE111" i="18" a="1"/>
  <c r="AE111" i="18" s="1"/>
  <c r="AE361" i="18" a="1"/>
  <c r="AE361" i="18" s="1"/>
  <c r="AE287" i="18" a="1"/>
  <c r="AE287" i="18" s="1"/>
  <c r="AE207" i="18" a="1"/>
  <c r="AE207" i="18" s="1"/>
  <c r="AE119" i="18" a="1"/>
  <c r="AE119" i="18" s="1"/>
  <c r="AE315" i="18" a="1"/>
  <c r="AE315" i="18" s="1"/>
  <c r="AE318" i="18" a="1"/>
  <c r="AE318" i="18" s="1"/>
  <c r="AE227" i="18" a="1"/>
  <c r="AE227" i="18" s="1"/>
  <c r="AE118" i="18" a="1"/>
  <c r="AE118" i="18" s="1"/>
  <c r="AE126" i="18" a="1"/>
  <c r="AE126" i="18" s="1"/>
  <c r="AE130" i="18" a="1"/>
  <c r="AE130" i="18" s="1"/>
  <c r="AE86" i="18" a="1"/>
  <c r="AE86" i="18" s="1"/>
  <c r="AE88" i="18" a="1"/>
  <c r="AE88" i="18" s="1"/>
  <c r="AE155" i="18" a="1"/>
  <c r="AE155" i="18" s="1"/>
  <c r="AE47" i="18" a="1"/>
  <c r="AE47" i="18" s="1"/>
  <c r="AE49" i="18" a="1"/>
  <c r="AE49" i="18" s="1"/>
  <c r="AE160" i="18" a="1"/>
  <c r="AE160" i="18" s="1"/>
  <c r="AE28" i="18" a="1"/>
  <c r="AE28" i="18" s="1"/>
  <c r="AE54" i="18" a="1"/>
  <c r="AE54" i="18" s="1"/>
  <c r="AE71" i="18" a="1"/>
  <c r="AE71" i="18" s="1"/>
  <c r="AE77" i="18" a="1"/>
  <c r="AE77" i="18" s="1"/>
  <c r="AE79" i="18" a="1"/>
  <c r="AE79" i="18" s="1"/>
  <c r="AE369" i="18" a="1"/>
  <c r="AE369" i="18" s="1"/>
  <c r="AE199" i="18" a="1"/>
  <c r="AE199" i="18" s="1"/>
  <c r="AE35" i="18" a="1"/>
  <c r="AE35" i="18" s="1"/>
  <c r="AE331" i="18" a="1"/>
  <c r="AE331" i="18" s="1"/>
  <c r="AE205" i="18" a="1"/>
  <c r="AE205" i="18" s="1"/>
  <c r="AE83" i="18" a="1"/>
  <c r="AE83" i="18" s="1"/>
  <c r="AE61" i="18" a="1"/>
  <c r="AE61" i="18" s="1"/>
  <c r="AE146" i="18" a="1"/>
  <c r="AE146" i="18" s="1"/>
  <c r="AE162" i="18" a="1"/>
  <c r="AE162" i="18" s="1"/>
  <c r="AE131" i="18" a="1"/>
  <c r="AE131" i="18" s="1"/>
  <c r="AE276" i="18" a="1"/>
  <c r="AE276" i="18" s="1"/>
  <c r="AE253" i="18" a="1"/>
  <c r="AE253" i="18" s="1"/>
  <c r="AE381" i="18" a="1"/>
  <c r="AE381" i="18" s="1"/>
  <c r="AE327" i="18" a="1"/>
  <c r="AE327" i="18" s="1"/>
  <c r="AE52" i="18" a="1"/>
  <c r="AE52" i="18" s="1"/>
  <c r="AE316" i="18" a="1"/>
  <c r="AE316" i="18" s="1"/>
  <c r="AE325" i="18" a="1"/>
  <c r="AE325" i="18" s="1"/>
  <c r="AE121" i="18" a="1"/>
  <c r="AE121" i="18" s="1"/>
  <c r="AE157" i="18" a="1"/>
  <c r="AE157" i="18" s="1"/>
  <c r="AE50" i="18" a="1"/>
  <c r="AE50" i="18" s="1"/>
  <c r="AE386" i="18" a="1"/>
  <c r="AE386" i="18" s="1"/>
  <c r="AE143" i="18" a="1"/>
  <c r="AE143" i="18" s="1"/>
  <c r="AE159" i="18" a="1"/>
  <c r="AE159" i="18" s="1"/>
  <c r="AE295" i="18" a="1"/>
  <c r="AE295" i="18" s="1"/>
  <c r="AE59" i="18" a="1"/>
  <c r="AE59" i="18" s="1"/>
  <c r="AE254" i="18" a="1"/>
  <c r="AE254" i="18" s="1"/>
  <c r="AE128" i="18" a="1"/>
  <c r="AE128" i="18" s="1"/>
  <c r="AE306" i="18" a="1"/>
  <c r="AE306" i="18" s="1"/>
  <c r="AE309" i="18" a="1"/>
  <c r="AE309" i="18" s="1"/>
  <c r="AE312" i="18" a="1"/>
  <c r="AE312" i="18" s="1"/>
  <c r="AE136" i="18" a="1"/>
  <c r="AE136" i="18" s="1"/>
  <c r="AE26" i="18" a="1"/>
  <c r="AE26" i="18" s="1"/>
  <c r="AE163" i="18" a="1"/>
  <c r="AE163" i="18" s="1"/>
  <c r="AE109" i="18" a="1"/>
  <c r="AE109" i="18" s="1"/>
  <c r="AE56" i="18" a="1"/>
  <c r="AE56" i="18" s="1"/>
  <c r="AE149" i="18" a="1"/>
  <c r="AE149" i="18" s="1"/>
  <c r="AE152" i="18" a="1"/>
  <c r="AE152" i="18" s="1"/>
  <c r="AE67" i="18" a="1"/>
  <c r="AE67" i="18" s="1"/>
  <c r="AE313" i="18" a="1"/>
  <c r="AE313" i="18" s="1"/>
  <c r="AE282" i="18" a="1"/>
  <c r="AE282" i="18" s="1"/>
  <c r="AE29" i="18" a="1"/>
  <c r="AE29" i="18" s="1"/>
  <c r="AE135" i="18" a="1"/>
  <c r="AE135" i="18" s="1"/>
  <c r="AE40" i="18" a="1"/>
  <c r="AE40" i="18" s="1"/>
  <c r="AE72" i="18" a="1"/>
  <c r="AE72" i="18" s="1"/>
  <c r="AE196" i="18" a="1"/>
  <c r="AE196" i="18" s="1"/>
  <c r="AE117" i="18" a="1"/>
  <c r="AE117" i="18" s="1"/>
  <c r="AE129" i="18" a="1"/>
  <c r="AE129" i="18" s="1"/>
  <c r="AE31" i="18" a="1"/>
  <c r="AE31" i="18" s="1"/>
  <c r="AE379" i="18" a="1"/>
  <c r="AE379" i="18" s="1"/>
  <c r="AE301" i="18" a="1"/>
  <c r="AE301" i="18" s="1"/>
  <c r="AE231" i="18" a="1"/>
  <c r="AE231" i="18" s="1"/>
  <c r="AE246" i="18" a="1"/>
  <c r="AE246" i="18" s="1"/>
  <c r="AE170" i="18" a="1"/>
  <c r="AE170" i="18" s="1"/>
  <c r="AE57" i="18" a="1"/>
  <c r="AE57" i="18" s="1"/>
  <c r="AE113" i="18" a="1"/>
  <c r="AE113" i="18" s="1"/>
  <c r="AE55" i="18" a="1"/>
  <c r="AE55" i="18" s="1"/>
  <c r="AE317" i="18" a="1"/>
  <c r="AE317" i="18" s="1"/>
  <c r="AE387" i="18" a="1"/>
  <c r="AE387" i="18" s="1"/>
  <c r="AE203" i="18" a="1"/>
  <c r="AE203" i="18" s="1"/>
  <c r="AE142" i="18" a="1"/>
  <c r="AE142" i="18" s="1"/>
  <c r="AE374" i="18" a="1"/>
  <c r="AE374" i="18" s="1"/>
  <c r="AE60" i="18" a="1"/>
  <c r="AE60" i="18" s="1"/>
  <c r="AE384" i="18" a="1"/>
  <c r="AE384" i="18" s="1"/>
  <c r="AE401" i="18" a="1"/>
  <c r="AE401" i="18" s="1"/>
  <c r="AE232" i="18" a="1"/>
  <c r="AE232" i="18" s="1"/>
  <c r="AE299" i="18" a="1"/>
  <c r="AE299" i="18" s="1"/>
  <c r="AE38" i="18" a="1"/>
  <c r="AE38" i="18" s="1"/>
  <c r="AE68" i="18" a="1"/>
  <c r="AE68" i="18" s="1"/>
  <c r="AE289" i="18" a="1"/>
  <c r="AE289" i="18" s="1"/>
  <c r="AE206" i="18" a="1"/>
  <c r="AE206" i="18" s="1"/>
  <c r="AE76" i="18" a="1"/>
  <c r="AE76" i="18" s="1"/>
  <c r="AE329" i="18" a="1"/>
  <c r="AE329" i="18" s="1"/>
  <c r="AE78" i="18" a="1"/>
  <c r="AE78" i="18" s="1"/>
  <c r="AE140" i="18" a="1"/>
  <c r="AE140" i="18" s="1"/>
  <c r="AE194" i="18" a="1"/>
  <c r="AE194" i="18" s="1"/>
  <c r="AE137" i="18" a="1"/>
  <c r="AE137" i="18" s="1"/>
  <c r="AE249" i="18" a="1"/>
  <c r="AE249" i="18" s="1"/>
  <c r="AE279" i="18" a="1"/>
  <c r="AE279" i="18" s="1"/>
  <c r="AE242" i="18" a="1"/>
  <c r="AE242" i="18" s="1"/>
  <c r="AE244" i="18" a="1"/>
  <c r="AE244" i="18" s="1"/>
  <c r="AE62" i="18" a="1"/>
  <c r="AE62" i="18" s="1"/>
  <c r="AE120" i="18" a="1"/>
  <c r="AE120" i="18" s="1"/>
  <c r="AE80" i="18" a="1"/>
  <c r="AE80" i="18" s="1"/>
  <c r="AE229" i="18" a="1"/>
  <c r="AE229" i="18" s="1"/>
  <c r="AE212" i="18" a="1"/>
  <c r="AE212" i="18" s="1"/>
  <c r="AE74" i="18" a="1"/>
  <c r="AE74" i="18" s="1"/>
  <c r="AE153" i="18" a="1"/>
  <c r="AE153" i="18" s="1"/>
  <c r="AE36" i="18" a="1"/>
  <c r="AE36" i="18" s="1"/>
  <c r="AE66" i="18" a="1"/>
  <c r="AE66" i="18" s="1"/>
  <c r="AC90" i="18"/>
  <c r="AC174" i="18" s="1"/>
  <c r="AB32" i="22" l="1"/>
  <c r="AE90" i="18"/>
  <c r="AE174" i="18" s="1"/>
  <c r="AE337" i="18"/>
  <c r="AE257" i="18"/>
  <c r="AE416" i="18"/>
  <c r="AE175" i="18"/>
  <c r="AC32" i="22" s="1"/>
  <c r="AC256" i="18"/>
  <c r="AC336" i="18" s="1"/>
  <c r="AC415" i="18" s="1"/>
  <c r="AC417" i="18" s="1"/>
  <c r="AC26" i="22" s="1"/>
  <c r="AF356" i="18" a="1"/>
  <c r="AF356" i="18" s="1"/>
  <c r="AF382" i="18" a="1"/>
  <c r="AF382" i="18" s="1"/>
  <c r="AF393" i="18" a="1"/>
  <c r="AF393" i="18" s="1"/>
  <c r="AF285" i="18" a="1"/>
  <c r="AF285" i="18" s="1"/>
  <c r="AF304" i="18" a="1"/>
  <c r="AF304" i="18" s="1"/>
  <c r="AF314" i="18" a="1"/>
  <c r="AF314" i="18" s="1"/>
  <c r="AF324" i="18" a="1"/>
  <c r="AF324" i="18" s="1"/>
  <c r="AF334" i="18" a="1"/>
  <c r="AF334" i="18" s="1"/>
  <c r="AF203" i="18" a="1"/>
  <c r="AF203" i="18" s="1"/>
  <c r="AF213" i="18" a="1"/>
  <c r="AF213" i="18" s="1"/>
  <c r="AF223" i="18" a="1"/>
  <c r="AF223" i="18" s="1"/>
  <c r="AF357" i="18" a="1"/>
  <c r="AF357" i="18" s="1"/>
  <c r="AF368" i="18" a="1"/>
  <c r="AF368" i="18" s="1"/>
  <c r="AF379" i="18" a="1"/>
  <c r="AF379" i="18" s="1"/>
  <c r="AF288" i="18" a="1"/>
  <c r="AF288" i="18" s="1"/>
  <c r="AF299" i="18" a="1"/>
  <c r="AF299" i="18" s="1"/>
  <c r="AF309" i="18" a="1"/>
  <c r="AF309" i="18" s="1"/>
  <c r="AF319" i="18" a="1"/>
  <c r="AF319" i="18" s="1"/>
  <c r="AF329" i="18" a="1"/>
  <c r="AF329" i="18" s="1"/>
  <c r="AF198" i="18" a="1"/>
  <c r="AF198" i="18" s="1"/>
  <c r="AF208" i="18" a="1"/>
  <c r="AF208" i="18" s="1"/>
  <c r="AF218" i="18" a="1"/>
  <c r="AF218" i="18" s="1"/>
  <c r="AF366" i="18" a="1"/>
  <c r="AF366" i="18" s="1"/>
  <c r="AF381" i="18" a="1"/>
  <c r="AF381" i="18" s="1"/>
  <c r="AF397" i="18" a="1"/>
  <c r="AF397" i="18" s="1"/>
  <c r="AF196" i="18" a="1"/>
  <c r="AF196" i="18" s="1"/>
  <c r="AF202" i="18" a="1"/>
  <c r="AF202" i="18" s="1"/>
  <c r="AF367" i="18" a="1"/>
  <c r="AF367" i="18" s="1"/>
  <c r="AF277" i="18" a="1"/>
  <c r="AF277" i="18" s="1"/>
  <c r="AF292" i="18" a="1"/>
  <c r="AF292" i="18" s="1"/>
  <c r="AF302" i="18" a="1"/>
  <c r="AF302" i="18" s="1"/>
  <c r="AF308" i="18" a="1"/>
  <c r="AF308" i="18" s="1"/>
  <c r="AF214" i="18" a="1"/>
  <c r="AF214" i="18" s="1"/>
  <c r="AF220" i="18" a="1"/>
  <c r="AF220" i="18" s="1"/>
  <c r="AF233" i="18" a="1"/>
  <c r="AF233" i="18" s="1"/>
  <c r="AF383" i="18" a="1"/>
  <c r="AF383" i="18" s="1"/>
  <c r="AF398" i="18" a="1"/>
  <c r="AF398" i="18" s="1"/>
  <c r="AF278" i="18" a="1"/>
  <c r="AF278" i="18" s="1"/>
  <c r="AF293" i="18" a="1"/>
  <c r="AF293" i="18" s="1"/>
  <c r="AF320" i="18" a="1"/>
  <c r="AF320" i="18" s="1"/>
  <c r="AF326" i="18" a="1"/>
  <c r="AF326" i="18" s="1"/>
  <c r="AF226" i="18" a="1"/>
  <c r="AF226" i="18" s="1"/>
  <c r="AF371" i="18" a="1"/>
  <c r="AF371" i="18" s="1"/>
  <c r="AF201" i="18" a="1"/>
  <c r="AF201" i="18" s="1"/>
  <c r="AF206" i="18" a="1"/>
  <c r="AF206" i="18" s="1"/>
  <c r="AF207" i="18" a="1"/>
  <c r="AF207" i="18" s="1"/>
  <c r="AF211" i="18" a="1"/>
  <c r="AF211" i="18" s="1"/>
  <c r="AF212" i="18" a="1"/>
  <c r="AF212" i="18" s="1"/>
  <c r="AF216" i="18" a="1"/>
  <c r="AF216" i="18" s="1"/>
  <c r="AF217" i="18" a="1"/>
  <c r="AF217" i="18" s="1"/>
  <c r="AF221" i="18" a="1"/>
  <c r="AF221" i="18" s="1"/>
  <c r="AF222" i="18" a="1"/>
  <c r="AF222" i="18" s="1"/>
  <c r="AF394" i="18" a="1"/>
  <c r="AF394" i="18" s="1"/>
  <c r="AF297" i="18" a="1"/>
  <c r="AF297" i="18" s="1"/>
  <c r="AF219" i="18" a="1"/>
  <c r="AF219" i="18" s="1"/>
  <c r="AF224" i="18" a="1"/>
  <c r="AF224" i="18" s="1"/>
  <c r="AF225" i="18" a="1"/>
  <c r="AF225" i="18" s="1"/>
  <c r="AF236" i="18" a="1"/>
  <c r="AF236" i="18" s="1"/>
  <c r="AF241" i="18" a="1"/>
  <c r="AF241" i="18" s="1"/>
  <c r="AF245" i="18" a="1"/>
  <c r="AF245" i="18" s="1"/>
  <c r="AF359" i="18" a="1"/>
  <c r="AF359" i="18" s="1"/>
  <c r="AF370" i="18" a="1"/>
  <c r="AF370" i="18" s="1"/>
  <c r="AF296" i="18" a="1"/>
  <c r="AF296" i="18" s="1"/>
  <c r="AF228" i="18" a="1"/>
  <c r="AF228" i="18" s="1"/>
  <c r="AF252" i="18" a="1"/>
  <c r="AF252" i="18" s="1"/>
  <c r="AF115" i="18" a="1"/>
  <c r="AF115" i="18" s="1"/>
  <c r="AF376" i="18" a="1"/>
  <c r="AF376" i="18" s="1"/>
  <c r="AF399" i="18" a="1"/>
  <c r="AF399" i="18" s="1"/>
  <c r="AF283" i="18" a="1"/>
  <c r="AF283" i="18" s="1"/>
  <c r="AF238" i="18" a="1"/>
  <c r="AF238" i="18" s="1"/>
  <c r="AF250" i="18" a="1"/>
  <c r="AF250" i="18" s="1"/>
  <c r="AF121" i="18" a="1"/>
  <c r="AF121" i="18" s="1"/>
  <c r="AF128" i="18" a="1"/>
  <c r="AF128" i="18" s="1"/>
  <c r="AF380" i="18" a="1"/>
  <c r="AF380" i="18" s="1"/>
  <c r="AF385" i="18" a="1"/>
  <c r="AF385" i="18" s="1"/>
  <c r="AF311" i="18" a="1"/>
  <c r="AF311" i="18" s="1"/>
  <c r="AF110" i="18" a="1"/>
  <c r="AF110" i="18" s="1"/>
  <c r="AF116" i="18" a="1"/>
  <c r="AF116" i="18" s="1"/>
  <c r="AF362" i="18" a="1"/>
  <c r="AF362" i="18" s="1"/>
  <c r="AF234" i="18" a="1"/>
  <c r="AF234" i="18" s="1"/>
  <c r="AF235" i="18" a="1"/>
  <c r="AF235" i="18" s="1"/>
  <c r="AF239" i="18" a="1"/>
  <c r="AF239" i="18" s="1"/>
  <c r="AF125" i="18" a="1"/>
  <c r="AF125" i="18" s="1"/>
  <c r="AF135" i="18" a="1"/>
  <c r="AF135" i="18" s="1"/>
  <c r="AF369" i="18" a="1"/>
  <c r="AF369" i="18" s="1"/>
  <c r="AF290" i="18" a="1"/>
  <c r="AF290" i="18" s="1"/>
  <c r="AF315" i="18" a="1"/>
  <c r="AF315" i="18" s="1"/>
  <c r="AF126" i="18" a="1"/>
  <c r="AF126" i="18" s="1"/>
  <c r="AF109" i="18" a="1"/>
  <c r="AF109" i="18" s="1"/>
  <c r="AF26" i="18" a="1"/>
  <c r="AF26" i="18" s="1"/>
  <c r="AF46" i="18" a="1"/>
  <c r="AF46" i="18" s="1"/>
  <c r="AF66" i="18" a="1"/>
  <c r="AF66" i="18" s="1"/>
  <c r="AF86" i="18" a="1"/>
  <c r="AF86" i="18" s="1"/>
  <c r="AF360" i="18" a="1"/>
  <c r="AF360" i="18" s="1"/>
  <c r="AF375" i="18" a="1"/>
  <c r="AF375" i="18" s="1"/>
  <c r="AF400" i="18" a="1"/>
  <c r="AF400" i="18" s="1"/>
  <c r="AF307" i="18" a="1"/>
  <c r="AF307" i="18" s="1"/>
  <c r="AF133" i="18" a="1"/>
  <c r="AF133" i="18" s="1"/>
  <c r="AF144" i="18" a="1"/>
  <c r="AF144" i="18" s="1"/>
  <c r="AF154" i="18" a="1"/>
  <c r="AF154" i="18" s="1"/>
  <c r="AF164" i="18" a="1"/>
  <c r="AF164" i="18" s="1"/>
  <c r="AF25" i="18" a="1"/>
  <c r="AF25" i="18" s="1"/>
  <c r="AF45" i="18" a="1"/>
  <c r="AF45" i="18" s="1"/>
  <c r="AF65" i="18" a="1"/>
  <c r="AF65" i="18" s="1"/>
  <c r="AF85" i="18" a="1"/>
  <c r="AF85" i="18" s="1"/>
  <c r="AF64" i="18" a="1"/>
  <c r="AF64" i="18" s="1"/>
  <c r="AF197" i="18" a="1"/>
  <c r="AF197" i="18" s="1"/>
  <c r="AF240" i="18" a="1"/>
  <c r="AF240" i="18" s="1"/>
  <c r="AF44" i="18" a="1"/>
  <c r="AF44" i="18" s="1"/>
  <c r="AF390" i="18" a="1"/>
  <c r="AF390" i="18" s="1"/>
  <c r="AF331" i="18" a="1"/>
  <c r="AF331" i="18" s="1"/>
  <c r="AF231" i="18" a="1"/>
  <c r="AF231" i="18" s="1"/>
  <c r="AF137" i="18" a="1"/>
  <c r="AF137" i="18" s="1"/>
  <c r="AF146" i="18" a="1"/>
  <c r="AF146" i="18" s="1"/>
  <c r="AF155" i="18" a="1"/>
  <c r="AF155" i="18" s="1"/>
  <c r="AF76" i="18" a="1"/>
  <c r="AF76" i="18" s="1"/>
  <c r="AF280" i="18" a="1"/>
  <c r="AF280" i="18" s="1"/>
  <c r="AF200" i="18" a="1"/>
  <c r="AF200" i="18" s="1"/>
  <c r="AF395" i="18" a="1"/>
  <c r="AF395" i="18" s="1"/>
  <c r="AF122" i="18" a="1"/>
  <c r="AF122" i="18" s="1"/>
  <c r="AF123" i="18" a="1"/>
  <c r="AF123" i="18" s="1"/>
  <c r="AF124" i="18" a="1"/>
  <c r="AF124" i="18" s="1"/>
  <c r="AF138" i="18" a="1"/>
  <c r="AF138" i="18" s="1"/>
  <c r="AF48" i="18" a="1"/>
  <c r="AF48" i="18" s="1"/>
  <c r="AF53" i="18" a="1"/>
  <c r="AF53" i="18" s="1"/>
  <c r="AF58" i="18" a="1"/>
  <c r="AF58" i="18" s="1"/>
  <c r="AF63" i="18" a="1"/>
  <c r="AF63" i="18" s="1"/>
  <c r="AF69" i="18" a="1"/>
  <c r="AF69" i="18" s="1"/>
  <c r="AF195" i="18" a="1"/>
  <c r="AF195" i="18" s="1"/>
  <c r="AF209" i="18" a="1"/>
  <c r="AF209" i="18" s="1"/>
  <c r="AF156" i="18" a="1"/>
  <c r="AF156" i="18" s="1"/>
  <c r="AF75" i="18" a="1"/>
  <c r="AF75" i="18" s="1"/>
  <c r="AF364" i="18" a="1"/>
  <c r="AF364" i="18" s="1"/>
  <c r="AF378" i="18" a="1"/>
  <c r="AF378" i="18" s="1"/>
  <c r="AF392" i="18" a="1"/>
  <c r="AF392" i="18" s="1"/>
  <c r="AF322" i="18" a="1"/>
  <c r="AF322" i="18" s="1"/>
  <c r="AF328" i="18" a="1"/>
  <c r="AF328" i="18" s="1"/>
  <c r="AF333" i="18" a="1"/>
  <c r="AF333" i="18" s="1"/>
  <c r="AF243" i="18" a="1"/>
  <c r="AF243" i="18" s="1"/>
  <c r="AF248" i="18" a="1"/>
  <c r="AF248" i="18" s="1"/>
  <c r="AF27" i="18" a="1"/>
  <c r="AF27" i="18" s="1"/>
  <c r="AF32" i="18" a="1"/>
  <c r="AF32" i="18" s="1"/>
  <c r="AF37" i="18" a="1"/>
  <c r="AF37" i="18" s="1"/>
  <c r="AF42" i="18" a="1"/>
  <c r="AF42" i="18" s="1"/>
  <c r="AF82" i="18" a="1"/>
  <c r="AF82" i="18" s="1"/>
  <c r="AF24" i="18" a="1"/>
  <c r="AF24" i="18" s="1"/>
  <c r="AF300" i="18" a="1"/>
  <c r="AF300" i="18" s="1"/>
  <c r="AF147" i="18" a="1"/>
  <c r="AF147" i="18" s="1"/>
  <c r="AF165" i="18" a="1"/>
  <c r="AF165" i="18" s="1"/>
  <c r="AF384" i="18" a="1"/>
  <c r="AF384" i="18" s="1"/>
  <c r="AF386" i="18" a="1"/>
  <c r="AF386" i="18" s="1"/>
  <c r="AF119" i="18" a="1"/>
  <c r="AF119" i="18" s="1"/>
  <c r="AF139" i="18" a="1"/>
  <c r="AF139" i="18" s="1"/>
  <c r="AF149" i="18" a="1"/>
  <c r="AF149" i="18" s="1"/>
  <c r="AF159" i="18" a="1"/>
  <c r="AF159" i="18" s="1"/>
  <c r="AF170" i="18" a="1"/>
  <c r="AF170" i="18" s="1"/>
  <c r="AF47" i="18" a="1"/>
  <c r="AF47" i="18" s="1"/>
  <c r="AF50" i="18" a="1"/>
  <c r="AF50" i="18" s="1"/>
  <c r="AF61" i="18" a="1"/>
  <c r="AF61" i="18" s="1"/>
  <c r="AF73" i="18" a="1"/>
  <c r="AF73" i="18" s="1"/>
  <c r="AF389" i="18" a="1"/>
  <c r="AF389" i="18" s="1"/>
  <c r="AF402" i="18" a="1"/>
  <c r="AF402" i="18" s="1"/>
  <c r="AF294" i="18" a="1"/>
  <c r="AF294" i="18" s="1"/>
  <c r="AF298" i="18" a="1"/>
  <c r="AF298" i="18" s="1"/>
  <c r="AF237" i="18" a="1"/>
  <c r="AF237" i="18" s="1"/>
  <c r="AF251" i="18" a="1"/>
  <c r="AF251" i="18" s="1"/>
  <c r="AF132" i="18" a="1"/>
  <c r="AF132" i="18" s="1"/>
  <c r="AF148" i="18" a="1"/>
  <c r="AF148" i="18" s="1"/>
  <c r="AF158" i="18" a="1"/>
  <c r="AF158" i="18" s="1"/>
  <c r="AF169" i="18" a="1"/>
  <c r="AF169" i="18" s="1"/>
  <c r="AF30" i="18" a="1"/>
  <c r="AF30" i="18" s="1"/>
  <c r="AF33" i="18" a="1"/>
  <c r="AF33" i="18" s="1"/>
  <c r="AF41" i="18" a="1"/>
  <c r="AF41" i="18" s="1"/>
  <c r="AF70" i="18" a="1"/>
  <c r="AF70" i="18" s="1"/>
  <c r="AF316" i="18" a="1"/>
  <c r="AF316" i="18" s="1"/>
  <c r="AF325" i="18" a="1"/>
  <c r="AF325" i="18" s="1"/>
  <c r="AF227" i="18" a="1"/>
  <c r="AF227" i="18" s="1"/>
  <c r="AF131" i="18" a="1"/>
  <c r="AF131" i="18" s="1"/>
  <c r="AF140" i="18" a="1"/>
  <c r="AF140" i="18" s="1"/>
  <c r="AF162" i="18" a="1"/>
  <c r="AF162" i="18" s="1"/>
  <c r="AF305" i="18" a="1"/>
  <c r="AF305" i="18" s="1"/>
  <c r="AF204" i="18" a="1"/>
  <c r="AF204" i="18" s="1"/>
  <c r="AF127" i="18" a="1"/>
  <c r="AF127" i="18" s="1"/>
  <c r="AF81" i="18" a="1"/>
  <c r="AF81" i="18" s="1"/>
  <c r="AF87" i="18" a="1"/>
  <c r="AF87" i="18" s="1"/>
  <c r="AF286" i="18" a="1"/>
  <c r="AF286" i="18" s="1"/>
  <c r="AF134" i="18" a="1"/>
  <c r="AF134" i="18" s="1"/>
  <c r="AF161" i="18" a="1"/>
  <c r="AF161" i="18" s="1"/>
  <c r="AF84" i="18" a="1"/>
  <c r="AF84" i="18" s="1"/>
  <c r="AF372" i="18" a="1"/>
  <c r="AF372" i="18" s="1"/>
  <c r="AF377" i="18" a="1"/>
  <c r="AF377" i="18" s="1"/>
  <c r="AF112" i="18" a="1"/>
  <c r="AF112" i="18" s="1"/>
  <c r="AF145" i="18" a="1"/>
  <c r="AF145" i="18" s="1"/>
  <c r="AF167" i="18" a="1"/>
  <c r="AF167" i="18" s="1"/>
  <c r="AF51" i="18" a="1"/>
  <c r="AF51" i="18" s="1"/>
  <c r="AF365" i="18" a="1"/>
  <c r="AF365" i="18" s="1"/>
  <c r="AF281" i="18" a="1"/>
  <c r="AF281" i="18" s="1"/>
  <c r="AF39" i="18" a="1"/>
  <c r="AF39" i="18" s="1"/>
  <c r="AF317" i="18" a="1"/>
  <c r="AF317" i="18" s="1"/>
  <c r="AF276" i="18" a="1"/>
  <c r="AF276" i="18" s="1"/>
  <c r="AF205" i="18" a="1"/>
  <c r="AF205" i="18" s="1"/>
  <c r="AF249" i="18" a="1"/>
  <c r="AF249" i="18" s="1"/>
  <c r="AF129" i="18" a="1"/>
  <c r="AF129" i="18" s="1"/>
  <c r="AF388" i="18" a="1"/>
  <c r="AF388" i="18" s="1"/>
  <c r="AF111" i="18" a="1"/>
  <c r="AF111" i="18" s="1"/>
  <c r="AF374" i="18" a="1"/>
  <c r="AF374" i="18" s="1"/>
  <c r="AF142" i="18" a="1"/>
  <c r="AF142" i="18" s="1"/>
  <c r="AF150" i="18" a="1"/>
  <c r="AF150" i="18" s="1"/>
  <c r="AF60" i="18" a="1"/>
  <c r="AF60" i="18" s="1"/>
  <c r="AF88" i="18" a="1"/>
  <c r="AF88" i="18" s="1"/>
  <c r="AF52" i="18" a="1"/>
  <c r="AF52" i="18" s="1"/>
  <c r="AF56" i="18" a="1"/>
  <c r="AF56" i="18" s="1"/>
  <c r="AF152" i="18" a="1"/>
  <c r="AF152" i="18" s="1"/>
  <c r="AF313" i="18" a="1"/>
  <c r="AF313" i="18" s="1"/>
  <c r="AF141" i="18" a="1"/>
  <c r="AF141" i="18" s="1"/>
  <c r="AF54" i="18" a="1"/>
  <c r="AF54" i="18" s="1"/>
  <c r="AF35" i="18" a="1"/>
  <c r="AF35" i="18" s="1"/>
  <c r="AF301" i="18" a="1"/>
  <c r="AF301" i="18" s="1"/>
  <c r="AF246" i="18" a="1"/>
  <c r="AF246" i="18" s="1"/>
  <c r="AF373" i="18" a="1"/>
  <c r="AF373" i="18" s="1"/>
  <c r="AF113" i="18" a="1"/>
  <c r="AF113" i="18" s="1"/>
  <c r="AF151" i="18" a="1"/>
  <c r="AF151" i="18" s="1"/>
  <c r="AF55" i="18" a="1"/>
  <c r="AF55" i="18" s="1"/>
  <c r="AF318" i="18" a="1"/>
  <c r="AF318" i="18" s="1"/>
  <c r="AF118" i="18" a="1"/>
  <c r="AF118" i="18" s="1"/>
  <c r="AF130" i="18" a="1"/>
  <c r="AF130" i="18" s="1"/>
  <c r="AF171" i="18" a="1"/>
  <c r="AF171" i="18" s="1"/>
  <c r="AF43" i="18" a="1"/>
  <c r="AF43" i="18" s="1"/>
  <c r="AF210" i="18" a="1"/>
  <c r="AF210" i="18" s="1"/>
  <c r="AF163" i="18" a="1"/>
  <c r="AF163" i="18" s="1"/>
  <c r="AF168" i="18" a="1"/>
  <c r="AF168" i="18" s="1"/>
  <c r="AF28" i="18" a="1"/>
  <c r="AF28" i="18" s="1"/>
  <c r="AF157" i="18" a="1"/>
  <c r="AF157" i="18" s="1"/>
  <c r="AF71" i="18" a="1"/>
  <c r="AF71" i="18" s="1"/>
  <c r="AF77" i="18" a="1"/>
  <c r="AF77" i="18" s="1"/>
  <c r="AF57" i="18" a="1"/>
  <c r="AF57" i="18" s="1"/>
  <c r="AF323" i="18" a="1"/>
  <c r="AF323" i="18" s="1"/>
  <c r="AF295" i="18" a="1"/>
  <c r="AF295" i="18" s="1"/>
  <c r="AF59" i="18" a="1"/>
  <c r="AF59" i="18" s="1"/>
  <c r="AF253" i="18" a="1"/>
  <c r="AF253" i="18" s="1"/>
  <c r="AF327" i="18" a="1"/>
  <c r="AF327" i="18" s="1"/>
  <c r="AF114" i="18" a="1"/>
  <c r="AF114" i="18" s="1"/>
  <c r="AF49" i="18" a="1"/>
  <c r="AF49" i="18" s="1"/>
  <c r="AF358" i="18" a="1"/>
  <c r="AF358" i="18" s="1"/>
  <c r="AF230" i="18" a="1"/>
  <c r="AF230" i="18" s="1"/>
  <c r="AF254" i="18" a="1"/>
  <c r="AF254" i="18" s="1"/>
  <c r="AF287" i="18" a="1"/>
  <c r="AF287" i="18" s="1"/>
  <c r="AF303" i="18" a="1"/>
  <c r="AF303" i="18" s="1"/>
  <c r="AF306" i="18" a="1"/>
  <c r="AF306" i="18" s="1"/>
  <c r="AF312" i="18" a="1"/>
  <c r="AF312" i="18" s="1"/>
  <c r="AF136" i="18" a="1"/>
  <c r="AF136" i="18" s="1"/>
  <c r="AF284" i="18" a="1"/>
  <c r="AF284" i="18" s="1"/>
  <c r="AF310" i="18" a="1"/>
  <c r="AF310" i="18" s="1"/>
  <c r="AF160" i="18" a="1"/>
  <c r="AF160" i="18" s="1"/>
  <c r="AF67" i="18" a="1"/>
  <c r="AF67" i="18" s="1"/>
  <c r="AF79" i="18" a="1"/>
  <c r="AF79" i="18" s="1"/>
  <c r="AF199" i="18" a="1"/>
  <c r="AF199" i="18" s="1"/>
  <c r="AF332" i="18" a="1"/>
  <c r="AF332" i="18" s="1"/>
  <c r="AF40" i="18" a="1"/>
  <c r="AF40" i="18" s="1"/>
  <c r="AF363" i="18" a="1"/>
  <c r="AF363" i="18" s="1"/>
  <c r="AF291" i="18" a="1"/>
  <c r="AF291" i="18" s="1"/>
  <c r="AF83" i="18" a="1"/>
  <c r="AF83" i="18" s="1"/>
  <c r="AF396" i="18" a="1"/>
  <c r="AF396" i="18" s="1"/>
  <c r="AF117" i="18" a="1"/>
  <c r="AF117" i="18" s="1"/>
  <c r="AF31" i="18" a="1"/>
  <c r="AF31" i="18" s="1"/>
  <c r="AF282" i="18" a="1"/>
  <c r="AF282" i="18" s="1"/>
  <c r="AF143" i="18" a="1"/>
  <c r="AF143" i="18" s="1"/>
  <c r="AF29" i="18" a="1"/>
  <c r="AF29" i="18" s="1"/>
  <c r="AF215" i="18" a="1"/>
  <c r="AF215" i="18" s="1"/>
  <c r="AF36" i="18" a="1"/>
  <c r="AF36" i="18" s="1"/>
  <c r="AF194" i="18" a="1"/>
  <c r="AF194" i="18" s="1"/>
  <c r="AF242" i="18" a="1"/>
  <c r="AF242" i="18" s="1"/>
  <c r="AF78" i="18" a="1"/>
  <c r="AF78" i="18" s="1"/>
  <c r="AF120" i="18" a="1"/>
  <c r="AF120" i="18" s="1"/>
  <c r="AF391" i="18" a="1"/>
  <c r="AF391" i="18" s="1"/>
  <c r="AF279" i="18" a="1"/>
  <c r="AF279" i="18" s="1"/>
  <c r="AF247" i="18" a="1"/>
  <c r="AF247" i="18" s="1"/>
  <c r="AF401" i="18" a="1"/>
  <c r="AF401" i="18" s="1"/>
  <c r="AF232" i="18" a="1"/>
  <c r="AF232" i="18" s="1"/>
  <c r="AF38" i="18" a="1"/>
  <c r="AF38" i="18" s="1"/>
  <c r="AF68" i="18" a="1"/>
  <c r="AF68" i="18" s="1"/>
  <c r="AF289" i="18" a="1"/>
  <c r="AF289" i="18" s="1"/>
  <c r="AF330" i="18" a="1"/>
  <c r="AF330" i="18" s="1"/>
  <c r="AF321" i="18" a="1"/>
  <c r="AF321" i="18" s="1"/>
  <c r="AF244" i="18" a="1"/>
  <c r="AF244" i="18" s="1"/>
  <c r="AF62" i="18" a="1"/>
  <c r="AF62" i="18" s="1"/>
  <c r="AF387" i="18" a="1"/>
  <c r="AF387" i="18" s="1"/>
  <c r="AF72" i="18" a="1"/>
  <c r="AF72" i="18" s="1"/>
  <c r="AF80" i="18" a="1"/>
  <c r="AF80" i="18" s="1"/>
  <c r="AF229" i="18" a="1"/>
  <c r="AF229" i="18" s="1"/>
  <c r="AF166" i="18" a="1"/>
  <c r="AF166" i="18" s="1"/>
  <c r="AF74" i="18" a="1"/>
  <c r="AF74" i="18" s="1"/>
  <c r="AF153" i="18" a="1"/>
  <c r="AF153" i="18" s="1"/>
  <c r="AF34" i="18" a="1"/>
  <c r="AF34" i="18" s="1"/>
  <c r="AF361" i="18" a="1"/>
  <c r="AF361" i="18" s="1"/>
  <c r="AF416" i="18" l="1"/>
  <c r="AF337" i="18"/>
  <c r="AF257" i="18"/>
  <c r="AE256" i="18"/>
  <c r="AE336" i="18" s="1"/>
  <c r="AE415" i="18" s="1"/>
  <c r="AE417" i="18" s="1"/>
  <c r="AF90" i="18"/>
  <c r="AF174" i="18" s="1"/>
  <c r="AF175" i="18" s="1"/>
  <c r="AF256" i="18" s="1"/>
  <c r="AF336" i="18" l="1"/>
  <c r="AF415" i="18" s="1"/>
  <c r="AF417" i="18" s="1"/>
  <c r="AD32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<sst xmlns="http://schemas.openxmlformats.org/spreadsheetml/2006/main" count="1597" uniqueCount="280">
  <si>
    <t>SHEET NO.</t>
  </si>
  <si>
    <t>STATION TO STATION</t>
  </si>
  <si>
    <t>&lt;--- ENTER STARTING SHEET NUMBER</t>
  </si>
  <si>
    <t>ENTER ITEM CODE (FOR EXAMPLE: 201E11000) AND ADDITIONAL DESCRIPTION INTO THE BLUE CELLS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</si>
  <si>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</si>
  <si>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</si>
  <si>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</si>
  <si>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</si>
  <si>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</si>
  <si>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</si>
  <si>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</si>
  <si>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</si>
  <si>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</si>
  <si>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</si>
  <si>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</t>
  </si>
  <si>
    <t>SIDE</t>
  </si>
  <si>
    <t>ITEM_CODE</t>
  </si>
  <si>
    <t>ADDITIONAL_DESCRIPTION</t>
  </si>
  <si>
    <t>SPREADSHEET</t>
  </si>
  <si>
    <t>INSTRUCTIONS:</t>
  </si>
  <si>
    <t>TOTALS CARRIED TO GENERAL SUMMARY</t>
  </si>
  <si>
    <t>Formula Rows</t>
  </si>
  <si>
    <t>REF    NO.</t>
  </si>
  <si>
    <t xml:space="preserve">TOTALS THIS SHEET  </t>
  </si>
  <si>
    <t>TOTALS THIS SHEET</t>
  </si>
  <si>
    <t>TOTALS</t>
  </si>
  <si>
    <t>ENTER ITEM CODE (FOR EXAMPLE: 201E11600) AND ADDITIONAL DESCRIPTION INTO THE BLUE CELLS</t>
  </si>
  <si>
    <t>don’t insert a column here</t>
  </si>
  <si>
    <t>REFERENCE NO.</t>
  </si>
  <si>
    <t>RT</t>
  </si>
  <si>
    <t>TO</t>
  </si>
  <si>
    <t>MONROE STREET</t>
  </si>
  <si>
    <t>LT</t>
  </si>
  <si>
    <t>203E10000</t>
  </si>
  <si>
    <t>203E20000</t>
  </si>
  <si>
    <t>608E10000</t>
  </si>
  <si>
    <t>608E52000</t>
  </si>
  <si>
    <t>609E26000</t>
  </si>
  <si>
    <t>C-1</t>
  </si>
  <si>
    <t>C-2</t>
  </si>
  <si>
    <t>C-3</t>
  </si>
  <si>
    <t>C-4</t>
  </si>
  <si>
    <t>LT/RT</t>
  </si>
  <si>
    <t>W-1</t>
  </si>
  <si>
    <t>W-2</t>
  </si>
  <si>
    <t>W-3</t>
  </si>
  <si>
    <t>W-4</t>
  </si>
  <si>
    <t>W-5</t>
  </si>
  <si>
    <t>W-6</t>
  </si>
  <si>
    <t>W-7</t>
  </si>
  <si>
    <t>M-1</t>
  </si>
  <si>
    <t>623E39500</t>
  </si>
  <si>
    <t>M-2</t>
  </si>
  <si>
    <t>CL</t>
  </si>
  <si>
    <t>M-3</t>
  </si>
  <si>
    <t>690E98000</t>
  </si>
  <si>
    <t>GROUND WATER MONITORING WELL ADJUSTED TO GRADE</t>
  </si>
  <si>
    <t>M-4</t>
  </si>
  <si>
    <t>MONROE / GLASGOW INT (CADD MEASURED)</t>
  </si>
  <si>
    <t>MONROE / ALEXIS INT (CADD MEASURED)</t>
  </si>
  <si>
    <t>ALEXIS ROAD</t>
  </si>
  <si>
    <t>ACRES / ALEXIS INT (CADD MEASURED)</t>
  </si>
  <si>
    <t>ELLIOT LOON (CADD MEASURED)</t>
  </si>
  <si>
    <t>OLD ACRES SITE GRADING (CADD MEASURED)</t>
  </si>
  <si>
    <t>0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</si>
  <si>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</si>
  <si>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</si>
  <si>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</si>
  <si>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</si>
  <si>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</si>
  <si>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</si>
  <si>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</si>
  <si>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</si>
  <si>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</si>
  <si>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</si>
  <si>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</si>
  <si>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</si>
  <si>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</si>
  <si>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</si>
  <si>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</si>
  <si>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</si>
  <si>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C-40</t>
  </si>
  <si>
    <t>C-41</t>
  </si>
  <si>
    <t>C-42</t>
  </si>
  <si>
    <t>ACRES ROAD</t>
  </si>
  <si>
    <t>304E20000</t>
  </si>
  <si>
    <t>608E13000</t>
  </si>
  <si>
    <t>609E70000</t>
  </si>
  <si>
    <t>W-27</t>
  </si>
  <si>
    <t>W-28</t>
  </si>
  <si>
    <t>W-29</t>
  </si>
  <si>
    <t>W-30</t>
  </si>
  <si>
    <t>W-31</t>
  </si>
  <si>
    <t>W-32</t>
  </si>
  <si>
    <t>W-33</t>
  </si>
  <si>
    <t>W-34</t>
  </si>
  <si>
    <t>W-35</t>
  </si>
  <si>
    <t>W-36</t>
  </si>
  <si>
    <t>MD-1</t>
  </si>
  <si>
    <t>MD-2</t>
  </si>
  <si>
    <t>MD-3</t>
  </si>
  <si>
    <t>188+22.04</t>
  </si>
  <si>
    <t>33+99.77</t>
  </si>
  <si>
    <t>65+01.34</t>
  </si>
  <si>
    <t>65+33.70</t>
  </si>
  <si>
    <t>ALEXIS ROAD / ACRES ROAD</t>
  </si>
  <si>
    <t>ACRES ROAD / ALEXIS ROAD</t>
  </si>
  <si>
    <t>175+71.10</t>
  </si>
  <si>
    <t>10+92.18</t>
  </si>
  <si>
    <t>RAMP C-D / MONROE STREET</t>
  </si>
  <si>
    <t>MONROE STREET / RAMP C-D</t>
  </si>
  <si>
    <t>11+64.09</t>
  </si>
  <si>
    <t>21+20.80</t>
  </si>
  <si>
    <t>ALEXIS ROAD / MONROE STREET</t>
  </si>
  <si>
    <t>MONROE STREET / ALEXIS ROAD</t>
  </si>
  <si>
    <t>20+87.31</t>
  </si>
  <si>
    <t>659e10000</t>
  </si>
  <si>
    <t>Arcadis</t>
  </si>
  <si>
    <t>TT</t>
  </si>
  <si>
    <t>Collier's</t>
  </si>
  <si>
    <t>$GN003</t>
  </si>
  <si>
    <t>$GN002</t>
  </si>
  <si>
    <t>659e00300</t>
  </si>
  <si>
    <t>659e14000</t>
  </si>
  <si>
    <t>659e15000</t>
  </si>
  <si>
    <t>659e20000</t>
  </si>
  <si>
    <t>659e31000</t>
  </si>
  <si>
    <t>659e35000</t>
  </si>
  <si>
    <t>204e45000</t>
  </si>
  <si>
    <t>201e11000</t>
  </si>
  <si>
    <t>$GN101</t>
  </si>
  <si>
    <t>601e21050</t>
  </si>
  <si>
    <t>204e30010</t>
  </si>
  <si>
    <t>204e30030</t>
  </si>
  <si>
    <t>204e50000</t>
  </si>
  <si>
    <t>204e13000</t>
  </si>
  <si>
    <t>611e01500</t>
  </si>
  <si>
    <t>611e99710</t>
  </si>
  <si>
    <t>605e13300</t>
  </si>
  <si>
    <t>LS</t>
  </si>
  <si>
    <t>TOTALS CARRIED TO THE GENERAL NOTES</t>
  </si>
  <si>
    <t>BR-2</t>
  </si>
  <si>
    <t>607E98000</t>
  </si>
  <si>
    <t xml:space="preserve"> WOOD FENCE, WITH 5' RAILS</t>
  </si>
  <si>
    <t>BR-1</t>
  </si>
  <si>
    <t>204E13000</t>
  </si>
  <si>
    <t>204E30010</t>
  </si>
  <si>
    <t>US 23</t>
  </si>
  <si>
    <t>SLIP LANE</t>
  </si>
  <si>
    <t>CUMULATIVE TOTALS FROM PREVIOUS SHEETS</t>
  </si>
  <si>
    <t>609E26001</t>
  </si>
  <si>
    <t>TOTALS FROM PREVIOUS SHEET</t>
  </si>
  <si>
    <t>659E40000</t>
  </si>
  <si>
    <t>609E24000</t>
  </si>
  <si>
    <t>C-6</t>
  </si>
  <si>
    <t>C-7</t>
  </si>
  <si>
    <t>C-8</t>
  </si>
  <si>
    <t>C-9</t>
  </si>
  <si>
    <t>C-10</t>
  </si>
  <si>
    <t>C-11</t>
  </si>
  <si>
    <t>204E30030</t>
  </si>
  <si>
    <t>SPLIT</t>
  </si>
  <si>
    <t>01/NHS/21</t>
  </si>
  <si>
    <t>SPLT</t>
  </si>
  <si>
    <t>02/S&gt;2/04</t>
  </si>
  <si>
    <t>625E25408</t>
  </si>
  <si>
    <t>625E29100</t>
  </si>
  <si>
    <t>M-5</t>
  </si>
  <si>
    <t>452E12010</t>
  </si>
  <si>
    <t>625E36010</t>
  </si>
  <si>
    <t>MD-1A</t>
  </si>
  <si>
    <t>175+18.33</t>
  </si>
  <si>
    <t>622E90000</t>
  </si>
  <si>
    <t>MUP BARRIER</t>
  </si>
  <si>
    <t>BR-3</t>
  </si>
  <si>
    <t>C-26A</t>
  </si>
  <si>
    <t>C-26B</t>
  </si>
  <si>
    <t>C-26C</t>
  </si>
  <si>
    <t>175+58.26</t>
  </si>
  <si>
    <t>W-26</t>
  </si>
  <si>
    <t>C-5</t>
  </si>
  <si>
    <t>C-23</t>
  </si>
  <si>
    <t>TOTAL SPLIT 1</t>
  </si>
  <si>
    <t>TOTAL SPLIT 2</t>
  </si>
  <si>
    <t>06/NHS/31</t>
  </si>
  <si>
    <t>TOTAL SPLIT 6</t>
  </si>
  <si>
    <t>SPLIT TOTALS</t>
  </si>
  <si>
    <t>$XS171</t>
  </si>
  <si>
    <t>$XS102</t>
  </si>
  <si>
    <t>$XS103</t>
  </si>
  <si>
    <t>$XS104</t>
  </si>
  <si>
    <t>$XS105</t>
  </si>
  <si>
    <t>$XS106</t>
  </si>
  <si>
    <t>$XS107</t>
  </si>
  <si>
    <t>$XS108</t>
  </si>
  <si>
    <t>$XS109</t>
  </si>
  <si>
    <t>$XS110</t>
  </si>
  <si>
    <t>$XS111</t>
  </si>
  <si>
    <t>$XS112</t>
  </si>
  <si>
    <t>$XS113</t>
  </si>
  <si>
    <t>$XS114</t>
  </si>
  <si>
    <t>$XS115</t>
  </si>
  <si>
    <t>$XS116</t>
  </si>
  <si>
    <t>$XS112A</t>
  </si>
  <si>
    <t>$XS112B</t>
  </si>
  <si>
    <t>$XS112C</t>
  </si>
  <si>
    <t>$XS112D</t>
  </si>
  <si>
    <t>$XS112E</t>
  </si>
  <si>
    <t>$XS112F</t>
  </si>
  <si>
    <t>$XS112G</t>
  </si>
  <si>
    <t>$XS117</t>
  </si>
  <si>
    <t>$XS118</t>
  </si>
  <si>
    <t>$XS119</t>
  </si>
  <si>
    <t>$XS120</t>
  </si>
  <si>
    <t>$XS121</t>
  </si>
  <si>
    <t>$XS122</t>
  </si>
  <si>
    <t>$XS123</t>
  </si>
  <si>
    <t>$XS124</t>
  </si>
  <si>
    <t>$XS125</t>
  </si>
  <si>
    <t>$XS126</t>
  </si>
  <si>
    <t>$XS127</t>
  </si>
  <si>
    <t>$XS128</t>
  </si>
  <si>
    <t>$XS129</t>
  </si>
  <si>
    <t>$XS130</t>
  </si>
  <si>
    <t>$XS131</t>
  </si>
  <si>
    <t>$XS132</t>
  </si>
  <si>
    <t>$XS133</t>
  </si>
  <si>
    <t>$XS134</t>
  </si>
  <si>
    <t>$XS135</t>
  </si>
  <si>
    <t>$XS136</t>
  </si>
  <si>
    <t>$XS137</t>
  </si>
  <si>
    <t>$XS138</t>
  </si>
  <si>
    <t>$XS139</t>
  </si>
  <si>
    <t>$XS140</t>
  </si>
  <si>
    <t>$XS141</t>
  </si>
  <si>
    <t>$XS142</t>
  </si>
  <si>
    <t>$XS143</t>
  </si>
  <si>
    <t>$XS144</t>
  </si>
  <si>
    <t>$XS145</t>
  </si>
  <si>
    <t>$XS146</t>
  </si>
  <si>
    <t>$XS147</t>
  </si>
  <si>
    <t>$XS148</t>
  </si>
  <si>
    <t>$XS149</t>
  </si>
  <si>
    <t>$XS150</t>
  </si>
  <si>
    <t>$XS151</t>
  </si>
  <si>
    <t>$XS152</t>
  </si>
  <si>
    <t>$XS153</t>
  </si>
  <si>
    <t>$XS154</t>
  </si>
  <si>
    <t>$XS155</t>
  </si>
  <si>
    <t>$XS156</t>
  </si>
  <si>
    <t>$XS157</t>
  </si>
  <si>
    <t>$XS158</t>
  </si>
  <si>
    <t>$XS159</t>
  </si>
  <si>
    <t>$XS160</t>
  </si>
  <si>
    <t>$XS161</t>
  </si>
  <si>
    <t>$XS162</t>
  </si>
  <si>
    <t>$XS163</t>
  </si>
  <si>
    <t>$XS164</t>
  </si>
  <si>
    <t>$XS165</t>
  </si>
  <si>
    <t>$XS166</t>
  </si>
  <si>
    <t>$XS167</t>
  </si>
  <si>
    <t>$XS168</t>
  </si>
  <si>
    <t>$XS169</t>
  </si>
  <si>
    <t>$XS170</t>
  </si>
  <si>
    <t>$XS172</t>
  </si>
  <si>
    <t>$XS173</t>
  </si>
  <si>
    <t>$XS174</t>
  </si>
  <si>
    <t>$XS175</t>
  </si>
  <si>
    <t>$GP104</t>
  </si>
  <si>
    <t>$GP105</t>
  </si>
  <si>
    <t>$GP106</t>
  </si>
  <si>
    <t>0+00.00</t>
  </si>
  <si>
    <t>RAMPS AB</t>
  </si>
  <si>
    <t>RAMP A</t>
  </si>
  <si>
    <t>RAMP B</t>
  </si>
  <si>
    <t>RAMPS CD</t>
  </si>
  <si>
    <t>RAMP C</t>
  </si>
  <si>
    <t>RAMP D</t>
  </si>
  <si>
    <t>147, 148</t>
  </si>
  <si>
    <t>148, 149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</si>
</sst>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&quot;+&quot;00.00"/>
    <numFmt numFmtId="165" formatCode="0\)"/>
    <numFmt numFmtId="166" formatCode="&quot;SUBSUMMARY SHEET &quot;#"/>
    <numFmt numFmtId="167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7" borderId="45" applyNumberFormat="0" applyFont="0" applyAlignment="0" applyProtection="0"/>
  </cellStyleXfs>
  <cellXfs count="234">
    <xf numFmtId="0" fontId="0" fillId="0" borderId="0" xfId="0"/>
    <xf numFmtId="0" fontId="7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5" fillId="0" borderId="0" xfId="2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5" fillId="2" borderId="0" xfId="2" applyFill="1" applyAlignment="1">
      <alignment vertical="center"/>
    </xf>
    <xf numFmtId="165" fontId="3" fillId="2" borderId="0" xfId="2" applyNumberFormat="1" applyFont="1" applyFill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3" borderId="0" xfId="2" applyFont="1" applyFill="1" applyAlignment="1" applyProtection="1">
      <alignment horizontal="center"/>
      <protection locked="0"/>
    </xf>
    <xf numFmtId="0" fontId="4" fillId="3" borderId="0" xfId="2" applyFont="1" applyFill="1"/>
    <xf numFmtId="0" fontId="5" fillId="3" borderId="0" xfId="2" applyFill="1" applyAlignment="1">
      <alignment vertical="center"/>
    </xf>
    <xf numFmtId="0" fontId="5" fillId="5" borderId="22" xfId="2" applyFill="1" applyBorder="1" applyAlignment="1" applyProtection="1">
      <alignment vertical="center"/>
      <protection locked="0"/>
    </xf>
    <xf numFmtId="49" fontId="5" fillId="3" borderId="0" xfId="2" applyNumberFormat="1" applyFill="1" applyAlignment="1" applyProtection="1">
      <alignment horizontal="center" vertical="center"/>
      <protection locked="0"/>
    </xf>
    <xf numFmtId="11" fontId="5" fillId="3" borderId="11" xfId="2" applyNumberFormat="1" applyFill="1" applyBorder="1" applyAlignment="1" applyProtection="1">
      <alignment horizontal="center" vertical="center" shrinkToFit="1"/>
      <protection locked="0"/>
    </xf>
    <xf numFmtId="0" fontId="5" fillId="0" borderId="1" xfId="2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5" fillId="5" borderId="26" xfId="2" applyFill="1" applyBorder="1" applyAlignment="1" applyProtection="1">
      <alignment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164" fontId="9" fillId="0" borderId="9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5" fillId="0" borderId="1" xfId="2" applyBorder="1" applyAlignment="1" applyProtection="1">
      <alignment horizontal="center" vertical="center"/>
      <protection locked="0"/>
    </xf>
    <xf numFmtId="0" fontId="5" fillId="0" borderId="10" xfId="2" applyBorder="1" applyAlignment="1" applyProtection="1">
      <alignment horizontal="center" vertical="center"/>
      <protection locked="0"/>
    </xf>
    <xf numFmtId="0" fontId="5" fillId="0" borderId="2" xfId="2" applyBorder="1" applyAlignment="1" applyProtection="1">
      <alignment horizontal="center" vertical="center"/>
      <protection locked="0"/>
    </xf>
    <xf numFmtId="0" fontId="5" fillId="5" borderId="24" xfId="2" applyFill="1" applyBorder="1" applyAlignment="1" applyProtection="1">
      <alignment vertical="center"/>
      <protection locked="0"/>
    </xf>
    <xf numFmtId="0" fontId="5" fillId="5" borderId="25" xfId="2" applyFill="1" applyBorder="1" applyAlignment="1" applyProtection="1">
      <alignment vertical="center"/>
      <protection locked="0"/>
    </xf>
    <xf numFmtId="1" fontId="5" fillId="0" borderId="29" xfId="2" applyNumberFormat="1" applyBorder="1" applyAlignment="1">
      <alignment horizontal="center" vertical="center"/>
    </xf>
    <xf numFmtId="1" fontId="5" fillId="0" borderId="7" xfId="2" applyNumberFormat="1" applyBorder="1" applyAlignment="1">
      <alignment horizontal="center" vertical="center"/>
    </xf>
    <xf numFmtId="1" fontId="5" fillId="0" borderId="2" xfId="2" applyNumberFormat="1" applyBorder="1" applyAlignment="1" applyProtection="1">
      <alignment horizontal="center" vertical="center"/>
      <protection locked="0"/>
    </xf>
    <xf numFmtId="0" fontId="5" fillId="3" borderId="0" xfId="2" applyFill="1" applyAlignment="1" applyProtection="1">
      <alignment horizontal="center" vertical="center"/>
      <protection locked="0"/>
    </xf>
    <xf numFmtId="0" fontId="5" fillId="5" borderId="41" xfId="2" applyFill="1" applyBorder="1" applyAlignment="1" applyProtection="1">
      <alignment vertical="center"/>
      <protection locked="0"/>
    </xf>
    <xf numFmtId="0" fontId="5" fillId="0" borderId="0" xfId="2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5" borderId="22" xfId="0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11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5" borderId="24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67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3" borderId="0" xfId="0" applyNumberFormat="1" applyFont="1" applyFill="1" applyAlignment="1" applyProtection="1">
      <alignment horizontal="center" vertical="center"/>
      <protection locked="0"/>
    </xf>
    <xf numFmtId="1" fontId="5" fillId="0" borderId="4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0" fontId="5" fillId="0" borderId="15" xfId="2" applyBorder="1" applyAlignment="1" applyProtection="1">
      <alignment horizontal="center" vertical="center"/>
      <protection locked="0"/>
    </xf>
    <xf numFmtId="1" fontId="5" fillId="0" borderId="43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0" fontId="5" fillId="0" borderId="4" xfId="2" applyBorder="1" applyAlignment="1" applyProtection="1">
      <alignment horizontal="center" vertical="center"/>
      <protection locked="0"/>
    </xf>
    <xf numFmtId="0" fontId="5" fillId="0" borderId="35" xfId="2" applyBorder="1" applyAlignment="1" applyProtection="1">
      <alignment horizontal="center" vertical="center"/>
      <protection locked="0"/>
    </xf>
    <xf numFmtId="0" fontId="5" fillId="0" borderId="13" xfId="2" applyBorder="1" applyAlignment="1" applyProtection="1">
      <alignment horizontal="center" vertical="center"/>
      <protection locked="0"/>
    </xf>
    <xf numFmtId="164" fontId="9" fillId="0" borderId="2" xfId="2" applyNumberFormat="1" applyFont="1" applyBorder="1" applyAlignment="1" applyProtection="1">
      <alignment horizontal="center" vertical="center"/>
      <protection locked="0"/>
    </xf>
    <xf numFmtId="0" fontId="5" fillId="0" borderId="2" xfId="2" applyBorder="1" applyAlignment="1" applyProtection="1">
      <alignment vertical="center"/>
      <protection locked="0"/>
    </xf>
    <xf numFmtId="0" fontId="5" fillId="6" borderId="0" xfId="2" applyFill="1" applyAlignment="1">
      <alignment vertical="center"/>
    </xf>
    <xf numFmtId="49" fontId="5" fillId="6" borderId="0" xfId="2" applyNumberFormat="1" applyFill="1" applyAlignment="1" applyProtection="1">
      <alignment horizontal="center" vertical="center"/>
      <protection locked="0"/>
    </xf>
    <xf numFmtId="11" fontId="5" fillId="6" borderId="11" xfId="2" applyNumberFormat="1" applyFill="1" applyBorder="1" applyAlignment="1" applyProtection="1">
      <alignment horizontal="center" vertical="center" shrinkToFit="1"/>
      <protection locked="0"/>
    </xf>
    <xf numFmtId="0" fontId="5" fillId="6" borderId="2" xfId="2" applyFill="1" applyBorder="1" applyAlignment="1">
      <alignment horizontal="center" vertical="center"/>
    </xf>
    <xf numFmtId="0" fontId="5" fillId="6" borderId="4" xfId="2" applyFill="1" applyBorder="1" applyAlignment="1">
      <alignment horizontal="center" vertical="center"/>
    </xf>
    <xf numFmtId="164" fontId="9" fillId="6" borderId="9" xfId="2" applyNumberFormat="1" applyFont="1" applyFill="1" applyBorder="1" applyAlignment="1" applyProtection="1">
      <alignment horizontal="center" vertical="center"/>
      <protection locked="0"/>
    </xf>
    <xf numFmtId="0" fontId="5" fillId="6" borderId="2" xfId="2" applyFill="1" applyBorder="1" applyAlignment="1" applyProtection="1">
      <alignment horizontal="center" vertical="center"/>
      <protection locked="0"/>
    </xf>
    <xf numFmtId="1" fontId="5" fillId="6" borderId="7" xfId="2" applyNumberFormat="1" applyFill="1" applyBorder="1" applyAlignment="1">
      <alignment horizontal="center" vertical="center"/>
    </xf>
    <xf numFmtId="0" fontId="9" fillId="0" borderId="15" xfId="2" applyFont="1" applyBorder="1" applyAlignment="1" applyProtection="1">
      <alignment horizontal="center" vertical="center"/>
      <protection locked="0"/>
    </xf>
    <xf numFmtId="164" fontId="9" fillId="0" borderId="44" xfId="2" applyNumberFormat="1" applyFont="1" applyBorder="1" applyAlignment="1" applyProtection="1">
      <alignment horizontal="center" vertical="center"/>
      <protection locked="0"/>
    </xf>
    <xf numFmtId="1" fontId="5" fillId="0" borderId="15" xfId="2" applyNumberForma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" fontId="9" fillId="0" borderId="2" xfId="2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46" xfId="2" applyBorder="1" applyAlignment="1" applyProtection="1">
      <alignment horizontal="center" vertical="center"/>
      <protection locked="0"/>
    </xf>
    <xf numFmtId="0" fontId="5" fillId="0" borderId="2" xfId="0" quotePrefix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164" fontId="14" fillId="0" borderId="9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/>
    </xf>
    <xf numFmtId="2" fontId="5" fillId="0" borderId="2" xfId="2" applyNumberFormat="1" applyBorder="1" applyAlignment="1" applyProtection="1">
      <alignment horizontal="center" vertical="center"/>
      <protection locked="0"/>
    </xf>
    <xf numFmtId="167" fontId="5" fillId="0" borderId="2" xfId="2" applyNumberFormat="1" applyBorder="1" applyAlignment="1" applyProtection="1">
      <alignment horizontal="center" vertical="center"/>
      <protection locked="0"/>
    </xf>
    <xf numFmtId="2" fontId="5" fillId="0" borderId="7" xfId="2" applyNumberFormat="1" applyBorder="1" applyAlignment="1">
      <alignment horizontal="center" vertical="center"/>
    </xf>
    <xf numFmtId="1" fontId="9" fillId="0" borderId="9" xfId="2" applyNumberFormat="1" applyFont="1" applyBorder="1" applyAlignment="1" applyProtection="1">
      <alignment horizontal="center" vertical="center"/>
      <protection locked="0"/>
    </xf>
    <xf numFmtId="166" fontId="4" fillId="4" borderId="0" xfId="2" applyNumberFormat="1" applyFont="1" applyFill="1" applyAlignment="1">
      <alignment vertical="center"/>
    </xf>
    <xf numFmtId="1" fontId="5" fillId="0" borderId="48" xfId="2" applyNumberFormat="1" applyBorder="1" applyAlignment="1">
      <alignment horizontal="center" vertical="center"/>
    </xf>
    <xf numFmtId="1" fontId="5" fillId="6" borderId="48" xfId="2" applyNumberFormat="1" applyFill="1" applyBorder="1" applyAlignment="1">
      <alignment horizontal="center" vertical="center"/>
    </xf>
    <xf numFmtId="1" fontId="5" fillId="0" borderId="47" xfId="2" applyNumberFormat="1" applyBorder="1" applyAlignment="1">
      <alignment horizontal="center" vertical="center"/>
    </xf>
    <xf numFmtId="0" fontId="5" fillId="0" borderId="29" xfId="2" applyBorder="1" applyAlignment="1" applyProtection="1">
      <alignment horizontal="center" vertical="center"/>
      <protection locked="0"/>
    </xf>
    <xf numFmtId="0" fontId="5" fillId="0" borderId="5" xfId="2" applyBorder="1" applyAlignment="1" applyProtection="1">
      <alignment horizontal="center" vertical="center"/>
      <protection locked="0"/>
    </xf>
    <xf numFmtId="0" fontId="5" fillId="0" borderId="49" xfId="2" applyBorder="1" applyAlignment="1" applyProtection="1">
      <alignment horizontal="center" vertical="center"/>
      <protection locked="0"/>
    </xf>
    <xf numFmtId="0" fontId="5" fillId="0" borderId="36" xfId="2" applyBorder="1" applyAlignment="1" applyProtection="1">
      <alignment horizontal="center" vertical="center"/>
      <protection locked="0"/>
    </xf>
    <xf numFmtId="0" fontId="5" fillId="0" borderId="7" xfId="2" applyBorder="1" applyAlignment="1" applyProtection="1">
      <alignment horizontal="center" vertical="center"/>
      <protection locked="0"/>
    </xf>
    <xf numFmtId="0" fontId="5" fillId="0" borderId="8" xfId="2" applyBorder="1" applyAlignment="1" applyProtection="1">
      <alignment horizontal="center" vertical="center"/>
      <protection locked="0"/>
    </xf>
    <xf numFmtId="0" fontId="5" fillId="0" borderId="3" xfId="2" applyBorder="1" applyAlignment="1" applyProtection="1">
      <alignment horizontal="center" vertical="center"/>
      <protection locked="0"/>
    </xf>
    <xf numFmtId="0" fontId="5" fillId="0" borderId="50" xfId="2" applyBorder="1" applyAlignment="1" applyProtection="1">
      <alignment horizontal="center" vertical="center"/>
      <protection locked="0"/>
    </xf>
    <xf numFmtId="0" fontId="9" fillId="0" borderId="29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164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49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50" xfId="2" applyFont="1" applyBorder="1" applyAlignment="1" applyProtection="1">
      <alignment horizontal="center" vertical="center"/>
      <protection locked="0"/>
    </xf>
    <xf numFmtId="0" fontId="5" fillId="0" borderId="29" xfId="2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5" fillId="0" borderId="49" xfId="2" applyBorder="1" applyAlignment="1">
      <alignment horizontal="center" vertical="center"/>
    </xf>
    <xf numFmtId="0" fontId="5" fillId="0" borderId="50" xfId="2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3" xfId="0" applyBorder="1"/>
    <xf numFmtId="0" fontId="5" fillId="0" borderId="38" xfId="2" applyBorder="1" applyAlignment="1">
      <alignment vertical="center"/>
    </xf>
    <xf numFmtId="0" fontId="5" fillId="0" borderId="58" xfId="2" applyBorder="1" applyAlignment="1">
      <alignment vertical="center"/>
    </xf>
    <xf numFmtId="0" fontId="5" fillId="0" borderId="9" xfId="2" applyBorder="1" applyAlignment="1" applyProtection="1">
      <alignment horizontal="center" vertical="center"/>
      <protection locked="0"/>
    </xf>
    <xf numFmtId="0" fontId="0" fillId="0" borderId="30" xfId="0" applyBorder="1"/>
    <xf numFmtId="0" fontId="0" fillId="0" borderId="37" xfId="0" applyBorder="1"/>
    <xf numFmtId="0" fontId="9" fillId="0" borderId="10" xfId="2" applyFont="1" applyBorder="1" applyAlignment="1" applyProtection="1">
      <alignment horizontal="center" vertical="center"/>
      <protection locked="0"/>
    </xf>
    <xf numFmtId="0" fontId="0" fillId="0" borderId="33" xfId="0" applyBorder="1"/>
    <xf numFmtId="0" fontId="0" fillId="0" borderId="14" xfId="0" applyBorder="1"/>
    <xf numFmtId="0" fontId="0" fillId="0" borderId="4" xfId="0" applyBorder="1"/>
    <xf numFmtId="0" fontId="5" fillId="0" borderId="37" xfId="2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0" fillId="0" borderId="59" xfId="0" applyBorder="1"/>
    <xf numFmtId="0" fontId="0" fillId="0" borderId="50" xfId="0" applyBorder="1"/>
    <xf numFmtId="0" fontId="9" fillId="0" borderId="13" xfId="2" applyFont="1" applyBorder="1" applyAlignment="1" applyProtection="1">
      <alignment horizontal="center" vertical="center"/>
      <protection locked="0"/>
    </xf>
    <xf numFmtId="164" fontId="9" fillId="0" borderId="17" xfId="2" applyNumberFormat="1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0" fontId="5" fillId="0" borderId="37" xfId="2" applyBorder="1" applyAlignment="1" applyProtection="1">
      <alignment horizontal="center" vertical="center"/>
      <protection locked="0"/>
    </xf>
    <xf numFmtId="0" fontId="5" fillId="0" borderId="30" xfId="2" applyBorder="1" applyAlignment="1" applyProtection="1">
      <alignment horizontal="center" vertical="center"/>
      <protection locked="0"/>
    </xf>
    <xf numFmtId="1" fontId="9" fillId="8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28" xfId="2" applyFont="1" applyBorder="1" applyAlignment="1">
      <alignment horizontal="right" vertical="center"/>
    </xf>
    <xf numFmtId="0" fontId="5" fillId="3" borderId="11" xfId="2" applyFill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7" xfId="2" applyNumberFormat="1" applyBorder="1" applyAlignment="1" applyProtection="1">
      <alignment horizontal="center" vertical="center"/>
      <protection locked="0"/>
    </xf>
    <xf numFmtId="2" fontId="5" fillId="0" borderId="0" xfId="2" applyNumberFormat="1" applyAlignment="1">
      <alignment vertical="center"/>
    </xf>
    <xf numFmtId="0" fontId="8" fillId="0" borderId="27" xfId="2" applyFont="1" applyBorder="1" applyAlignment="1">
      <alignment horizontal="right" vertical="center"/>
    </xf>
    <xf numFmtId="0" fontId="8" fillId="0" borderId="28" xfId="2" applyFont="1" applyBorder="1" applyAlignment="1">
      <alignment horizontal="right" vertical="center"/>
    </xf>
    <xf numFmtId="0" fontId="5" fillId="0" borderId="13" xfId="2" applyBorder="1" applyAlignment="1">
      <alignment horizontal="center" vertical="center" textRotation="90" wrapText="1"/>
    </xf>
    <xf numFmtId="0" fontId="5" fillId="0" borderId="14" xfId="2" applyBorder="1" applyAlignment="1">
      <alignment horizontal="center" vertical="center" textRotation="90" wrapText="1"/>
    </xf>
    <xf numFmtId="0" fontId="5" fillId="0" borderId="15" xfId="2" applyBorder="1" applyAlignment="1">
      <alignment horizontal="center" vertical="center" textRotation="90" wrapText="1"/>
    </xf>
    <xf numFmtId="0" fontId="5" fillId="6" borderId="13" xfId="2" applyFill="1" applyBorder="1" applyAlignment="1">
      <alignment horizontal="center" vertical="center" textRotation="90" wrapText="1"/>
    </xf>
    <xf numFmtId="0" fontId="5" fillId="6" borderId="14" xfId="2" applyFill="1" applyBorder="1" applyAlignment="1">
      <alignment horizontal="center" vertical="center" textRotation="90" wrapText="1"/>
    </xf>
    <xf numFmtId="0" fontId="5" fillId="6" borderId="15" xfId="2" applyFill="1" applyBorder="1" applyAlignment="1">
      <alignment horizontal="center" vertical="center" textRotation="90" wrapText="1"/>
    </xf>
    <xf numFmtId="0" fontId="8" fillId="0" borderId="13" xfId="2" applyFont="1" applyBorder="1" applyAlignment="1">
      <alignment horizontal="center" vertical="center" textRotation="90" wrapText="1"/>
    </xf>
    <xf numFmtId="0" fontId="8" fillId="0" borderId="14" xfId="2" applyFont="1" applyBorder="1" applyAlignment="1">
      <alignment horizontal="center" vertical="center" textRotation="90" wrapText="1"/>
    </xf>
    <xf numFmtId="0" fontId="5" fillId="0" borderId="10" xfId="2" applyBorder="1" applyAlignment="1">
      <alignment horizontal="center" vertical="center" textRotation="90" wrapText="1"/>
    </xf>
    <xf numFmtId="0" fontId="8" fillId="0" borderId="15" xfId="2" applyFont="1" applyBorder="1" applyAlignment="1">
      <alignment horizontal="center" vertical="center" textRotation="90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5" fillId="6" borderId="0" xfId="2" applyFill="1" applyAlignment="1">
      <alignment horizontal="center" vertical="center" wrapText="1"/>
    </xf>
    <xf numFmtId="0" fontId="5" fillId="3" borderId="0" xfId="2" applyFill="1" applyAlignment="1">
      <alignment vertical="center"/>
    </xf>
    <xf numFmtId="0" fontId="5" fillId="3" borderId="11" xfId="2" applyFill="1" applyBorder="1" applyAlignment="1">
      <alignment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56" xfId="2" applyFont="1" applyBorder="1" applyAlignment="1">
      <alignment horizontal="center" vertical="center" textRotation="90" wrapText="1"/>
    </xf>
    <xf numFmtId="0" fontId="8" fillId="0" borderId="31" xfId="2" applyFont="1" applyBorder="1" applyAlignment="1">
      <alignment horizontal="center" vertical="center" textRotation="90" wrapText="1"/>
    </xf>
    <xf numFmtId="0" fontId="8" fillId="0" borderId="32" xfId="2" applyFont="1" applyBorder="1" applyAlignment="1">
      <alignment horizontal="center" vertical="center" textRotation="90" wrapText="1"/>
    </xf>
    <xf numFmtId="0" fontId="8" fillId="0" borderId="17" xfId="2" applyFont="1" applyBorder="1" applyAlignment="1">
      <alignment horizontal="center" vertical="center" textRotation="90" wrapText="1"/>
    </xf>
    <xf numFmtId="0" fontId="8" fillId="0" borderId="19" xfId="2" applyFont="1" applyBorder="1" applyAlignment="1">
      <alignment horizontal="center" vertical="center" textRotation="90" wrapText="1"/>
    </xf>
    <xf numFmtId="0" fontId="8" fillId="0" borderId="20" xfId="2" applyFont="1" applyBorder="1" applyAlignment="1">
      <alignment horizontal="center" vertical="center" textRotation="90" wrapText="1"/>
    </xf>
    <xf numFmtId="0" fontId="8" fillId="0" borderId="52" xfId="2" applyFont="1" applyBorder="1" applyAlignment="1">
      <alignment horizontal="center" vertical="center" textRotation="90" wrapText="1"/>
    </xf>
    <xf numFmtId="0" fontId="8" fillId="0" borderId="38" xfId="2" applyFont="1" applyBorder="1" applyAlignment="1">
      <alignment horizontal="center" vertical="center" textRotation="90" wrapText="1"/>
    </xf>
    <xf numFmtId="0" fontId="8" fillId="0" borderId="43" xfId="2" applyFont="1" applyBorder="1" applyAlignment="1">
      <alignment horizontal="center" vertical="center" textRotation="90" wrapText="1"/>
    </xf>
    <xf numFmtId="0" fontId="8" fillId="0" borderId="53" xfId="2" applyFont="1" applyBorder="1" applyAlignment="1">
      <alignment horizontal="center" vertical="center" textRotation="90" wrapText="1"/>
    </xf>
    <xf numFmtId="0" fontId="8" fillId="0" borderId="16" xfId="2" applyFont="1" applyBorder="1" applyAlignment="1">
      <alignment horizontal="center" vertical="center" textRotation="90" wrapText="1"/>
    </xf>
    <xf numFmtId="0" fontId="8" fillId="0" borderId="54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166" fontId="4" fillId="4" borderId="0" xfId="2" applyNumberFormat="1" applyFont="1" applyFill="1" applyAlignment="1">
      <alignment horizontal="center" vertical="center"/>
    </xf>
    <xf numFmtId="0" fontId="5" fillId="0" borderId="37" xfId="2" applyBorder="1" applyAlignment="1">
      <alignment horizontal="center" vertical="center" textRotation="90" wrapText="1"/>
    </xf>
    <xf numFmtId="0" fontId="5" fillId="0" borderId="38" xfId="2" applyBorder="1" applyAlignment="1">
      <alignment horizontal="center" vertical="center" textRotation="90" wrapText="1"/>
    </xf>
    <xf numFmtId="0" fontId="5" fillId="0" borderId="39" xfId="2" applyBorder="1" applyAlignment="1">
      <alignment horizontal="center" vertical="center" textRotation="90" wrapText="1"/>
    </xf>
    <xf numFmtId="0" fontId="5" fillId="0" borderId="1" xfId="2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51" xfId="2" applyBorder="1" applyAlignment="1">
      <alignment horizontal="center" vertical="center" textRotation="90" wrapText="1"/>
    </xf>
    <xf numFmtId="0" fontId="5" fillId="0" borderId="30" xfId="2" applyBorder="1" applyAlignment="1">
      <alignment horizontal="center" vertical="center" textRotation="90" wrapText="1"/>
    </xf>
    <xf numFmtId="0" fontId="5" fillId="0" borderId="31" xfId="2" applyBorder="1" applyAlignment="1">
      <alignment horizontal="center" vertical="center" textRotation="90" wrapText="1"/>
    </xf>
    <xf numFmtId="0" fontId="5" fillId="0" borderId="57" xfId="2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39" xfId="0" applyFont="1" applyBorder="1" applyAlignment="1">
      <alignment horizontal="center" vertical="center" textRotation="90" wrapText="1"/>
    </xf>
    <xf numFmtId="166" fontId="4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11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</cellXfs>
  <cellStyles count="31">
    <cellStyle name="Hyperlink" xfId="1" builtinId="8"/>
    <cellStyle name="Hyperlink 2" xfId="25" xr:uid="{40EC7192-102D-4071-B753-EBB967A05A6F}"/>
    <cellStyle name="Hyperlink 3" xfId="21" xr:uid="{2F37E02F-BF65-4523-8708-D09800C28D79}"/>
    <cellStyle name="Normal" xfId="0" builtinId="0"/>
    <cellStyle name="Normal 2" xfId="2" xr:uid="{E88FB0D3-7668-4CF9-82B6-964A6077059A}"/>
    <cellStyle name="Normal 2 2" xfId="12" xr:uid="{ECB386BC-7496-468E-89F7-D0F08ECF990D}"/>
    <cellStyle name="Normal 2 2 2" xfId="15" xr:uid="{CA957265-885E-4C77-9B2B-457B13BA3423}"/>
    <cellStyle name="Normal 2 3" xfId="9" xr:uid="{B60B9F14-1030-4D1E-BCB6-53DCC50EDFF2}"/>
    <cellStyle name="Normal 2 3 2" xfId="14" xr:uid="{60D46C49-29AF-44CC-B762-5B1A9FC8D96B}"/>
    <cellStyle name="Normal 2 4" xfId="13" xr:uid="{1D2B57D9-6C3D-4B7A-94FB-8681ACA70780}"/>
    <cellStyle name="Normal 2 5" xfId="16" xr:uid="{5B3CCA74-41A7-4C0D-82F4-BF95306CCE2A}"/>
    <cellStyle name="Normal 2 6" xfId="23" xr:uid="{09AA8EAC-263E-480C-9048-31DBFB14F24C}"/>
    <cellStyle name="Normal 2 7" xfId="5" xr:uid="{F03B9EF4-7544-4AAB-963B-811F88AD361C}"/>
    <cellStyle name="Normal 2 8" xfId="4" xr:uid="{03A6AA1D-8F3E-4FF1-8360-46BADEBE112F}"/>
    <cellStyle name="Normal 3" xfId="6" xr:uid="{808F8E76-CD58-4B09-8625-55983CBC8514}"/>
    <cellStyle name="Normal 3 2" xfId="11" xr:uid="{757968CA-347E-4CD3-B810-7CFB5396446E}"/>
    <cellStyle name="Normal 3 2 2" xfId="17" xr:uid="{D2636B97-BE57-46F1-93F3-CAAD765F3AF1}"/>
    <cellStyle name="Normal 3 3" xfId="24" xr:uid="{974841C3-BF2E-4BCC-8F4B-0A0634CA09DF}"/>
    <cellStyle name="Normal 4" xfId="7" xr:uid="{3CCDDCC4-0AB6-4F63-9E2C-342BEA3ADAE8}"/>
    <cellStyle name="Normal 4 2" xfId="10" xr:uid="{EEE2FB8A-719A-4777-A76E-4950466193B6}"/>
    <cellStyle name="Normal 5" xfId="8" xr:uid="{FC184568-F6E5-4584-892C-CD3F1A4E66C8}"/>
    <cellStyle name="Normal 5 2" xfId="18" xr:uid="{32729252-BFC5-4A9F-AA0D-F13AEBEC4228}"/>
    <cellStyle name="Normal 6" xfId="19" xr:uid="{561F287F-E2CC-49CD-A40B-F59F4C4F1948}"/>
    <cellStyle name="Normal 6 2" xfId="20" xr:uid="{FC0F7FAD-550A-4866-8F1B-8AF01ACF8581}"/>
    <cellStyle name="Normal 6 3" xfId="22" xr:uid="{3E706FF4-7C19-4B6A-9C08-11243A2DF523}"/>
    <cellStyle name="Normal 7" xfId="26" xr:uid="{E021D9B3-DE46-495C-8607-D178F8398CCB}"/>
    <cellStyle name="Normal 7 2" xfId="27" xr:uid="{3982FD37-4310-4CEA-83DC-83B05D72B55C}"/>
    <cellStyle name="Normal 8" xfId="28" xr:uid="{8E81B4A2-B5F0-4822-B106-54E3607D376F}"/>
    <cellStyle name="Normal 8 2" xfId="29" xr:uid="{C63F0324-DCF3-42CD-A3FC-AEE2CB34FFB4}"/>
    <cellStyle name="Note 2" xfId="30" xr:uid="{4D34C710-89AB-4049-881C-833BB3518204}"/>
    <cellStyle name="Percent 2" xfId="3" xr:uid="{653DA63B-C43E-4162-89CB-DC3BE2D8E3F5}"/>
  </cellStyles>
  <dxfs count="7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color theme="0"/>
      </font>
      <fill>
        <patternFill>
          <bgColor theme="3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ItemE13" pivot="0" count="4" xr9:uid="{BC674E17-8F11-429C-8B1D-9FFE8B953C5E}">
      <tableStyleElement type="wholeTable" dxfId="6"/>
      <tableStyleElement type="headerRow" dxfId="5"/>
      <tableStyleElement type="firstRowStripe" dxfId="4"/>
      <tableStyleElement type="secondRowStripe" dxfId="3"/>
    </tableStyle>
    <tableStyle name="Table Style 1" pivot="0" count="1" xr9:uid="{5DD31529-2AEA-4738-8DED-B120D7BC76E4}">
      <tableStyleElement type="firstRowStripe" dxfId="2"/>
    </tableStyle>
  </tableStyles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326</xdr:row>
      <xdr:rowOff>0</xdr:rowOff>
    </xdr:from>
    <xdr:to>
      <xdr:col>47</xdr:col>
      <xdr:colOff>0</xdr:colOff>
      <xdr:row>326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EE613D7-0FD4-4D1F-BD42-9B8BD3066B8E}"/>
            </a:ext>
          </a:extLst>
        </xdr:cNvPr>
        <xdr:cNvSpPr>
          <a:spLocks noChangeShapeType="1"/>
        </xdr:cNvSpPr>
      </xdr:nvSpPr>
      <xdr:spPr bwMode="auto">
        <a:xfrm>
          <a:off x="185737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327</xdr:row>
      <xdr:rowOff>0</xdr:rowOff>
    </xdr:from>
    <xdr:to>
      <xdr:col>47</xdr:col>
      <xdr:colOff>0</xdr:colOff>
      <xdr:row>327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E0F02CB-005A-46A9-A4E7-7FF4583DD6A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15E78D68-5997-4A8F-8330-C4A127B2021C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161925</xdr:colOff>
      <xdr:row>327</xdr:row>
      <xdr:rowOff>0</xdr:rowOff>
    </xdr:from>
    <xdr:to>
      <xdr:col>60</xdr:col>
      <xdr:colOff>161925</xdr:colOff>
      <xdr:row>327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470B557-AE3B-41FB-B957-77A4B6E9182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5714423B-C276-471D-955A-ECCEE92CBF08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327</xdr:row>
      <xdr:rowOff>0</xdr:rowOff>
    </xdr:from>
    <xdr:to>
      <xdr:col>47</xdr:col>
      <xdr:colOff>0</xdr:colOff>
      <xdr:row>327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338D8CA-FECE-42DF-82B6-CDA09825169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F514D29-5EE3-41B9-9473-CB91A4AA015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161925</xdr:colOff>
      <xdr:row>327</xdr:row>
      <xdr:rowOff>0</xdr:rowOff>
    </xdr:from>
    <xdr:to>
      <xdr:col>60</xdr:col>
      <xdr:colOff>161925</xdr:colOff>
      <xdr:row>327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CC302DD-0FEF-4343-B4A2-F844E3BE5B2A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CC8A9A25-8192-41AB-A33B-E1E4CBC1F05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327</xdr:row>
      <xdr:rowOff>0</xdr:rowOff>
    </xdr:from>
    <xdr:to>
      <xdr:col>47</xdr:col>
      <xdr:colOff>0</xdr:colOff>
      <xdr:row>327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3FF59F6-26E1-455C-AA67-95D3AE22ECA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3D9FA7E8-FD4A-4EA5-9D35-DE502EC7D53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161925</xdr:colOff>
      <xdr:row>327</xdr:row>
      <xdr:rowOff>0</xdr:rowOff>
    </xdr:from>
    <xdr:to>
      <xdr:col>60</xdr:col>
      <xdr:colOff>161925</xdr:colOff>
      <xdr:row>327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9676C37-704D-4ED2-B2EC-C856991E030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FDF5F0E3-BF7D-4B7F-9FBB-FB4616A1D5A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327</xdr:row>
      <xdr:rowOff>0</xdr:rowOff>
    </xdr:from>
    <xdr:to>
      <xdr:col>47</xdr:col>
      <xdr:colOff>0</xdr:colOff>
      <xdr:row>327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B2B566B-368A-4F66-92C7-3305F8AF8446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FF1A8375-BC5D-4C06-8BDF-24DBC263A94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161925</xdr:colOff>
      <xdr:row>327</xdr:row>
      <xdr:rowOff>0</xdr:rowOff>
    </xdr:from>
    <xdr:to>
      <xdr:col>60</xdr:col>
      <xdr:colOff>161925</xdr:colOff>
      <xdr:row>327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68E13148-95F0-4292-BAAE-75D092B1BB50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C6DDE96-1C6B-4D67-9C4F-9B466155F4D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327</xdr:row>
      <xdr:rowOff>0</xdr:rowOff>
    </xdr:from>
    <xdr:to>
      <xdr:col>47</xdr:col>
      <xdr:colOff>0</xdr:colOff>
      <xdr:row>327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3F199135-5F9C-4160-8AC6-77DB0F13EC91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D7B9EEB3-E9FD-4238-BBEB-74B7DDC4B4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161925</xdr:colOff>
      <xdr:row>327</xdr:row>
      <xdr:rowOff>0</xdr:rowOff>
    </xdr:from>
    <xdr:to>
      <xdr:col>60</xdr:col>
      <xdr:colOff>161925</xdr:colOff>
      <xdr:row>327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680E9410-A1A2-453C-B455-2DDCE203835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94D1B8D1-4102-4C2D-BBED-93BFCACC48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327</xdr:row>
      <xdr:rowOff>0</xdr:rowOff>
    </xdr:from>
    <xdr:to>
      <xdr:col>47</xdr:col>
      <xdr:colOff>0</xdr:colOff>
      <xdr:row>327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80322130-4312-404E-B2E0-D98620548082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50177DA6-B7C9-4E10-892E-07AD7B9A11E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161925</xdr:colOff>
      <xdr:row>327</xdr:row>
      <xdr:rowOff>0</xdr:rowOff>
    </xdr:from>
    <xdr:to>
      <xdr:col>60</xdr:col>
      <xdr:colOff>161925</xdr:colOff>
      <xdr:row>327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7F29B4BE-8D65-4894-9727-522EC7F735A6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489B8BF7-8C1F-4623-8B2F-661BFF5112C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327</xdr:row>
      <xdr:rowOff>0</xdr:rowOff>
    </xdr:from>
    <xdr:to>
      <xdr:col>47</xdr:col>
      <xdr:colOff>0</xdr:colOff>
      <xdr:row>327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F048740F-49F0-4705-B49A-23131438274F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F34CCAFB-93D1-46E6-A94E-F2B1D00B23B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161925</xdr:colOff>
      <xdr:row>327</xdr:row>
      <xdr:rowOff>0</xdr:rowOff>
    </xdr:from>
    <xdr:to>
      <xdr:col>60</xdr:col>
      <xdr:colOff>161925</xdr:colOff>
      <xdr:row>327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DBFD8D26-B842-4CF9-93DA-F59340A9ADBF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12A8557F-4726-4276-B51E-5A2470E2BA7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327</xdr:row>
      <xdr:rowOff>0</xdr:rowOff>
    </xdr:from>
    <xdr:to>
      <xdr:col>47</xdr:col>
      <xdr:colOff>0</xdr:colOff>
      <xdr:row>327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69351082-6A9A-42BA-BF5A-B462B42C1F0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EBE119EC-252C-4049-B4C1-1D6FD047CAC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161925</xdr:colOff>
      <xdr:row>327</xdr:row>
      <xdr:rowOff>0</xdr:rowOff>
    </xdr:from>
    <xdr:to>
      <xdr:col>60</xdr:col>
      <xdr:colOff>161925</xdr:colOff>
      <xdr:row>327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EBC7443F-0231-4FCB-8969-3367924F4209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7D1B755F-F0C0-4B19-8381-CDC8145A56E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327</xdr:row>
      <xdr:rowOff>0</xdr:rowOff>
    </xdr:from>
    <xdr:to>
      <xdr:col>47</xdr:col>
      <xdr:colOff>0</xdr:colOff>
      <xdr:row>327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7AAE758C-B59D-4F14-BF50-AE03F6E0DAF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CC816DF5-6AB8-4E7A-88D1-DE4B8C59AB9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161925</xdr:colOff>
      <xdr:row>327</xdr:row>
      <xdr:rowOff>0</xdr:rowOff>
    </xdr:from>
    <xdr:to>
      <xdr:col>60</xdr:col>
      <xdr:colOff>161925</xdr:colOff>
      <xdr:row>327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8889FAD3-68E8-4700-BF01-D9A014FC3FA5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FF5ABD92-02AE-4FF9-A43E-E5446E4B09C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327</xdr:row>
      <xdr:rowOff>0</xdr:rowOff>
    </xdr:from>
    <xdr:to>
      <xdr:col>47</xdr:col>
      <xdr:colOff>0</xdr:colOff>
      <xdr:row>327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DDE0D06-7D3E-47DF-997B-F05CA5E9797E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7578C3A-4938-4D09-8D92-A2A1363F9427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161925</xdr:colOff>
      <xdr:row>327</xdr:row>
      <xdr:rowOff>0</xdr:rowOff>
    </xdr:from>
    <xdr:to>
      <xdr:col>60</xdr:col>
      <xdr:colOff>161925</xdr:colOff>
      <xdr:row>327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7F85230-B2C6-4720-BD86-B9B6AF5DAE4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66675</xdr:colOff>
      <xdr:row>327</xdr:row>
      <xdr:rowOff>0</xdr:rowOff>
    </xdr:from>
    <xdr:to>
      <xdr:col>59</xdr:col>
      <xdr:colOff>66675</xdr:colOff>
      <xdr:row>327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CC2E759B-B3C5-4C21-8EB7-66AD9FCD313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89</xdr:row>
      <xdr:rowOff>0</xdr:rowOff>
    </xdr:from>
    <xdr:to>
      <xdr:col>32</xdr:col>
      <xdr:colOff>0</xdr:colOff>
      <xdr:row>89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71837A0-3E60-4DE9-8C31-A3693DBE9BEF}"/>
            </a:ext>
          </a:extLst>
        </xdr:cNvPr>
        <xdr:cNvSpPr>
          <a:spLocks noChangeShapeType="1"/>
        </xdr:cNvSpPr>
      </xdr:nvSpPr>
      <xdr:spPr bwMode="auto">
        <a:xfrm>
          <a:off x="19164300" y="2234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66EB2E2-FE39-4222-9C5C-FA702E744DED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4BCEA19-0559-4C94-B997-8877462A2944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90</xdr:row>
      <xdr:rowOff>0</xdr:rowOff>
    </xdr:from>
    <xdr:to>
      <xdr:col>45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573BE3A-4E06-42C8-8185-5C1233772ACC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3DC2D45-3D95-46C4-AFD1-4814BDCAD4D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E94AF0A-41C9-4CBF-AE9C-F50012F934E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62BB843-9F3F-4A57-A3DB-4E7118E837BD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90</xdr:row>
      <xdr:rowOff>0</xdr:rowOff>
    </xdr:from>
    <xdr:to>
      <xdr:col>45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6EF2046-A698-44B1-8264-21F4B933A4C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EB062F13-D830-4BF0-8D3E-D292D36EA9A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DBC78AC-756E-4510-B74C-5D4FEDF70669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1D93481A-AC5F-45A9-8BE5-3264A90B79C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90</xdr:row>
      <xdr:rowOff>0</xdr:rowOff>
    </xdr:from>
    <xdr:to>
      <xdr:col>45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B28E2B9B-A69B-4653-858C-A9D7B8F9EBA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6A8AFF7-5AAF-47B9-B628-2258C8062F0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5E02C63-B049-49DF-8480-E9564371F751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77373361-3582-4444-9DC9-54813C569D5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90</xdr:row>
      <xdr:rowOff>0</xdr:rowOff>
    </xdr:from>
    <xdr:to>
      <xdr:col>45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8EC8CA8A-9655-41BB-939D-EF9D59ABB6E9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A192C57-B934-414E-812B-8317860EFDF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7B13BBB8-5A39-412E-BA3C-8A5EC0DB9B5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BCE795C-63C3-4D8F-9EA1-E5AB1A8BFA6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90</xdr:row>
      <xdr:rowOff>0</xdr:rowOff>
    </xdr:from>
    <xdr:to>
      <xdr:col>45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27D15DEA-C8E6-4650-B9D5-BB36840F53F0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BA620055-0952-4EB2-B820-CDADE77987A7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64315CA2-1A82-4481-9D1A-F4EC53557CB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D989F5AC-C673-47E3-B18E-8674FA949D35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90</xdr:row>
      <xdr:rowOff>0</xdr:rowOff>
    </xdr:from>
    <xdr:to>
      <xdr:col>45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FB520E50-8A1E-4255-A677-CA3443E27EBA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192608F9-AF0C-4F04-BE45-82E6B3852AD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427779FC-32B1-43A2-8B4C-E24D6F5FD04F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71C18F8C-EEEB-485D-AF62-15523DCA9039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90</xdr:row>
      <xdr:rowOff>0</xdr:rowOff>
    </xdr:from>
    <xdr:to>
      <xdr:col>45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B07990-C135-4ECE-B679-E0FA5AB728F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48C651D0-AAE7-42DB-A914-47568E6C367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40552F55-4BF5-4241-ADAC-6B0F83D522B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360D037-6217-4148-976A-258E68E4659A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90</xdr:row>
      <xdr:rowOff>0</xdr:rowOff>
    </xdr:from>
    <xdr:to>
      <xdr:col>45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598DD3B3-7D01-4008-A2A5-47BD5B962FC5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835D8283-64A9-4160-AD9C-04B34368CF5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109312BA-5609-4559-BF9E-6D79EA8ADB68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8709C974-DAC0-4EBB-A0EB-4E965425B0F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90</xdr:row>
      <xdr:rowOff>0</xdr:rowOff>
    </xdr:from>
    <xdr:to>
      <xdr:col>45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022EB99-7BCF-4383-A400-928D3515742F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932CF5DA-7BBC-4D55-A494-BC1618A585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CE8279E9-21DF-445F-8C57-849A33AA5D7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4D4D63CE-3E5B-424F-B09F-4D5C56E731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90</xdr:row>
      <xdr:rowOff>0</xdr:rowOff>
    </xdr:from>
    <xdr:to>
      <xdr:col>45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BC17F675-E2F8-475D-8313-09844DCAA01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90</xdr:row>
      <xdr:rowOff>0</xdr:rowOff>
    </xdr:from>
    <xdr:to>
      <xdr:col>44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16E2DE61-2DCF-4336-AAF4-56D252945660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221D1F0-D90D-4387-BD01-4163A0FA4B65}"/>
            </a:ext>
          </a:extLst>
        </xdr:cNvPr>
        <xdr:cNvSpPr>
          <a:spLocks noChangeShapeType="1"/>
        </xdr:cNvSpPr>
      </xdr:nvSpPr>
      <xdr:spPr bwMode="auto">
        <a:xfrm>
          <a:off x="18907125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1B4D525-D23F-4A2B-84FE-68A19E4732F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EAC5E35-E783-40E9-AA42-B3EDCE0C844D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17B0E08-9BFF-4F26-8940-3A3E8FA3C7D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4974F69-6419-4300-B9FD-A754FC148BA1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EAF3E22-51F2-4B3A-9213-E391DBD968C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37AD36AB-DC4C-4920-9199-E5821C16AD0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86167A4-9DB8-44F6-B5DA-5B0C41AC113B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23C4D3A4-BBD4-4EE6-8DA1-9D11832D7C6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F6FDD399-199E-4AA9-A578-3E6692331C9B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CA090CFD-70BD-4502-88DD-AEED8D7FD3D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C51C6D5-C2AB-4966-92C8-E5B8C73F499E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39657A56-2CCD-40AB-9C27-808FA121720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153E44EE-101C-4C8E-8564-F6B5562FB7F8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48A8204D-986B-4A75-9E0C-E513FFDAD92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1AD2C0D-5A3B-4AC8-A38B-731205A09C43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5A6464F-D355-484B-B3EF-55850CDFEFD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9FA247F0-75D7-4AF2-A035-AD497A15AAB1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588297EB-77B7-4A8A-9BB4-69C1C5A2AC8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464A6044-744F-4704-9EF0-B9EBE033F4E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7FFE6743-1523-43A8-8962-45D090EEA1E4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D07F4EBF-55F5-4526-8F03-388EE7FA371C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CB437710-AB15-4DBE-9026-BE7EE54D43F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31E78220-0674-429E-BD16-08F1CFAA55DD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B7048BFC-28DB-4D76-AC22-95126C60D6C6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E9CEC442-3C88-4838-8E2D-B7AA36EEF64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A5814C31-262F-43CA-A6DD-4BCF3C18D2EB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8C53AD-1F45-4291-8A07-6E1B7435AC1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BC0A4907-D284-4DAD-ADFE-CDBD33C3F87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2ECFAF82-3357-4307-BE16-E2E283730B40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5272ABF4-7A1D-4A5F-88D6-15BCFD10C53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4C2C32D8-26A1-4928-A7E1-5C95D369EBD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91892290-A0BB-429C-A88E-85F16BF96FF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D0E756A1-D724-42E8-BE0E-A88152322E74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ECFA958F-F7CC-46B3-AE87-DDD61731DB45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47326A0-A5A9-4D47-A397-DC328C92CAE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C646E307-2398-428E-B60E-E6C561F070C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90</xdr:row>
      <xdr:rowOff>0</xdr:rowOff>
    </xdr:from>
    <xdr:to>
      <xdr:col>29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D8CABB64-1DBF-4A41-AB3E-4DA15079C8B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BED4CDBE-8128-40DB-8070-4943E0B040B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90</xdr:row>
      <xdr:rowOff>0</xdr:rowOff>
    </xdr:from>
    <xdr:to>
      <xdr:col>42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3659A53-D3C6-4045-B69F-CC532D84EDA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90</xdr:row>
      <xdr:rowOff>0</xdr:rowOff>
    </xdr:from>
    <xdr:to>
      <xdr:col>41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79E5E07B-FB72-4DD1-8919-F86C22A9E36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57</xdr:row>
      <xdr:rowOff>0</xdr:rowOff>
    </xdr:from>
    <xdr:to>
      <xdr:col>41</xdr:col>
      <xdr:colOff>0</xdr:colOff>
      <xdr:row>57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E2B2492-CD8B-455B-B260-5109BB2CEAD2}"/>
            </a:ext>
          </a:extLst>
        </xdr:cNvPr>
        <xdr:cNvSpPr>
          <a:spLocks noChangeShapeType="1"/>
        </xdr:cNvSpPr>
      </xdr:nvSpPr>
      <xdr:spPr bwMode="auto">
        <a:xfrm>
          <a:off x="26250900" y="265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6684AB99-261C-4414-A3BE-EFD4D6626F00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B564424B-22BF-4C53-8B9F-AFBB6B178C77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58</xdr:row>
      <xdr:rowOff>0</xdr:rowOff>
    </xdr:from>
    <xdr:to>
      <xdr:col>54</xdr:col>
      <xdr:colOff>161925</xdr:colOff>
      <xdr:row>58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AA129529-1737-4DC9-BDA4-BF96B945BB46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8EB1085A-3669-4C00-9A8C-54A93C276B98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ADF8EC4-EBD2-4B93-B6AF-FCB65932E244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45C7BAA7-FE2F-4370-9155-AF63AF141A2D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58</xdr:row>
      <xdr:rowOff>0</xdr:rowOff>
    </xdr:from>
    <xdr:to>
      <xdr:col>54</xdr:col>
      <xdr:colOff>161925</xdr:colOff>
      <xdr:row>58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775A3E0B-8D66-4E69-AD91-48BE4B05689C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BF08A22-FF42-442F-8B51-C7B3C0A95593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EFF1896B-6197-438D-8EE9-BD5ECFA095DD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D7280E0A-AB0C-401C-98E0-83A4A8536ED4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58</xdr:row>
      <xdr:rowOff>0</xdr:rowOff>
    </xdr:from>
    <xdr:to>
      <xdr:col>54</xdr:col>
      <xdr:colOff>161925</xdr:colOff>
      <xdr:row>58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5CE499D1-7F51-48B1-AA70-00357FAC6B4A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614166E8-1FD3-4F44-9D52-BDFFE3532C6D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690A0226-ABCB-406E-B5F9-E591C955C173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CB44318C-03BE-4541-B821-5F591A18B92A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58</xdr:row>
      <xdr:rowOff>0</xdr:rowOff>
    </xdr:from>
    <xdr:to>
      <xdr:col>54</xdr:col>
      <xdr:colOff>161925</xdr:colOff>
      <xdr:row>58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194D430A-5624-46E9-9A3F-50FAE8B933B4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CC14848E-2ABD-49DA-A4A5-AFBB6DA70815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8F8B437B-5620-42A3-B479-474D7FFDC1B9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79DE3D7B-C245-4DF6-9913-57C43CE1923F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58</xdr:row>
      <xdr:rowOff>0</xdr:rowOff>
    </xdr:from>
    <xdr:to>
      <xdr:col>54</xdr:col>
      <xdr:colOff>161925</xdr:colOff>
      <xdr:row>58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243944C7-66D1-4A50-A952-361DCB385E0F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940C4414-E932-4F40-96BF-F3C86055D405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9D90BD3D-4F66-42D1-8C7C-931A21CD61F4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11ABAB4D-F211-4B6D-95F6-B161A723CBB4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58</xdr:row>
      <xdr:rowOff>0</xdr:rowOff>
    </xdr:from>
    <xdr:to>
      <xdr:col>54</xdr:col>
      <xdr:colOff>161925</xdr:colOff>
      <xdr:row>58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5BE596CD-0649-4016-8F12-697DEF4C70A5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DA321C4E-BF06-4733-A220-DF4540355CE4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39466146-5F1D-448C-AE5F-65A7B6E17B74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A3B2BFF7-A180-4F4B-A6A1-27795B0290AB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58</xdr:row>
      <xdr:rowOff>0</xdr:rowOff>
    </xdr:from>
    <xdr:to>
      <xdr:col>54</xdr:col>
      <xdr:colOff>161925</xdr:colOff>
      <xdr:row>58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4C560AA3-663B-4C10-BED0-008B81C08696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F9E80C33-72CC-414C-8AF5-9C4BB3E646BB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72141960-ACED-47AD-9F1E-7BC92E34AAE6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46774B05-95E5-4426-95F3-D4B27A433AAC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58</xdr:row>
      <xdr:rowOff>0</xdr:rowOff>
    </xdr:from>
    <xdr:to>
      <xdr:col>54</xdr:col>
      <xdr:colOff>161925</xdr:colOff>
      <xdr:row>58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76342C26-2292-465E-8C79-7889C7B92859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1C064FAF-F797-4017-B6AE-D837D6827C42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6E14C3AB-35E8-4BEA-BECD-AA7C01E845F4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9B9BC4AE-BE9A-44B3-B083-EBC4A7B107B9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58</xdr:row>
      <xdr:rowOff>0</xdr:rowOff>
    </xdr:from>
    <xdr:to>
      <xdr:col>54</xdr:col>
      <xdr:colOff>161925</xdr:colOff>
      <xdr:row>58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D21D128D-A2D5-4AFD-8609-2C18DE7C65BF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0C41DF9D-02A4-4B09-8EE6-3C63330DCA7C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5A07913-E79B-428A-9481-8C1BA970E31C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D34EEA7C-7E98-40A7-9991-E2B1162E088B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58</xdr:row>
      <xdr:rowOff>0</xdr:rowOff>
    </xdr:from>
    <xdr:to>
      <xdr:col>54</xdr:col>
      <xdr:colOff>161925</xdr:colOff>
      <xdr:row>58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C865D90F-6560-4EEE-AF8D-6FD051FF2256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58</xdr:row>
      <xdr:rowOff>0</xdr:rowOff>
    </xdr:from>
    <xdr:to>
      <xdr:col>53</xdr:col>
      <xdr:colOff>66675</xdr:colOff>
      <xdr:row>58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23A8542D-F0F0-4E41-B805-FC16267E8206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164</xdr:row>
      <xdr:rowOff>0</xdr:rowOff>
    </xdr:from>
    <xdr:to>
      <xdr:col>41</xdr:col>
      <xdr:colOff>0</xdr:colOff>
      <xdr:row>164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1DF69C9-2138-49C0-8AA5-2C1B0B0BA74E}"/>
            </a:ext>
          </a:extLst>
        </xdr:cNvPr>
        <xdr:cNvSpPr>
          <a:spLocks noChangeShapeType="1"/>
        </xdr:cNvSpPr>
      </xdr:nvSpPr>
      <xdr:spPr bwMode="auto">
        <a:xfrm>
          <a:off x="26250900" y="265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38112B51-55EF-4C60-A089-F66C524A0413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222519C-02EE-4759-B728-2015A7BB934D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CE91F860-882B-443D-8B2A-4EBF17F8D288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63D6AF20-CD81-417E-857E-E9140D586705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6F601128-2285-4ACA-BC86-D2BC4CE223A6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250360BD-F3DE-40D6-87AC-0F2CB2273236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61F7666F-DB4E-4FE5-94F4-D068CE1C977C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48897646-0A25-4A83-8C01-740789D27FA9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CC08376-2A19-4960-94E0-7BEC91F897CE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DCCD82BB-A238-4465-87AC-45D7B6B53144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3126B690-650E-4A21-9317-99EE9231E149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2F0B2D5B-2482-42ED-AB09-7293F12A1EF0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AB089E0-6666-48D3-87B6-8BAAB1BAB08A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9D507483-4D42-46F8-B540-CF0014CD2536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37CA3075-A8F3-40EA-A7A3-BF0F97DD4DEC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5F224001-88D1-4938-AD8D-A019E54EE5ED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6F5EC305-5002-40AC-ADD2-C210AE37CAF4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3B992E4A-97ED-4C1A-95E3-D4FC3836E8C7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8935C2A5-5A44-4581-8D29-32E1C3A18AF1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AFC43409-D686-4473-A0D1-8B02AC5500C5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382F169E-1C2D-4DFA-A756-B1F3FEA88FAF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150A8617-6969-4876-B720-73BA75D5EE17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34E5F724-E346-4E29-B106-52D44D124B15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D5340092-0622-44AB-A787-0A552BDA8715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20D7BC6F-94D5-4319-A3EE-62BBC8E4535A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D777B8FB-7C3D-404A-BF0E-7D3B5D277856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BFC985B2-C389-4B21-8197-9A2668917E56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606ED1FB-F133-435F-8EEA-964AFDC5EEC1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CEA62872-0C76-4C36-9C56-EC4CA4C0E802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4DA9F08C-5860-4333-8C4F-EAEE8C704DEF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33A5D132-A00F-4E02-9282-3BF73EC76CA5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AB85946C-E953-48CC-BEF3-D84804289168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8EBC60E8-3507-4670-A82A-B11D4D2F4037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93A6F3CE-8D13-41E9-B631-20FAC01AA516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F5A53E11-A1D4-4701-A8D4-180383C7BA03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6568B6D8-FFB1-426C-AA87-21210AB4148B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936F4928-EB27-4C43-8711-D40028DA76E8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76AA2396-35BC-498D-8750-401309EC1CDE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E4A95F71-2CAB-4D57-BD43-BBFF18753AA2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AE452BED-971A-4C8D-A99A-4A653BC94B98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164</xdr:row>
      <xdr:rowOff>0</xdr:rowOff>
    </xdr:from>
    <xdr:to>
      <xdr:col>41</xdr:col>
      <xdr:colOff>0</xdr:colOff>
      <xdr:row>164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6E49960-BBDF-4837-9234-781540404D45}"/>
            </a:ext>
          </a:extLst>
        </xdr:cNvPr>
        <xdr:cNvSpPr>
          <a:spLocks noChangeShapeType="1"/>
        </xdr:cNvSpPr>
      </xdr:nvSpPr>
      <xdr:spPr bwMode="auto">
        <a:xfrm>
          <a:off x="26250900" y="265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A3831E1C-2882-4867-8A1C-6369AA28DF43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E6D42B25-9BCC-41E8-95F4-70D88E8525A9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1A4CA2C3-2784-4168-BDC1-0E16E412BFE9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ADA2182-7616-4F88-8C73-6651C372FEC4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E00C34BA-B601-476A-AF21-65B9C345AB1E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51A5D676-08FC-4C90-8453-62026D19EEAA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F9C754A-1143-4799-BC98-5E3EE30D2123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5D8B9EB0-7A1E-4CB8-9FC9-756BE00DED84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A1686B08-E4EE-465C-91FA-98B425373E86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6E88DF9F-9E55-4C86-8AAA-2A1E706B3A6E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8B3862B-9A21-45DC-91B2-39B8BE227463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129CFFDF-2879-459A-805D-4E8F442C2005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D6F61340-4311-4C4E-B014-70FEE306795C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70D67D25-4626-4764-B0DF-B7466A67AB62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8EC64951-577A-49E6-9786-9E9C9ABD1216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97F84C66-50EE-43E4-B77C-4556D7C2B69D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0C1DF3F8-A4FC-4682-9485-534879549A71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ECC2869D-7132-41C8-950E-8F7E68BAC809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28873666-244D-46A6-8D41-FD2A0F22D961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03496FB6-B884-431B-8E27-C20330E13DD0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F6CA719C-56CD-41DA-9058-6EDF4C0834F1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B20CD7E0-7FD1-4B37-B2E1-0CC5AC0ECCCB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F15C5043-E703-4FF9-A104-89F37E40E225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9CA73F78-AC7D-4AFF-9F50-074072ADB995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92C6E806-696E-4A75-906D-5A4A9EA5E72F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6889F7CB-CD02-43AD-AB50-FA836E0F86FB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305FB9A9-CC68-4069-9878-ACBB219DEC80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C35B0081-29D2-4097-92F0-B78D7DE6E58C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CC62AC4F-D876-4276-A225-CFEAFBF13F39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6C09974-9828-4759-817C-09744A8BDB58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C86A0542-DB94-40BB-B9B7-F0EF8FA85EBC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3E16C13B-58B9-42DE-9B5B-82915E5CAF5E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45E17030-7C09-4491-96A0-B7B3EEEEA975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C86CC620-16D1-46DE-BF54-8DCD880FD0FD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737D5A5E-539D-4E75-9577-6EC04DEA8FC1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B164BF27-A5EA-48C9-B537-2449A9D69CD2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165</xdr:row>
      <xdr:rowOff>0</xdr:rowOff>
    </xdr:from>
    <xdr:to>
      <xdr:col>41</xdr:col>
      <xdr:colOff>0</xdr:colOff>
      <xdr:row>165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B3F9ED21-1743-48B0-9804-9B3C6357F2B1}"/>
            </a:ext>
          </a:extLst>
        </xdr:cNvPr>
        <xdr:cNvSpPr>
          <a:spLocks noChangeShapeType="1"/>
        </xdr:cNvSpPr>
      </xdr:nvSpPr>
      <xdr:spPr bwMode="auto">
        <a:xfrm>
          <a:off x="26250900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5129D79E-0AD4-48B9-94BB-EA297EF267C2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161925</xdr:colOff>
      <xdr:row>165</xdr:row>
      <xdr:rowOff>0</xdr:rowOff>
    </xdr:from>
    <xdr:to>
      <xdr:col>54</xdr:col>
      <xdr:colOff>161925</xdr:colOff>
      <xdr:row>165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B98E9757-6130-4650-98CB-D2BB86163350}"/>
            </a:ext>
          </a:extLst>
        </xdr:cNvPr>
        <xdr:cNvSpPr>
          <a:spLocks noChangeShapeType="1"/>
        </xdr:cNvSpPr>
      </xdr:nvSpPr>
      <xdr:spPr bwMode="auto">
        <a:xfrm rot="5400000">
          <a:off x="3413950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66675</xdr:colOff>
      <xdr:row>165</xdr:row>
      <xdr:rowOff>0</xdr:rowOff>
    </xdr:from>
    <xdr:to>
      <xdr:col>53</xdr:col>
      <xdr:colOff>66675</xdr:colOff>
      <xdr:row>165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19B70045-67CA-46CE-B580-F532334A0A7B}"/>
            </a:ext>
          </a:extLst>
        </xdr:cNvPr>
        <xdr:cNvSpPr>
          <a:spLocks noChangeShapeType="1"/>
        </xdr:cNvSpPr>
      </xdr:nvSpPr>
      <xdr:spPr bwMode="auto">
        <a:xfrm rot="5400000">
          <a:off x="33411795" y="2687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22709/WOO-LUC-108584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19042/110859%20OTT-53-11.67%20Subsummary%20Drain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T-53"/>
      <sheetName val="TO GENSUM"/>
      <sheetName val="OTT-53_Backup"/>
    </sheetNames>
    <sheetDataSet>
      <sheetData sheetId="0">
        <row r="560">
          <cell r="D560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3471-F872-4A30-B00A-F9224112087F}">
  <sheetPr codeName="Sheet1">
    <pageSetUpPr fitToPage="1"/>
  </sheetPr>
  <dimension ref="B1:BB327"/>
  <sheetViews>
    <sheetView tabSelected="1" topLeftCell="C283" zoomScale="90" zoomScaleNormal="90" workbookViewId="0">
      <selection activeCell="D312" sqref="D312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32.8554687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32" width="8.42578125" style="3" customWidth="1"/>
    <col min="33" max="33" width="8.42578125" style="69" customWidth="1"/>
    <col min="34" max="47" width="8.42578125" style="3" customWidth="1"/>
    <col min="48" max="48" width="2.7109375" style="3" customWidth="1"/>
    <col min="49" max="16384" width="9.140625" style="3"/>
  </cols>
  <sheetData>
    <row r="1" spans="2:54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1"/>
      <c r="M1" s="1"/>
      <c r="N1" s="1"/>
      <c r="O1" s="1"/>
      <c r="P1" s="1"/>
      <c r="Q1" s="1"/>
      <c r="R1" s="6"/>
      <c r="S1" s="1"/>
      <c r="T1" s="6"/>
      <c r="U1" s="6"/>
      <c r="V1" s="6"/>
      <c r="W1" s="6"/>
      <c r="X1" s="6"/>
      <c r="Y1" s="7"/>
      <c r="Z1" s="6"/>
      <c r="AA1" s="6"/>
      <c r="AB1" s="6"/>
      <c r="AC1" s="6"/>
      <c r="AD1" s="6"/>
      <c r="AE1" s="1"/>
      <c r="AF1" s="1"/>
      <c r="AG1" s="163" t="s">
        <v>27</v>
      </c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2:54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26</v>
      </c>
      <c r="K2" s="4" t="s">
        <v>26</v>
      </c>
      <c r="L2" s="1"/>
      <c r="M2" s="1"/>
      <c r="N2" s="1"/>
      <c r="O2" s="1"/>
      <c r="P2" s="1"/>
      <c r="Q2" s="1"/>
      <c r="R2" s="6"/>
      <c r="S2" s="1"/>
      <c r="T2" s="6"/>
      <c r="U2" s="6"/>
      <c r="V2" s="6"/>
      <c r="W2" s="6"/>
      <c r="X2" s="6"/>
      <c r="Y2" s="7"/>
      <c r="Z2" s="6"/>
      <c r="AA2" s="6"/>
      <c r="AB2" s="6"/>
      <c r="AC2" s="6"/>
      <c r="AD2" s="6"/>
      <c r="AE2" s="1"/>
      <c r="AF2" s="1"/>
      <c r="AG2" s="163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2:54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4"/>
      <c r="M3" s="4"/>
      <c r="N3" s="4"/>
      <c r="O3" s="4"/>
      <c r="P3" s="4"/>
      <c r="Q3" s="4"/>
      <c r="R3" s="6"/>
      <c r="S3" s="4"/>
      <c r="T3" s="6"/>
      <c r="U3" s="6"/>
      <c r="V3" s="6"/>
      <c r="W3" s="6"/>
      <c r="X3" s="6"/>
      <c r="Y3" s="7"/>
      <c r="Z3" s="6"/>
      <c r="AA3" s="6"/>
      <c r="AB3" s="6"/>
      <c r="AC3" s="6"/>
      <c r="AD3" s="6"/>
      <c r="AE3" s="4"/>
      <c r="AF3" s="4"/>
      <c r="AG3" s="163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2:54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4"/>
      <c r="M4" s="4"/>
      <c r="N4" s="4"/>
      <c r="O4" s="4"/>
      <c r="P4" s="4"/>
      <c r="Q4" s="4"/>
      <c r="R4" s="6"/>
      <c r="S4" s="4"/>
      <c r="T4" s="6"/>
      <c r="U4" s="6"/>
      <c r="V4" s="6"/>
      <c r="W4" s="6"/>
      <c r="X4" s="6"/>
      <c r="Y4" s="7"/>
      <c r="Z4" s="6"/>
      <c r="AA4" s="6"/>
      <c r="AB4" s="6"/>
      <c r="AC4" s="6"/>
      <c r="AD4" s="6"/>
      <c r="AE4" s="4"/>
      <c r="AF4" s="4"/>
      <c r="AG4" s="163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2:54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7"/>
      <c r="Z5" s="8"/>
      <c r="AA5" s="8"/>
      <c r="AB5" s="8"/>
      <c r="AC5" s="8"/>
      <c r="AD5" s="8"/>
      <c r="AE5" s="8"/>
      <c r="AF5" s="8"/>
      <c r="AG5" s="163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2:54" ht="12.75" customHeight="1" thickBot="1" x14ac:dyDescent="0.25">
      <c r="AG6" s="163"/>
    </row>
    <row r="7" spans="2:54" ht="12.75" customHeight="1" thickBot="1" x14ac:dyDescent="0.25">
      <c r="B7" s="10" t="s">
        <v>4</v>
      </c>
      <c r="D7" s="95">
        <f>AW7</f>
        <v>1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W7" s="11">
        <v>1</v>
      </c>
      <c r="AX7" s="12" t="s">
        <v>2</v>
      </c>
      <c r="AY7" s="13"/>
      <c r="AZ7" s="13"/>
      <c r="BA7" s="13"/>
      <c r="BB7" s="13"/>
    </row>
    <row r="8" spans="2:54" ht="12.75" customHeight="1" thickBot="1" x14ac:dyDescent="0.25">
      <c r="B8" s="14"/>
      <c r="D8" s="164" t="s">
        <v>16</v>
      </c>
      <c r="E8" s="164"/>
      <c r="F8" s="164"/>
      <c r="G8" s="164"/>
      <c r="H8" s="164"/>
      <c r="I8" s="164"/>
      <c r="J8" s="164"/>
      <c r="K8" s="13"/>
      <c r="L8" s="40" t="s">
        <v>33</v>
      </c>
      <c r="M8" s="40" t="s">
        <v>34</v>
      </c>
      <c r="N8" s="15" t="s">
        <v>145</v>
      </c>
      <c r="O8" s="15" t="s">
        <v>146</v>
      </c>
      <c r="P8" s="15" t="s">
        <v>160</v>
      </c>
      <c r="Q8" s="40" t="s">
        <v>85</v>
      </c>
      <c r="R8" s="15" t="s">
        <v>168</v>
      </c>
      <c r="S8" s="15" t="s">
        <v>142</v>
      </c>
      <c r="T8" s="40" t="s">
        <v>35</v>
      </c>
      <c r="U8" s="40" t="s">
        <v>86</v>
      </c>
      <c r="V8" s="83" t="s">
        <v>36</v>
      </c>
      <c r="W8" s="83" t="s">
        <v>153</v>
      </c>
      <c r="X8" s="40" t="s">
        <v>37</v>
      </c>
      <c r="Y8" s="40" t="s">
        <v>150</v>
      </c>
      <c r="Z8" s="40" t="s">
        <v>87</v>
      </c>
      <c r="AA8" s="15" t="s">
        <v>51</v>
      </c>
      <c r="AB8" s="15" t="s">
        <v>165</v>
      </c>
      <c r="AC8" s="15" t="s">
        <v>166</v>
      </c>
      <c r="AD8" s="15" t="s">
        <v>169</v>
      </c>
      <c r="AE8" s="15" t="s">
        <v>55</v>
      </c>
      <c r="AF8" s="40" t="s">
        <v>172</v>
      </c>
      <c r="AG8" s="70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2:54" ht="12.75" customHeight="1" thickBot="1" x14ac:dyDescent="0.25">
      <c r="D9" s="165" t="s">
        <v>17</v>
      </c>
      <c r="E9" s="165"/>
      <c r="F9" s="165"/>
      <c r="G9" s="165"/>
      <c r="H9" s="165"/>
      <c r="I9" s="165"/>
      <c r="J9" s="165"/>
      <c r="K9" s="142"/>
      <c r="L9" s="41"/>
      <c r="M9" s="41"/>
      <c r="N9" s="16"/>
      <c r="O9" s="16"/>
      <c r="P9" s="16"/>
      <c r="Q9" s="41"/>
      <c r="R9" s="16"/>
      <c r="S9" s="16" t="s">
        <v>143</v>
      </c>
      <c r="T9" s="41"/>
      <c r="U9" s="41"/>
      <c r="V9" s="41"/>
      <c r="W9" s="41"/>
      <c r="X9" s="41"/>
      <c r="Y9" s="16"/>
      <c r="Z9" s="41"/>
      <c r="AA9" s="16"/>
      <c r="AB9" s="16"/>
      <c r="AC9" s="16"/>
      <c r="AD9" s="16"/>
      <c r="AE9" s="16" t="s">
        <v>56</v>
      </c>
      <c r="AF9" s="41" t="s">
        <v>173</v>
      </c>
      <c r="AG9" s="71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2:54" ht="12.75" customHeight="1" x14ac:dyDescent="0.2">
      <c r="B10" s="160" t="s">
        <v>5</v>
      </c>
      <c r="D10" s="156" t="s">
        <v>0</v>
      </c>
      <c r="E10" s="156" t="s">
        <v>28</v>
      </c>
      <c r="F10" s="156" t="s">
        <v>14</v>
      </c>
      <c r="G10" s="166" t="s">
        <v>1</v>
      </c>
      <c r="H10" s="167"/>
      <c r="I10" s="167"/>
      <c r="J10" s="156" t="s">
        <v>15</v>
      </c>
      <c r="K10" s="156" t="s">
        <v>161</v>
      </c>
      <c r="L10" s="18" t="str">
        <f t="shared" ref="L10:AF10" si="0">IF(OR(TRIM(L8)=0,TRIM(L8)=""),"",IF(IFERROR(TRIM(INDEX(QryItemNamed,MATCH(TRIM(L8),ITEM,0),2)),"")="Y","SPECIAL",LEFT(IFERROR(TRIM(INDEX(ITEM,MATCH(TRIM(L8),ITEM,0))),""),3)))</f>
        <v>203</v>
      </c>
      <c r="M10" s="18" t="str">
        <f t="shared" si="0"/>
        <v>203</v>
      </c>
      <c r="N10" s="18" t="str">
        <f t="shared" si="0"/>
        <v>204</v>
      </c>
      <c r="O10" s="18" t="str">
        <f t="shared" si="0"/>
        <v>204</v>
      </c>
      <c r="P10" s="18" t="str">
        <f t="shared" si="0"/>
        <v>204</v>
      </c>
      <c r="Q10" s="18" t="str">
        <f t="shared" si="0"/>
        <v>304</v>
      </c>
      <c r="R10" s="18" t="str">
        <f t="shared" si="0"/>
        <v>452</v>
      </c>
      <c r="S10" s="18" t="str">
        <f t="shared" si="0"/>
        <v>607</v>
      </c>
      <c r="T10" s="18" t="str">
        <f t="shared" si="0"/>
        <v>608</v>
      </c>
      <c r="U10" s="18" t="str">
        <f t="shared" si="0"/>
        <v>608</v>
      </c>
      <c r="V10" s="18" t="str">
        <f t="shared" si="0"/>
        <v>608</v>
      </c>
      <c r="W10" s="18" t="str">
        <f t="shared" si="0"/>
        <v>609</v>
      </c>
      <c r="X10" s="18" t="str">
        <f t="shared" si="0"/>
        <v>609</v>
      </c>
      <c r="Y10" s="18" t="str">
        <f t="shared" si="0"/>
        <v>609</v>
      </c>
      <c r="Z10" s="18" t="str">
        <f t="shared" si="0"/>
        <v>609</v>
      </c>
      <c r="AA10" s="18" t="str">
        <f t="shared" si="0"/>
        <v>623</v>
      </c>
      <c r="AB10" s="18" t="str">
        <f t="shared" ref="AB10:AD10" si="1">IF(OR(TRIM(AB8)=0,TRIM(AB8)=""),"",IF(IFERROR(TRIM(INDEX(QryItemNamed,MATCH(TRIM(AB8),ITEM,0),2)),"")="Y","SPECIAL",LEFT(IFERROR(TRIM(INDEX(ITEM,MATCH(TRIM(AB8),ITEM,0))),""),3)))</f>
        <v>625</v>
      </c>
      <c r="AC10" s="18" t="str">
        <f t="shared" ref="AC10" si="2">IF(OR(TRIM(AC8)=0,TRIM(AC8)=""),"",IF(IFERROR(TRIM(INDEX(QryItemNamed,MATCH(TRIM(AC8),ITEM,0),2)),"")="Y","SPECIAL",LEFT(IFERROR(TRIM(INDEX(ITEM,MATCH(TRIM(AC8),ITEM,0))),""),3)))</f>
        <v>625</v>
      </c>
      <c r="AD10" s="18" t="str">
        <f t="shared" si="1"/>
        <v>625</v>
      </c>
      <c r="AE10" s="18" t="str">
        <f t="shared" si="0"/>
        <v>SPECIAL</v>
      </c>
      <c r="AF10" s="18" t="str">
        <f t="shared" si="0"/>
        <v>622</v>
      </c>
      <c r="AG10" s="72" t="str">
        <f t="shared" ref="AG10:AU10" si="3">IF(OR(TRIM(AG8)=0,TRIM(AG8)=""),"",IF(IFERROR(TRIM(INDEX(QryItemNamed,MATCH(TRIM(AG8),ITEM,0),2)),"")="Y","SPECIAL",LEFT(IFERROR(TRIM(INDEX(ITEM,MATCH(TRIM(AG8),ITEM,0))),""),3)))</f>
        <v/>
      </c>
      <c r="AH10" s="18" t="str">
        <f t="shared" si="3"/>
        <v/>
      </c>
      <c r="AI10" s="18" t="str">
        <f t="shared" ref="AI10:AT10" si="4">IF(OR(TRIM(AI8)=0,TRIM(AI8)=""),"",IF(IFERROR(TRIM(INDEX(QryItemNamed,MATCH(TRIM(AI8),ITEM,0),2)),"")="Y","SPECIAL",LEFT(IFERROR(TRIM(INDEX(ITEM,MATCH(TRIM(AI8),ITEM,0))),""),3)))</f>
        <v/>
      </c>
      <c r="AJ10" s="18" t="str">
        <f t="shared" ref="AJ10" si="5">IF(OR(TRIM(AJ8)=0,TRIM(AJ8)=""),"",IF(IFERROR(TRIM(INDEX(QryItemNamed,MATCH(TRIM(AJ8),ITEM,0),2)),"")="Y","SPECIAL",LEFT(IFERROR(TRIM(INDEX(ITEM,MATCH(TRIM(AJ8),ITEM,0))),""),3)))</f>
        <v/>
      </c>
      <c r="AK10" s="18" t="str">
        <f t="shared" ref="AK10:AO10" si="6">IF(OR(TRIM(AK8)=0,TRIM(AK8)=""),"",IF(IFERROR(TRIM(INDEX(QryItemNamed,MATCH(TRIM(AK8),ITEM,0),2)),"")="Y","SPECIAL",LEFT(IFERROR(TRIM(INDEX(ITEM,MATCH(TRIM(AK8),ITEM,0))),""),3)))</f>
        <v/>
      </c>
      <c r="AL10" s="18" t="str">
        <f t="shared" si="6"/>
        <v/>
      </c>
      <c r="AM10" s="18" t="str">
        <f t="shared" si="6"/>
        <v/>
      </c>
      <c r="AN10" s="18" t="str">
        <f t="shared" si="6"/>
        <v/>
      </c>
      <c r="AO10" s="18" t="str">
        <f t="shared" si="6"/>
        <v/>
      </c>
      <c r="AP10" s="18" t="str">
        <f t="shared" ref="AP10" si="7">IF(OR(TRIM(AP8)=0,TRIM(AP8)=""),"",IF(IFERROR(TRIM(INDEX(QryItemNamed,MATCH(TRIM(AP8),ITEM,0),2)),"")="Y","SPECIAL",LEFT(IFERROR(TRIM(INDEX(ITEM,MATCH(TRIM(AP8),ITEM,0))),""),3)))</f>
        <v/>
      </c>
      <c r="AQ10" s="18" t="str">
        <f t="shared" si="4"/>
        <v/>
      </c>
      <c r="AR10" s="18" t="str">
        <f t="shared" ref="AR10:AS10" si="8">IF(OR(TRIM(AR8)=0,TRIM(AR8)=""),"",IF(IFERROR(TRIM(INDEX(QryItemNamed,MATCH(TRIM(AR8),ITEM,0),2)),"")="Y","SPECIAL",LEFT(IFERROR(TRIM(INDEX(ITEM,MATCH(TRIM(AR8),ITEM,0))),""),3)))</f>
        <v/>
      </c>
      <c r="AS10" s="18" t="str">
        <f t="shared" si="8"/>
        <v/>
      </c>
      <c r="AT10" s="18" t="str">
        <f t="shared" si="4"/>
        <v/>
      </c>
      <c r="AU10" s="18" t="str">
        <f t="shared" si="3"/>
        <v/>
      </c>
    </row>
    <row r="11" spans="2:54" ht="12.75" customHeight="1" x14ac:dyDescent="0.2">
      <c r="B11" s="161"/>
      <c r="D11" s="157"/>
      <c r="E11" s="157"/>
      <c r="F11" s="157"/>
      <c r="G11" s="168"/>
      <c r="H11" s="169"/>
      <c r="I11" s="169"/>
      <c r="J11" s="157"/>
      <c r="K11" s="157"/>
      <c r="L11" s="150" t="str">
        <f t="shared" ref="L11:AF11" si="9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EXCAVATION</v>
      </c>
      <c r="M11" s="150" t="str">
        <f t="shared" si="9"/>
        <v>EMBANKMENT</v>
      </c>
      <c r="N11" s="150" t="str">
        <f t="shared" si="9"/>
        <v>EXCAVATION OF SUBGRADE</v>
      </c>
      <c r="O11" s="150" t="str">
        <f t="shared" si="9"/>
        <v>GRANULAR MATERIAL, TYPE B</v>
      </c>
      <c r="P11" s="150" t="str">
        <f t="shared" ref="P11" si="10">IF(OR(TRIM(P8)=0,TRIM(P8)=""),IF(P9="","",P9),IF(IFERROR(TRIM(INDEX(QryItemNamed,MATCH(TRIM(P8),ITEM,0),2)),"")="Y",TRIM(RIGHT(IFERROR(TRIM(INDEX(QryItemNamed,MATCH(TRIM(P8),ITEM,0),4)),"123456789012"),LEN(IFERROR(TRIM(INDEX(QryItemNamed,MATCH(TRIM(P8),ITEM,0),4)),"123456789012"))-9))&amp;P9,IFERROR(TRIM(INDEX(QryItemNamed,MATCH(TRIM(P8),ITEM,0),4))&amp;P9,"ITEM CODE DOES NOT EXIST IN ITEM MASTER")))</f>
        <v>GRANULAR MATERIAL, TYPE D</v>
      </c>
      <c r="Q11" s="150" t="str">
        <f t="shared" si="9"/>
        <v>AGGREGATE BASE</v>
      </c>
      <c r="R11" s="150" t="str">
        <f t="shared" si="9"/>
        <v>8" NON-REINFORCED CONCRETE PAVEMENT, CLASS QC 1P</v>
      </c>
      <c r="S11" s="150" t="str">
        <f t="shared" si="9"/>
        <v>FENCE, MISC.: WOOD FENCE, WITH 5' RAILS</v>
      </c>
      <c r="T11" s="150" t="str">
        <f t="shared" si="9"/>
        <v>4" CONCRETE WALK</v>
      </c>
      <c r="U11" s="150" t="str">
        <f t="shared" si="9"/>
        <v>6" CONCRETE WALK</v>
      </c>
      <c r="V11" s="150" t="str">
        <f t="shared" si="9"/>
        <v>CURB RAMP</v>
      </c>
      <c r="W11" s="150" t="str">
        <f t="shared" ref="W11" si="11">IF(OR(TRIM(W8)=0,TRIM(W8)=""),IF(W9="","",W9),IF(IFERROR(TRIM(INDEX(QryItemNamed,MATCH(TRIM(W8),ITEM,0),2)),"")="Y",TRIM(RIGHT(IFERROR(TRIM(INDEX(QryItemNamed,MATCH(TRIM(W8),ITEM,0),4)),"123456789012"),LEN(IFERROR(TRIM(INDEX(QryItemNamed,MATCH(TRIM(W8),ITEM,0),4)),"123456789012"))-9))&amp;W9,IFERROR(TRIM(INDEX(QryItemNamed,MATCH(TRIM(W8),ITEM,0),4))&amp;W9,"ITEM CODE DOES NOT EXIST IN ITEM MASTER")))</f>
        <v>CURB, TYPE 4-A</v>
      </c>
      <c r="X11" s="150" t="str">
        <f t="shared" si="9"/>
        <v>CURB, TYPE 6</v>
      </c>
      <c r="Y11" s="158" t="str">
        <f t="shared" si="9"/>
        <v>CURB, TYPE 6, AS PER PLAN</v>
      </c>
      <c r="Z11" s="150" t="str">
        <f t="shared" si="9"/>
        <v>4" CONCRETE MEDIAN</v>
      </c>
      <c r="AA11" s="150" t="str">
        <f t="shared" si="9"/>
        <v>MONUMENT ASSEMBLY ADJUSTED TO GRADE</v>
      </c>
      <c r="AB11" s="150" t="str">
        <f t="shared" ref="AB11:AD11" si="12">IF(OR(TRIM(AB8)=0,TRIM(AB8)=""),IF(AB9="","",AB9),IF(IFERROR(TRIM(INDEX(QryItemNamed,MATCH(TRIM(AB8),ITEM,0),2)),"")="Y",TRIM(RIGHT(IFERROR(TRIM(INDEX(QryItemNamed,MATCH(TRIM(AB8),ITEM,0),4)),"123456789012"),LEN(IFERROR(TRIM(INDEX(QryItemNamed,MATCH(TRIM(AB8),ITEM,0),4)),"123456789012"))-9))&amp;AB9,IFERROR(TRIM(INDEX(QryItemNamed,MATCH(TRIM(AB8),ITEM,0),4))&amp;AB9,"ITEM CODE DOES NOT EXIST IN ITEM MASTER")))</f>
        <v>CONDUIT, 2", 725.051</v>
      </c>
      <c r="AC11" s="150" t="str">
        <f t="shared" ref="AC11" si="13">IF(OR(TRIM(AC8)=0,TRIM(AC8)=""),IF(AC9="","",AC9),IF(IFERROR(TRIM(INDEX(QryItemNamed,MATCH(TRIM(AC8),ITEM,0),2)),"")="Y",TRIM(RIGHT(IFERROR(TRIM(INDEX(QryItemNamed,MATCH(TRIM(AC8),ITEM,0),4)),"123456789012"),LEN(IFERROR(TRIM(INDEX(QryItemNamed,MATCH(TRIM(AC8),ITEM,0),4)),"123456789012"))-9))&amp;AC9,IFERROR(TRIM(INDEX(QryItemNamed,MATCH(TRIM(AC8),ITEM,0),4))&amp;AC9,"ITEM CODE DOES NOT EXIST IN ITEM MASTER")))</f>
        <v>TRENCH, 36" DEEP</v>
      </c>
      <c r="AD11" s="150" t="str">
        <f t="shared" si="12"/>
        <v>UNDERGROUND WARNING/MARKING TAPE</v>
      </c>
      <c r="AE11" s="150" t="str">
        <f t="shared" si="9"/>
        <v>GROUND WATER MONITORING WELL ADJUSTED TO GRADE</v>
      </c>
      <c r="AF11" s="150" t="str">
        <f t="shared" si="9"/>
        <v>BARRIER, MISC.:MUP BARRIER</v>
      </c>
      <c r="AG11" s="153" t="str">
        <f t="shared" ref="AG11:AU11" si="14">IF(OR(TRIM(AG8)=0,TRIM(AG8)=""),IF(AG9="","",AG9),IF(IFERROR(TRIM(INDEX(QryItemNamed,MATCH(TRIM(AG8),ITEM,0),2)),"")="Y",TRIM(RIGHT(IFERROR(TRIM(INDEX(QryItemNamed,MATCH(TRIM(AG8),ITEM,0),4)),"123456789012"),LEN(IFERROR(TRIM(INDEX(QryItemNamed,MATCH(TRIM(AG8),ITEM,0),4)),"123456789012"))-9))&amp;AG9,IFERROR(TRIM(INDEX(QryItemNamed,MATCH(TRIM(AG8),ITEM,0),4))&amp;AG9,"ITEM CODE DOES NOT EXIST IN ITEM MASTER")))</f>
        <v/>
      </c>
      <c r="AH11" s="158" t="str">
        <f t="shared" si="14"/>
        <v/>
      </c>
      <c r="AI11" s="158" t="str">
        <f t="shared" si="14"/>
        <v/>
      </c>
      <c r="AJ11" s="158" t="str">
        <f t="shared" si="14"/>
        <v/>
      </c>
      <c r="AK11" s="158" t="str">
        <f t="shared" si="14"/>
        <v/>
      </c>
      <c r="AL11" s="158" t="str">
        <f t="shared" ref="AL11:AO11" si="15">IF(OR(TRIM(AL8)=0,TRIM(AL8)=""),IF(AL9="","",AL9),IF(IFERROR(TRIM(INDEX(QryItemNamed,MATCH(TRIM(AL8),ITEM,0),2)),"")="Y",TRIM(RIGHT(IFERROR(TRIM(INDEX(QryItemNamed,MATCH(TRIM(AL8),ITEM,0),4)),"123456789012"),LEN(IFERROR(TRIM(INDEX(QryItemNamed,MATCH(TRIM(AL8),ITEM,0),4)),"123456789012"))-9))&amp;AL9,IFERROR(TRIM(INDEX(QryItemNamed,MATCH(TRIM(AL8),ITEM,0),4))&amp;AL9,"ITEM CODE DOES NOT EXIST IN ITEM MASTER")))</f>
        <v/>
      </c>
      <c r="AM11" s="158" t="str">
        <f t="shared" si="15"/>
        <v/>
      </c>
      <c r="AN11" s="158" t="str">
        <f t="shared" si="15"/>
        <v/>
      </c>
      <c r="AO11" s="158" t="str">
        <f t="shared" si="15"/>
        <v/>
      </c>
      <c r="AP11" s="158" t="str">
        <f t="shared" ref="AP11" si="16">IF(OR(TRIM(AP8)=0,TRIM(AP8)=""),IF(AP9="","",AP9),IF(IFERROR(TRIM(INDEX(QryItemNamed,MATCH(TRIM(AP8),ITEM,0),2)),"")="Y",TRIM(RIGHT(IFERROR(TRIM(INDEX(QryItemNamed,MATCH(TRIM(AP8),ITEM,0),4)),"123456789012"),LEN(IFERROR(TRIM(INDEX(QryItemNamed,MATCH(TRIM(AP8),ITEM,0),4)),"123456789012"))-9))&amp;AP9,IFERROR(TRIM(INDEX(QryItemNamed,MATCH(TRIM(AP8),ITEM,0),4))&amp;AP9,"ITEM CODE DOES NOT EXIST IN ITEM MASTER")))</f>
        <v/>
      </c>
      <c r="AQ11" s="158" t="str">
        <f t="shared" ref="AQ11:AT11" si="17">IF(OR(TRIM(AQ8)=0,TRIM(AQ8)=""),IF(AQ9="","",AQ9),IF(IFERROR(TRIM(INDEX(QryItemNamed,MATCH(TRIM(AQ8),ITEM,0),2)),"")="Y",TRIM(RIGHT(IFERROR(TRIM(INDEX(QryItemNamed,MATCH(TRIM(AQ8),ITEM,0),4)),"123456789012"),LEN(IFERROR(TRIM(INDEX(QryItemNamed,MATCH(TRIM(AQ8),ITEM,0),4)),"123456789012"))-9))&amp;AQ9,IFERROR(TRIM(INDEX(QryItemNamed,MATCH(TRIM(AQ8),ITEM,0),4))&amp;AQ9,"ITEM CODE DOES NOT EXIST IN ITEM MASTER")))</f>
        <v/>
      </c>
      <c r="AR11" s="158" t="str">
        <f t="shared" ref="AR11:AS11" si="18">IF(OR(TRIM(AR8)=0,TRIM(AR8)=""),IF(AR9="","",AR9),IF(IFERROR(TRIM(INDEX(QryItemNamed,MATCH(TRIM(AR8),ITEM,0),2)),"")="Y",TRIM(RIGHT(IFERROR(TRIM(INDEX(QryItemNamed,MATCH(TRIM(AR8),ITEM,0),4)),"123456789012"),LEN(IFERROR(TRIM(INDEX(QryItemNamed,MATCH(TRIM(AR8),ITEM,0),4)),"123456789012"))-9))&amp;AR9,IFERROR(TRIM(INDEX(QryItemNamed,MATCH(TRIM(AR8),ITEM,0),4))&amp;AR9,"ITEM CODE DOES NOT EXIST IN ITEM MASTER")))</f>
        <v/>
      </c>
      <c r="AS11" s="158" t="str">
        <f t="shared" si="18"/>
        <v/>
      </c>
      <c r="AT11" s="158" t="str">
        <f t="shared" si="17"/>
        <v/>
      </c>
      <c r="AU11" s="158" t="str">
        <f t="shared" si="14"/>
        <v/>
      </c>
    </row>
    <row r="12" spans="2:54" ht="12.75" customHeight="1" x14ac:dyDescent="0.2">
      <c r="B12" s="161"/>
      <c r="D12" s="157"/>
      <c r="E12" s="157"/>
      <c r="F12" s="157"/>
      <c r="G12" s="168"/>
      <c r="H12" s="169"/>
      <c r="I12" s="169"/>
      <c r="J12" s="157"/>
      <c r="K12" s="157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8"/>
      <c r="Z12" s="151"/>
      <c r="AA12" s="151"/>
      <c r="AB12" s="151"/>
      <c r="AC12" s="151"/>
      <c r="AD12" s="151"/>
      <c r="AE12" s="151"/>
      <c r="AF12" s="151"/>
      <c r="AG12" s="154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</row>
    <row r="13" spans="2:54" ht="12.75" customHeight="1" x14ac:dyDescent="0.2">
      <c r="B13" s="161"/>
      <c r="D13" s="157"/>
      <c r="E13" s="157"/>
      <c r="F13" s="157"/>
      <c r="G13" s="168"/>
      <c r="H13" s="169"/>
      <c r="I13" s="169"/>
      <c r="J13" s="157"/>
      <c r="K13" s="157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8"/>
      <c r="Z13" s="151"/>
      <c r="AA13" s="151"/>
      <c r="AB13" s="151"/>
      <c r="AC13" s="151"/>
      <c r="AD13" s="151"/>
      <c r="AE13" s="151"/>
      <c r="AF13" s="151"/>
      <c r="AG13" s="154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</row>
    <row r="14" spans="2:54" ht="12.75" customHeight="1" x14ac:dyDescent="0.2">
      <c r="B14" s="161"/>
      <c r="D14" s="157"/>
      <c r="E14" s="157"/>
      <c r="F14" s="157"/>
      <c r="G14" s="168"/>
      <c r="H14" s="169"/>
      <c r="I14" s="169"/>
      <c r="J14" s="157"/>
      <c r="K14" s="157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8"/>
      <c r="Z14" s="151"/>
      <c r="AA14" s="151"/>
      <c r="AB14" s="151"/>
      <c r="AC14" s="151"/>
      <c r="AD14" s="151"/>
      <c r="AE14" s="151"/>
      <c r="AF14" s="151"/>
      <c r="AG14" s="154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</row>
    <row r="15" spans="2:54" ht="12.75" customHeight="1" x14ac:dyDescent="0.2">
      <c r="B15" s="161"/>
      <c r="D15" s="157"/>
      <c r="E15" s="157"/>
      <c r="F15" s="157"/>
      <c r="G15" s="168"/>
      <c r="H15" s="169"/>
      <c r="I15" s="169"/>
      <c r="J15" s="157"/>
      <c r="K15" s="157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8"/>
      <c r="Z15" s="151"/>
      <c r="AA15" s="151"/>
      <c r="AB15" s="151"/>
      <c r="AC15" s="151"/>
      <c r="AD15" s="151"/>
      <c r="AE15" s="151"/>
      <c r="AF15" s="151"/>
      <c r="AG15" s="154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</row>
    <row r="16" spans="2:54" ht="12.75" customHeight="1" x14ac:dyDescent="0.2">
      <c r="B16" s="161"/>
      <c r="D16" s="157"/>
      <c r="E16" s="157"/>
      <c r="F16" s="157"/>
      <c r="G16" s="168"/>
      <c r="H16" s="169"/>
      <c r="I16" s="169"/>
      <c r="J16" s="157"/>
      <c r="K16" s="157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8"/>
      <c r="Z16" s="151"/>
      <c r="AA16" s="151"/>
      <c r="AB16" s="151"/>
      <c r="AC16" s="151"/>
      <c r="AD16" s="151"/>
      <c r="AE16" s="151"/>
      <c r="AF16" s="151"/>
      <c r="AG16" s="154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</row>
    <row r="17" spans="2:47" ht="12.75" customHeight="1" x14ac:dyDescent="0.2">
      <c r="B17" s="161"/>
      <c r="D17" s="157"/>
      <c r="E17" s="157"/>
      <c r="F17" s="157"/>
      <c r="G17" s="168"/>
      <c r="H17" s="169"/>
      <c r="I17" s="169"/>
      <c r="J17" s="157"/>
      <c r="K17" s="157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8"/>
      <c r="Z17" s="151"/>
      <c r="AA17" s="151"/>
      <c r="AB17" s="151"/>
      <c r="AC17" s="151"/>
      <c r="AD17" s="151"/>
      <c r="AE17" s="151"/>
      <c r="AF17" s="151"/>
      <c r="AG17" s="154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</row>
    <row r="18" spans="2:47" ht="12.75" customHeight="1" x14ac:dyDescent="0.2">
      <c r="B18" s="161"/>
      <c r="D18" s="157"/>
      <c r="E18" s="157"/>
      <c r="F18" s="157"/>
      <c r="G18" s="168"/>
      <c r="H18" s="169"/>
      <c r="I18" s="169"/>
      <c r="J18" s="157"/>
      <c r="K18" s="157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8"/>
      <c r="Z18" s="151"/>
      <c r="AA18" s="151"/>
      <c r="AB18" s="151"/>
      <c r="AC18" s="151"/>
      <c r="AD18" s="151"/>
      <c r="AE18" s="151"/>
      <c r="AF18" s="151"/>
      <c r="AG18" s="154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</row>
    <row r="19" spans="2:47" ht="12.75" customHeight="1" x14ac:dyDescent="0.2">
      <c r="B19" s="161"/>
      <c r="D19" s="157"/>
      <c r="E19" s="157"/>
      <c r="F19" s="157"/>
      <c r="G19" s="168"/>
      <c r="H19" s="169"/>
      <c r="I19" s="169"/>
      <c r="J19" s="157"/>
      <c r="K19" s="157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8"/>
      <c r="Z19" s="151"/>
      <c r="AA19" s="151"/>
      <c r="AB19" s="151"/>
      <c r="AC19" s="151"/>
      <c r="AD19" s="151"/>
      <c r="AE19" s="151"/>
      <c r="AF19" s="151"/>
      <c r="AG19" s="154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</row>
    <row r="20" spans="2:47" ht="12.75" customHeight="1" x14ac:dyDescent="0.2">
      <c r="B20" s="161"/>
      <c r="D20" s="157"/>
      <c r="E20" s="157"/>
      <c r="F20" s="157"/>
      <c r="G20" s="168"/>
      <c r="H20" s="169"/>
      <c r="I20" s="169"/>
      <c r="J20" s="157"/>
      <c r="K20" s="157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8"/>
      <c r="Z20" s="151"/>
      <c r="AA20" s="151"/>
      <c r="AB20" s="151"/>
      <c r="AC20" s="151"/>
      <c r="AD20" s="151"/>
      <c r="AE20" s="151"/>
      <c r="AF20" s="151"/>
      <c r="AG20" s="154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</row>
    <row r="21" spans="2:47" ht="12.75" customHeight="1" x14ac:dyDescent="0.2">
      <c r="B21" s="161"/>
      <c r="D21" s="157"/>
      <c r="E21" s="157"/>
      <c r="F21" s="157"/>
      <c r="G21" s="168"/>
      <c r="H21" s="169"/>
      <c r="I21" s="169"/>
      <c r="J21" s="157"/>
      <c r="K21" s="157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8"/>
      <c r="Z21" s="151"/>
      <c r="AA21" s="151"/>
      <c r="AB21" s="151"/>
      <c r="AC21" s="151"/>
      <c r="AD21" s="151"/>
      <c r="AE21" s="151"/>
      <c r="AF21" s="151"/>
      <c r="AG21" s="154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</row>
    <row r="22" spans="2:47" ht="12.75" customHeight="1" x14ac:dyDescent="0.2">
      <c r="B22" s="161"/>
      <c r="D22" s="157"/>
      <c r="E22" s="157"/>
      <c r="F22" s="157"/>
      <c r="G22" s="168"/>
      <c r="H22" s="169"/>
      <c r="I22" s="169"/>
      <c r="J22" s="157"/>
      <c r="K22" s="157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8"/>
      <c r="Z22" s="152"/>
      <c r="AA22" s="152"/>
      <c r="AB22" s="152"/>
      <c r="AC22" s="152"/>
      <c r="AD22" s="152"/>
      <c r="AE22" s="152"/>
      <c r="AF22" s="152"/>
      <c r="AG22" s="155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</row>
    <row r="23" spans="2:47" ht="12.75" customHeight="1" thickBot="1" x14ac:dyDescent="0.25">
      <c r="B23" s="162"/>
      <c r="D23" s="157"/>
      <c r="E23" s="157"/>
      <c r="F23" s="157"/>
      <c r="G23" s="168"/>
      <c r="H23" s="169"/>
      <c r="I23" s="169"/>
      <c r="J23" s="159"/>
      <c r="K23" s="159"/>
      <c r="L23" s="20" t="str">
        <f t="shared" ref="L23:AF23" si="19">IF(OR(TRIM(L8)=0,TRIM(L8)=""),"",IF(IFERROR(TRIM(INDEX(QryItemNamed,MATCH(TRIM(L8),ITEM,0),3)),"")="LS","",IFERROR(TRIM(INDEX(QryItemNamed,MATCH(TRIM(L8),ITEM,0),3)),"")))</f>
        <v>CY</v>
      </c>
      <c r="M23" s="20" t="str">
        <f t="shared" si="19"/>
        <v>CY</v>
      </c>
      <c r="N23" s="20" t="str">
        <f t="shared" si="19"/>
        <v>CY</v>
      </c>
      <c r="O23" s="20" t="str">
        <f t="shared" si="19"/>
        <v>CY</v>
      </c>
      <c r="P23" s="20" t="str">
        <f t="shared" si="19"/>
        <v>CY</v>
      </c>
      <c r="Q23" s="20" t="str">
        <f t="shared" si="19"/>
        <v>CY</v>
      </c>
      <c r="R23" s="20" t="str">
        <f t="shared" si="19"/>
        <v>SY</v>
      </c>
      <c r="S23" s="20" t="str">
        <f t="shared" si="19"/>
        <v>FT</v>
      </c>
      <c r="T23" s="20" t="str">
        <f t="shared" si="19"/>
        <v>SF</v>
      </c>
      <c r="U23" s="20" t="str">
        <f t="shared" si="19"/>
        <v>SF</v>
      </c>
      <c r="V23" s="20" t="str">
        <f t="shared" si="19"/>
        <v>SF</v>
      </c>
      <c r="W23" s="20" t="str">
        <f t="shared" si="19"/>
        <v>FT</v>
      </c>
      <c r="X23" s="20" t="str">
        <f t="shared" si="19"/>
        <v>FT</v>
      </c>
      <c r="Y23" s="20" t="str">
        <f t="shared" si="19"/>
        <v>FT</v>
      </c>
      <c r="Z23" s="20" t="str">
        <f t="shared" si="19"/>
        <v>SY</v>
      </c>
      <c r="AA23" s="20" t="str">
        <f t="shared" si="19"/>
        <v>EACH</v>
      </c>
      <c r="AB23" s="20" t="str">
        <f t="shared" ref="AB23:AD23" si="20">IF(OR(TRIM(AB8)=0,TRIM(AB8)=""),"",IF(IFERROR(TRIM(INDEX(QryItemNamed,MATCH(TRIM(AB8),ITEM,0),3)),"")="LS","",IFERROR(TRIM(INDEX(QryItemNamed,MATCH(TRIM(AB8),ITEM,0),3)),"")))</f>
        <v>FT</v>
      </c>
      <c r="AC23" s="20" t="str">
        <f t="shared" ref="AC23" si="21">IF(OR(TRIM(AC8)=0,TRIM(AC8)=""),"",IF(IFERROR(TRIM(INDEX(QryItemNamed,MATCH(TRIM(AC8),ITEM,0),3)),"")="LS","",IFERROR(TRIM(INDEX(QryItemNamed,MATCH(TRIM(AC8),ITEM,0),3)),"")))</f>
        <v>FT</v>
      </c>
      <c r="AD23" s="20" t="str">
        <f t="shared" si="20"/>
        <v>FT</v>
      </c>
      <c r="AE23" s="20" t="str">
        <f t="shared" si="19"/>
        <v>EACH</v>
      </c>
      <c r="AF23" s="20" t="str">
        <f t="shared" si="19"/>
        <v>FT</v>
      </c>
      <c r="AG23" s="73" t="str">
        <f t="shared" ref="AG23:AU23" si="22">IF(OR(TRIM(AG8)=0,TRIM(AG8)=""),"",IF(IFERROR(TRIM(INDEX(QryItemNamed,MATCH(TRIM(AG8),ITEM,0),3)),"")="LS","",IFERROR(TRIM(INDEX(QryItemNamed,MATCH(TRIM(AG8),ITEM,0),3)),"")))</f>
        <v/>
      </c>
      <c r="AH23" s="20" t="str">
        <f t="shared" si="22"/>
        <v/>
      </c>
      <c r="AI23" s="20" t="str">
        <f t="shared" ref="AI23:AT23" si="23">IF(OR(TRIM(AI8)=0,TRIM(AI8)=""),"",IF(IFERROR(TRIM(INDEX(QryItemNamed,MATCH(TRIM(AI8),ITEM,0),3)),"")="LS","",IFERROR(TRIM(INDEX(QryItemNamed,MATCH(TRIM(AI8),ITEM,0),3)),"")))</f>
        <v/>
      </c>
      <c r="AJ23" s="20" t="str">
        <f t="shared" ref="AJ23" si="24">IF(OR(TRIM(AJ8)=0,TRIM(AJ8)=""),"",IF(IFERROR(TRIM(INDEX(QryItemNamed,MATCH(TRIM(AJ8),ITEM,0),3)),"")="LS","",IFERROR(TRIM(INDEX(QryItemNamed,MATCH(TRIM(AJ8),ITEM,0),3)),"")))</f>
        <v/>
      </c>
      <c r="AK23" s="20" t="str">
        <f t="shared" ref="AK23:AO23" si="25">IF(OR(TRIM(AK8)=0,TRIM(AK8)=""),"",IF(IFERROR(TRIM(INDEX(QryItemNamed,MATCH(TRIM(AK8),ITEM,0),3)),"")="LS","",IFERROR(TRIM(INDEX(QryItemNamed,MATCH(TRIM(AK8),ITEM,0),3)),"")))</f>
        <v/>
      </c>
      <c r="AL23" s="20" t="str">
        <f t="shared" si="25"/>
        <v/>
      </c>
      <c r="AM23" s="20" t="str">
        <f t="shared" si="25"/>
        <v/>
      </c>
      <c r="AN23" s="20" t="str">
        <f t="shared" si="25"/>
        <v/>
      </c>
      <c r="AO23" s="20" t="str">
        <f t="shared" si="25"/>
        <v/>
      </c>
      <c r="AP23" s="20" t="str">
        <f t="shared" ref="AP23" si="26">IF(OR(TRIM(AP8)=0,TRIM(AP8)=""),"",IF(IFERROR(TRIM(INDEX(QryItemNamed,MATCH(TRIM(AP8),ITEM,0),3)),"")="LS","",IFERROR(TRIM(INDEX(QryItemNamed,MATCH(TRIM(AP8),ITEM,0),3)),"")))</f>
        <v/>
      </c>
      <c r="AQ23" s="20" t="str">
        <f t="shared" si="23"/>
        <v/>
      </c>
      <c r="AR23" s="20" t="str">
        <f t="shared" ref="AR23:AS23" si="27">IF(OR(TRIM(AR8)=0,TRIM(AR8)=""),"",IF(IFERROR(TRIM(INDEX(QryItemNamed,MATCH(TRIM(AR8),ITEM,0),3)),"")="LS","",IFERROR(TRIM(INDEX(QryItemNamed,MATCH(TRIM(AR8),ITEM,0),3)),"")))</f>
        <v/>
      </c>
      <c r="AS23" s="20" t="str">
        <f t="shared" si="27"/>
        <v/>
      </c>
      <c r="AT23" s="20" t="str">
        <f t="shared" si="23"/>
        <v/>
      </c>
      <c r="AU23" s="20" t="str">
        <f t="shared" si="22"/>
        <v/>
      </c>
    </row>
    <row r="24" spans="2:47" ht="12.75" customHeight="1" x14ac:dyDescent="0.2">
      <c r="B24" s="28" t="s">
        <v>162</v>
      </c>
      <c r="D24" s="67" t="s">
        <v>188</v>
      </c>
      <c r="E24" s="67"/>
      <c r="F24" s="67" t="s">
        <v>147</v>
      </c>
      <c r="G24" s="67">
        <v>92850</v>
      </c>
      <c r="H24" s="67" t="s">
        <v>30</v>
      </c>
      <c r="I24" s="67">
        <v>92900</v>
      </c>
      <c r="J24" s="23"/>
      <c r="K24" s="24" t="str">
        <f>B24</f>
        <v>01/NHS/21</v>
      </c>
      <c r="L24" s="81"/>
      <c r="M24" s="81">
        <v>0</v>
      </c>
      <c r="N24" s="81">
        <v>0</v>
      </c>
      <c r="O24" s="94">
        <f>N24/3</f>
        <v>0</v>
      </c>
      <c r="P24" s="94">
        <f>N24-O24</f>
        <v>0</v>
      </c>
      <c r="Q24" s="81"/>
      <c r="R24" s="94"/>
      <c r="S24" s="94"/>
      <c r="T24" s="94"/>
      <c r="U24" s="81"/>
      <c r="V24" s="81"/>
      <c r="W24" s="81"/>
      <c r="X24" s="81"/>
      <c r="Y24" s="23"/>
      <c r="Z24" s="81"/>
      <c r="AA24" s="81"/>
      <c r="AB24" s="94"/>
      <c r="AC24" s="94"/>
      <c r="AD24" s="94"/>
      <c r="AE24" s="94"/>
      <c r="AF24" s="94"/>
      <c r="AG24" s="74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7"/>
      <c r="AS24" s="27"/>
      <c r="AT24" s="27"/>
      <c r="AU24" s="27"/>
    </row>
    <row r="25" spans="2:47" ht="12.6" customHeight="1" x14ac:dyDescent="0.2">
      <c r="B25" s="28" t="s">
        <v>162</v>
      </c>
      <c r="D25" s="67" t="s">
        <v>188</v>
      </c>
      <c r="E25" s="67"/>
      <c r="F25" s="23" t="s">
        <v>147</v>
      </c>
      <c r="G25" s="23">
        <v>92900</v>
      </c>
      <c r="H25" s="67" t="s">
        <v>30</v>
      </c>
      <c r="I25" s="23">
        <v>92950</v>
      </c>
      <c r="J25" s="23"/>
      <c r="K25" s="24" t="str">
        <f t="shared" ref="K25:K87" si="28">B25</f>
        <v>01/NHS/21</v>
      </c>
      <c r="L25" s="81">
        <v>0</v>
      </c>
      <c r="M25" s="81">
        <v>7</v>
      </c>
      <c r="N25" s="81">
        <v>0</v>
      </c>
      <c r="O25" s="94">
        <f t="shared" ref="O25:O87" si="29">N25/3</f>
        <v>0</v>
      </c>
      <c r="P25" s="94">
        <f t="shared" ref="P25:P87" si="30">N25-O25</f>
        <v>0</v>
      </c>
      <c r="Q25" s="81"/>
      <c r="R25" s="94"/>
      <c r="S25" s="94"/>
      <c r="T25" s="94"/>
      <c r="U25" s="81"/>
      <c r="V25" s="81"/>
      <c r="W25" s="81"/>
      <c r="X25" s="81"/>
      <c r="Y25" s="23"/>
      <c r="Z25" s="81"/>
      <c r="AA25" s="81"/>
      <c r="AB25" s="94"/>
      <c r="AC25" s="94"/>
      <c r="AD25" s="94"/>
      <c r="AE25" s="94"/>
      <c r="AF25" s="94"/>
      <c r="AG25" s="74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7"/>
      <c r="AS25" s="27"/>
      <c r="AT25" s="27"/>
      <c r="AU25" s="27"/>
    </row>
    <row r="26" spans="2:47" ht="12.75" customHeight="1" x14ac:dyDescent="0.2">
      <c r="B26" s="28" t="s">
        <v>162</v>
      </c>
      <c r="D26" s="67" t="s">
        <v>189</v>
      </c>
      <c r="E26" s="67"/>
      <c r="F26" s="23" t="s">
        <v>147</v>
      </c>
      <c r="G26" s="23">
        <v>92950</v>
      </c>
      <c r="H26" s="67" t="s">
        <v>30</v>
      </c>
      <c r="I26" s="23">
        <v>93000</v>
      </c>
      <c r="J26" s="23"/>
      <c r="K26" s="24" t="str">
        <f t="shared" si="28"/>
        <v>01/NHS/21</v>
      </c>
      <c r="L26" s="81">
        <v>0</v>
      </c>
      <c r="M26" s="81">
        <v>12</v>
      </c>
      <c r="N26" s="81">
        <v>0</v>
      </c>
      <c r="O26" s="94">
        <f t="shared" si="29"/>
        <v>0</v>
      </c>
      <c r="P26" s="94">
        <f t="shared" si="30"/>
        <v>0</v>
      </c>
      <c r="Q26" s="81"/>
      <c r="R26" s="94"/>
      <c r="S26" s="94"/>
      <c r="T26" s="94"/>
      <c r="U26" s="81"/>
      <c r="V26" s="81"/>
      <c r="W26" s="81"/>
      <c r="X26" s="81"/>
      <c r="Y26" s="23"/>
      <c r="Z26" s="81"/>
      <c r="AA26" s="81"/>
      <c r="AB26" s="94"/>
      <c r="AC26" s="94"/>
      <c r="AD26" s="94"/>
      <c r="AE26" s="94"/>
      <c r="AF26" s="94"/>
      <c r="AG26" s="74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7"/>
      <c r="AS26" s="27"/>
      <c r="AT26" s="27"/>
      <c r="AU26" s="27"/>
    </row>
    <row r="27" spans="2:47" ht="12.75" customHeight="1" x14ac:dyDescent="0.2">
      <c r="B27" s="28" t="s">
        <v>162</v>
      </c>
      <c r="D27" s="67" t="s">
        <v>189</v>
      </c>
      <c r="E27" s="67"/>
      <c r="F27" s="23" t="s">
        <v>147</v>
      </c>
      <c r="G27" s="23">
        <v>93000</v>
      </c>
      <c r="H27" s="67" t="s">
        <v>30</v>
      </c>
      <c r="I27" s="23">
        <v>93050</v>
      </c>
      <c r="J27" s="23"/>
      <c r="K27" s="24" t="str">
        <f t="shared" si="28"/>
        <v>01/NHS/21</v>
      </c>
      <c r="L27" s="81">
        <v>0</v>
      </c>
      <c r="M27" s="81">
        <v>11</v>
      </c>
      <c r="N27" s="81">
        <v>0</v>
      </c>
      <c r="O27" s="94">
        <f t="shared" si="29"/>
        <v>0</v>
      </c>
      <c r="P27" s="94">
        <f t="shared" si="30"/>
        <v>0</v>
      </c>
      <c r="Q27" s="81"/>
      <c r="R27" s="94"/>
      <c r="S27" s="94"/>
      <c r="T27" s="94"/>
      <c r="U27" s="81"/>
      <c r="V27" s="81"/>
      <c r="W27" s="81"/>
      <c r="X27" s="81"/>
      <c r="Y27" s="23"/>
      <c r="Z27" s="81"/>
      <c r="AA27" s="81"/>
      <c r="AB27" s="94"/>
      <c r="AC27" s="94"/>
      <c r="AD27" s="94"/>
      <c r="AE27" s="94"/>
      <c r="AF27" s="94"/>
      <c r="AG27" s="74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7"/>
      <c r="AS27" s="27"/>
      <c r="AT27" s="27"/>
      <c r="AU27" s="27"/>
    </row>
    <row r="28" spans="2:47" ht="12.75" customHeight="1" x14ac:dyDescent="0.2">
      <c r="B28" s="28" t="s">
        <v>162</v>
      </c>
      <c r="D28" s="67" t="s">
        <v>190</v>
      </c>
      <c r="E28" s="67"/>
      <c r="F28" s="23" t="s">
        <v>147</v>
      </c>
      <c r="G28" s="23">
        <v>93050</v>
      </c>
      <c r="H28" s="67" t="s">
        <v>30</v>
      </c>
      <c r="I28" s="23">
        <v>93100</v>
      </c>
      <c r="J28" s="23"/>
      <c r="K28" s="24" t="str">
        <f t="shared" si="28"/>
        <v>01/NHS/21</v>
      </c>
      <c r="L28" s="81">
        <v>0</v>
      </c>
      <c r="M28" s="81">
        <v>14</v>
      </c>
      <c r="N28" s="81">
        <v>0</v>
      </c>
      <c r="O28" s="94">
        <f t="shared" si="29"/>
        <v>0</v>
      </c>
      <c r="P28" s="94">
        <f t="shared" si="30"/>
        <v>0</v>
      </c>
      <c r="Q28" s="81"/>
      <c r="R28" s="94"/>
      <c r="S28" s="94"/>
      <c r="T28" s="94"/>
      <c r="U28" s="81"/>
      <c r="V28" s="81"/>
      <c r="W28" s="81"/>
      <c r="X28" s="81"/>
      <c r="Y28" s="23"/>
      <c r="Z28" s="81"/>
      <c r="AA28" s="81"/>
      <c r="AB28" s="94"/>
      <c r="AC28" s="94"/>
      <c r="AD28" s="94"/>
      <c r="AE28" s="94"/>
      <c r="AF28" s="94"/>
      <c r="AG28" s="74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7"/>
      <c r="AS28" s="27"/>
      <c r="AT28" s="27"/>
      <c r="AU28" s="27"/>
    </row>
    <row r="29" spans="2:47" ht="12.75" customHeight="1" x14ac:dyDescent="0.2">
      <c r="B29" s="28" t="s">
        <v>162</v>
      </c>
      <c r="D29" s="67" t="s">
        <v>190</v>
      </c>
      <c r="E29" s="67"/>
      <c r="F29" s="23" t="s">
        <v>147</v>
      </c>
      <c r="G29" s="23">
        <v>93100</v>
      </c>
      <c r="H29" s="67" t="s">
        <v>30</v>
      </c>
      <c r="I29" s="23">
        <v>93150</v>
      </c>
      <c r="J29" s="23"/>
      <c r="K29" s="24" t="str">
        <f t="shared" si="28"/>
        <v>01/NHS/21</v>
      </c>
      <c r="L29" s="81">
        <v>0</v>
      </c>
      <c r="M29" s="81">
        <v>15</v>
      </c>
      <c r="N29" s="81">
        <v>0</v>
      </c>
      <c r="O29" s="94">
        <f t="shared" si="29"/>
        <v>0</v>
      </c>
      <c r="P29" s="94">
        <f t="shared" si="30"/>
        <v>0</v>
      </c>
      <c r="Q29" s="81"/>
      <c r="R29" s="94"/>
      <c r="S29" s="94"/>
      <c r="T29" s="94"/>
      <c r="U29" s="81"/>
      <c r="V29" s="81"/>
      <c r="W29" s="81"/>
      <c r="X29" s="81"/>
      <c r="Y29" s="23"/>
      <c r="Z29" s="81"/>
      <c r="AA29" s="81"/>
      <c r="AB29" s="94"/>
      <c r="AC29" s="94"/>
      <c r="AD29" s="94"/>
      <c r="AE29" s="94"/>
      <c r="AF29" s="94"/>
      <c r="AG29" s="74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7"/>
      <c r="AS29" s="27"/>
      <c r="AT29" s="27"/>
      <c r="AU29" s="27"/>
    </row>
    <row r="30" spans="2:47" ht="12.75" customHeight="1" x14ac:dyDescent="0.2">
      <c r="B30" s="28" t="s">
        <v>162</v>
      </c>
      <c r="D30" s="67" t="s">
        <v>191</v>
      </c>
      <c r="E30" s="67"/>
      <c r="F30" s="23" t="s">
        <v>147</v>
      </c>
      <c r="G30" s="23">
        <v>93150</v>
      </c>
      <c r="H30" s="67" t="s">
        <v>30</v>
      </c>
      <c r="I30" s="23">
        <v>93200</v>
      </c>
      <c r="J30" s="23"/>
      <c r="K30" s="24" t="str">
        <f t="shared" si="28"/>
        <v>01/NHS/21</v>
      </c>
      <c r="L30" s="81">
        <v>1</v>
      </c>
      <c r="M30" s="81">
        <v>15</v>
      </c>
      <c r="N30" s="81">
        <v>0</v>
      </c>
      <c r="O30" s="94">
        <f t="shared" si="29"/>
        <v>0</v>
      </c>
      <c r="P30" s="94">
        <f t="shared" si="30"/>
        <v>0</v>
      </c>
      <c r="Q30" s="81"/>
      <c r="R30" s="94"/>
      <c r="S30" s="94"/>
      <c r="T30" s="94"/>
      <c r="U30" s="81"/>
      <c r="V30" s="81"/>
      <c r="W30" s="81"/>
      <c r="X30" s="81"/>
      <c r="Y30" s="23"/>
      <c r="Z30" s="81"/>
      <c r="AA30" s="81"/>
      <c r="AB30" s="94"/>
      <c r="AC30" s="94"/>
      <c r="AD30" s="94"/>
      <c r="AE30" s="94"/>
      <c r="AF30" s="94"/>
      <c r="AG30" s="74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7"/>
      <c r="AS30" s="27"/>
      <c r="AT30" s="27"/>
      <c r="AU30" s="27"/>
    </row>
    <row r="31" spans="2:47" ht="12.75" customHeight="1" x14ac:dyDescent="0.2">
      <c r="B31" s="28" t="s">
        <v>162</v>
      </c>
      <c r="D31" s="67" t="s">
        <v>191</v>
      </c>
      <c r="E31" s="67"/>
      <c r="F31" s="23" t="s">
        <v>147</v>
      </c>
      <c r="G31" s="23">
        <v>93200</v>
      </c>
      <c r="H31" s="67" t="s">
        <v>30</v>
      </c>
      <c r="I31" s="23">
        <v>93250</v>
      </c>
      <c r="J31" s="23"/>
      <c r="K31" s="24" t="str">
        <f t="shared" si="28"/>
        <v>01/NHS/21</v>
      </c>
      <c r="L31" s="81">
        <v>6</v>
      </c>
      <c r="M31" s="81">
        <v>18</v>
      </c>
      <c r="N31" s="81">
        <v>30</v>
      </c>
      <c r="O31" s="94">
        <f t="shared" si="29"/>
        <v>10</v>
      </c>
      <c r="P31" s="94">
        <f t="shared" si="30"/>
        <v>20</v>
      </c>
      <c r="Q31" s="81"/>
      <c r="R31" s="94"/>
      <c r="S31" s="94"/>
      <c r="T31" s="94"/>
      <c r="U31" s="81"/>
      <c r="V31" s="81"/>
      <c r="W31" s="81"/>
      <c r="X31" s="81"/>
      <c r="Y31" s="23"/>
      <c r="Z31" s="81"/>
      <c r="AA31" s="81"/>
      <c r="AB31" s="94"/>
      <c r="AC31" s="94"/>
      <c r="AD31" s="94"/>
      <c r="AE31" s="94"/>
      <c r="AF31" s="94"/>
      <c r="AG31" s="74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7"/>
      <c r="AS31" s="27"/>
      <c r="AT31" s="27"/>
      <c r="AU31" s="27"/>
    </row>
    <row r="32" spans="2:47" ht="12.75" customHeight="1" x14ac:dyDescent="0.2">
      <c r="B32" s="28" t="s">
        <v>162</v>
      </c>
      <c r="D32" s="67" t="s">
        <v>192</v>
      </c>
      <c r="E32" s="67"/>
      <c r="F32" s="23" t="s">
        <v>147</v>
      </c>
      <c r="G32" s="23">
        <v>93250</v>
      </c>
      <c r="H32" s="67" t="s">
        <v>30</v>
      </c>
      <c r="I32" s="23">
        <v>93300</v>
      </c>
      <c r="J32" s="23"/>
      <c r="K32" s="24" t="str">
        <f t="shared" si="28"/>
        <v>01/NHS/21</v>
      </c>
      <c r="L32" s="81">
        <v>37</v>
      </c>
      <c r="M32" s="81">
        <v>31</v>
      </c>
      <c r="N32" s="81">
        <v>63</v>
      </c>
      <c r="O32" s="94">
        <f t="shared" si="29"/>
        <v>21</v>
      </c>
      <c r="P32" s="94">
        <f t="shared" si="30"/>
        <v>42</v>
      </c>
      <c r="Q32" s="81"/>
      <c r="R32" s="94"/>
      <c r="S32" s="94"/>
      <c r="T32" s="94"/>
      <c r="U32" s="81"/>
      <c r="V32" s="81"/>
      <c r="W32" s="81"/>
      <c r="X32" s="81"/>
      <c r="Y32" s="23"/>
      <c r="Z32" s="81"/>
      <c r="AA32" s="81"/>
      <c r="AB32" s="94"/>
      <c r="AC32" s="94"/>
      <c r="AD32" s="94"/>
      <c r="AE32" s="94"/>
      <c r="AF32" s="94"/>
      <c r="AG32" s="7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7"/>
      <c r="AS32" s="27"/>
      <c r="AT32" s="27"/>
      <c r="AU32" s="27"/>
    </row>
    <row r="33" spans="2:47" ht="12.75" customHeight="1" x14ac:dyDescent="0.2">
      <c r="B33" s="28" t="s">
        <v>162</v>
      </c>
      <c r="D33" s="67" t="s">
        <v>192</v>
      </c>
      <c r="E33" s="67"/>
      <c r="F33" s="23" t="s">
        <v>147</v>
      </c>
      <c r="G33" s="23">
        <v>93300</v>
      </c>
      <c r="H33" s="67" t="s">
        <v>30</v>
      </c>
      <c r="I33" s="23">
        <v>93350</v>
      </c>
      <c r="J33" s="23"/>
      <c r="K33" s="24" t="str">
        <f t="shared" si="28"/>
        <v>01/NHS/21</v>
      </c>
      <c r="L33" s="81">
        <v>71</v>
      </c>
      <c r="M33" s="81">
        <v>47</v>
      </c>
      <c r="N33" s="81">
        <v>62</v>
      </c>
      <c r="O33" s="94">
        <f t="shared" si="29"/>
        <v>20.666666666666668</v>
      </c>
      <c r="P33" s="94">
        <f t="shared" si="30"/>
        <v>41.333333333333329</v>
      </c>
      <c r="Q33" s="81"/>
      <c r="R33" s="94"/>
      <c r="S33" s="94"/>
      <c r="T33" s="94"/>
      <c r="U33" s="81"/>
      <c r="V33" s="81"/>
      <c r="W33" s="81"/>
      <c r="X33" s="81"/>
      <c r="Y33" s="23"/>
      <c r="Z33" s="81"/>
      <c r="AA33" s="81"/>
      <c r="AB33" s="94"/>
      <c r="AC33" s="94"/>
      <c r="AD33" s="94"/>
      <c r="AE33" s="94"/>
      <c r="AF33" s="94"/>
      <c r="AG33" s="74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7"/>
      <c r="AS33" s="27"/>
      <c r="AT33" s="27"/>
      <c r="AU33" s="27"/>
    </row>
    <row r="34" spans="2:47" ht="12.75" customHeight="1" x14ac:dyDescent="0.2">
      <c r="B34" s="28" t="s">
        <v>162</v>
      </c>
      <c r="D34" s="67" t="s">
        <v>192</v>
      </c>
      <c r="E34" s="67"/>
      <c r="F34" s="23" t="s">
        <v>147</v>
      </c>
      <c r="G34" s="23">
        <v>93350</v>
      </c>
      <c r="H34" s="67" t="s">
        <v>30</v>
      </c>
      <c r="I34" s="23">
        <v>93400</v>
      </c>
      <c r="J34" s="23"/>
      <c r="K34" s="24" t="str">
        <f t="shared" si="28"/>
        <v>01/NHS/21</v>
      </c>
      <c r="L34" s="81">
        <v>83</v>
      </c>
      <c r="M34" s="81">
        <v>58</v>
      </c>
      <c r="N34" s="81">
        <v>61</v>
      </c>
      <c r="O34" s="94">
        <f t="shared" si="29"/>
        <v>20.333333333333332</v>
      </c>
      <c r="P34" s="94">
        <f t="shared" si="30"/>
        <v>40.666666666666671</v>
      </c>
      <c r="Q34" s="81"/>
      <c r="R34" s="94"/>
      <c r="S34" s="94"/>
      <c r="T34" s="94"/>
      <c r="U34" s="81"/>
      <c r="V34" s="81"/>
      <c r="W34" s="81"/>
      <c r="X34" s="81"/>
      <c r="Y34" s="23"/>
      <c r="Z34" s="81"/>
      <c r="AA34" s="81"/>
      <c r="AB34" s="94"/>
      <c r="AC34" s="94"/>
      <c r="AD34" s="94"/>
      <c r="AE34" s="94"/>
      <c r="AF34" s="94"/>
      <c r="AG34" s="74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7"/>
      <c r="AS34" s="27"/>
      <c r="AT34" s="27"/>
      <c r="AU34" s="27"/>
    </row>
    <row r="35" spans="2:47" ht="12.75" customHeight="1" x14ac:dyDescent="0.2">
      <c r="B35" s="28" t="s">
        <v>162</v>
      </c>
      <c r="D35" s="67" t="s">
        <v>193</v>
      </c>
      <c r="E35" s="67"/>
      <c r="F35" s="23" t="s">
        <v>147</v>
      </c>
      <c r="G35" s="23">
        <v>93400</v>
      </c>
      <c r="H35" s="67" t="s">
        <v>30</v>
      </c>
      <c r="I35" s="23">
        <v>93450</v>
      </c>
      <c r="J35" s="23"/>
      <c r="K35" s="24" t="str">
        <f t="shared" si="28"/>
        <v>01/NHS/21</v>
      </c>
      <c r="L35" s="81">
        <v>108</v>
      </c>
      <c r="M35" s="81">
        <v>62</v>
      </c>
      <c r="N35" s="81">
        <v>62</v>
      </c>
      <c r="O35" s="94">
        <f t="shared" si="29"/>
        <v>20.666666666666668</v>
      </c>
      <c r="P35" s="94">
        <f t="shared" si="30"/>
        <v>41.333333333333329</v>
      </c>
      <c r="Q35" s="81"/>
      <c r="R35" s="94"/>
      <c r="S35" s="94"/>
      <c r="T35" s="94"/>
      <c r="U35" s="81"/>
      <c r="V35" s="81"/>
      <c r="W35" s="81"/>
      <c r="X35" s="81"/>
      <c r="Y35" s="23"/>
      <c r="Z35" s="81"/>
      <c r="AA35" s="81"/>
      <c r="AB35" s="94"/>
      <c r="AC35" s="94"/>
      <c r="AD35" s="94"/>
      <c r="AE35" s="94"/>
      <c r="AF35" s="94"/>
      <c r="AG35" s="74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7"/>
      <c r="AS35" s="27"/>
      <c r="AT35" s="27"/>
      <c r="AU35" s="27"/>
    </row>
    <row r="36" spans="2:47" ht="12.75" customHeight="1" x14ac:dyDescent="0.2">
      <c r="B36" s="28" t="s">
        <v>162</v>
      </c>
      <c r="D36" s="67" t="s">
        <v>193</v>
      </c>
      <c r="E36" s="67"/>
      <c r="F36" s="23" t="s">
        <v>147</v>
      </c>
      <c r="G36" s="23">
        <v>93450</v>
      </c>
      <c r="H36" s="67" t="s">
        <v>30</v>
      </c>
      <c r="I36" s="23">
        <v>93500</v>
      </c>
      <c r="J36" s="23"/>
      <c r="K36" s="24" t="str">
        <f t="shared" si="28"/>
        <v>01/NHS/21</v>
      </c>
      <c r="L36" s="81">
        <v>125</v>
      </c>
      <c r="M36" s="81">
        <v>58</v>
      </c>
      <c r="N36" s="81">
        <v>63</v>
      </c>
      <c r="O36" s="94">
        <f t="shared" si="29"/>
        <v>21</v>
      </c>
      <c r="P36" s="94">
        <f t="shared" si="30"/>
        <v>42</v>
      </c>
      <c r="Q36" s="81"/>
      <c r="R36" s="94"/>
      <c r="S36" s="94"/>
      <c r="T36" s="94"/>
      <c r="U36" s="81"/>
      <c r="V36" s="81"/>
      <c r="W36" s="81"/>
      <c r="X36" s="81"/>
      <c r="Y36" s="23"/>
      <c r="Z36" s="81"/>
      <c r="AA36" s="81"/>
      <c r="AB36" s="94"/>
      <c r="AC36" s="94"/>
      <c r="AD36" s="94"/>
      <c r="AE36" s="94"/>
      <c r="AF36" s="94"/>
      <c r="AG36" s="74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7"/>
      <c r="AS36" s="27"/>
      <c r="AT36" s="27"/>
      <c r="AU36" s="27"/>
    </row>
    <row r="37" spans="2:47" ht="12.75" customHeight="1" x14ac:dyDescent="0.2">
      <c r="B37" s="28" t="s">
        <v>162</v>
      </c>
      <c r="D37" s="67" t="s">
        <v>193</v>
      </c>
      <c r="E37" s="67"/>
      <c r="F37" s="23" t="s">
        <v>147</v>
      </c>
      <c r="G37" s="23">
        <v>93500</v>
      </c>
      <c r="H37" s="67" t="s">
        <v>30</v>
      </c>
      <c r="I37" s="23">
        <v>93550</v>
      </c>
      <c r="J37" s="23"/>
      <c r="K37" s="24" t="str">
        <f t="shared" si="28"/>
        <v>01/NHS/21</v>
      </c>
      <c r="L37" s="81">
        <v>113</v>
      </c>
      <c r="M37" s="81">
        <v>59</v>
      </c>
      <c r="N37" s="81">
        <v>77</v>
      </c>
      <c r="O37" s="94">
        <f t="shared" si="29"/>
        <v>25.666666666666668</v>
      </c>
      <c r="P37" s="94">
        <f t="shared" si="30"/>
        <v>51.333333333333329</v>
      </c>
      <c r="Q37" s="81"/>
      <c r="R37" s="94"/>
      <c r="S37" s="94"/>
      <c r="T37" s="94"/>
      <c r="U37" s="81"/>
      <c r="V37" s="81"/>
      <c r="W37" s="81"/>
      <c r="X37" s="81"/>
      <c r="Y37" s="23"/>
      <c r="Z37" s="81"/>
      <c r="AA37" s="81"/>
      <c r="AB37" s="94"/>
      <c r="AC37" s="94"/>
      <c r="AD37" s="94"/>
      <c r="AE37" s="94"/>
      <c r="AF37" s="94"/>
      <c r="AG37" s="74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7"/>
      <c r="AS37" s="27"/>
      <c r="AT37" s="27"/>
      <c r="AU37" s="27"/>
    </row>
    <row r="38" spans="2:47" ht="12.75" customHeight="1" x14ac:dyDescent="0.2">
      <c r="B38" s="28" t="s">
        <v>162</v>
      </c>
      <c r="D38" s="67" t="s">
        <v>194</v>
      </c>
      <c r="E38" s="67"/>
      <c r="F38" s="23" t="s">
        <v>147</v>
      </c>
      <c r="G38" s="23">
        <v>93550</v>
      </c>
      <c r="H38" s="67" t="s">
        <v>30</v>
      </c>
      <c r="I38" s="23">
        <v>93600</v>
      </c>
      <c r="J38" s="23"/>
      <c r="K38" s="24" t="str">
        <f t="shared" si="28"/>
        <v>01/NHS/21</v>
      </c>
      <c r="L38" s="81">
        <v>115</v>
      </c>
      <c r="M38" s="81">
        <v>61</v>
      </c>
      <c r="N38" s="81">
        <v>85</v>
      </c>
      <c r="O38" s="94">
        <f t="shared" si="29"/>
        <v>28.333333333333332</v>
      </c>
      <c r="P38" s="94">
        <f t="shared" si="30"/>
        <v>56.666666666666671</v>
      </c>
      <c r="Q38" s="81"/>
      <c r="R38" s="94"/>
      <c r="S38" s="94"/>
      <c r="T38" s="94"/>
      <c r="U38" s="81"/>
      <c r="V38" s="81"/>
      <c r="W38" s="81"/>
      <c r="X38" s="81"/>
      <c r="Y38" s="23"/>
      <c r="Z38" s="81"/>
      <c r="AA38" s="81"/>
      <c r="AB38" s="94"/>
      <c r="AC38" s="94"/>
      <c r="AD38" s="94"/>
      <c r="AE38" s="94"/>
      <c r="AF38" s="94"/>
      <c r="AG38" s="74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7"/>
      <c r="AS38" s="27"/>
      <c r="AT38" s="27"/>
      <c r="AU38" s="27"/>
    </row>
    <row r="39" spans="2:47" ht="12.75" customHeight="1" x14ac:dyDescent="0.2">
      <c r="B39" s="28" t="s">
        <v>162</v>
      </c>
      <c r="D39" s="67" t="s">
        <v>194</v>
      </c>
      <c r="E39" s="67"/>
      <c r="F39" s="23" t="s">
        <v>147</v>
      </c>
      <c r="G39" s="23">
        <v>93600</v>
      </c>
      <c r="H39" s="67" t="s">
        <v>30</v>
      </c>
      <c r="I39" s="23">
        <v>93650</v>
      </c>
      <c r="J39" s="23"/>
      <c r="K39" s="24" t="str">
        <f t="shared" si="28"/>
        <v>01/NHS/21</v>
      </c>
      <c r="L39" s="81">
        <v>131</v>
      </c>
      <c r="M39" s="81">
        <v>59</v>
      </c>
      <c r="N39" s="81">
        <v>75</v>
      </c>
      <c r="O39" s="94">
        <f t="shared" si="29"/>
        <v>25</v>
      </c>
      <c r="P39" s="94">
        <f t="shared" si="30"/>
        <v>50</v>
      </c>
      <c r="Q39" s="81"/>
      <c r="R39" s="94"/>
      <c r="S39" s="94"/>
      <c r="T39" s="94"/>
      <c r="U39" s="81"/>
      <c r="V39" s="81"/>
      <c r="W39" s="81"/>
      <c r="X39" s="81"/>
      <c r="Y39" s="23"/>
      <c r="Z39" s="81"/>
      <c r="AA39" s="81"/>
      <c r="AB39" s="94"/>
      <c r="AC39" s="94"/>
      <c r="AD39" s="94"/>
      <c r="AE39" s="94"/>
      <c r="AF39" s="94"/>
      <c r="AG39" s="74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7"/>
      <c r="AS39" s="27"/>
      <c r="AT39" s="27"/>
      <c r="AU39" s="27"/>
    </row>
    <row r="40" spans="2:47" ht="12.75" customHeight="1" x14ac:dyDescent="0.2">
      <c r="B40" s="28" t="s">
        <v>162</v>
      </c>
      <c r="D40" s="67" t="s">
        <v>194</v>
      </c>
      <c r="E40" s="67"/>
      <c r="F40" s="23" t="s">
        <v>147</v>
      </c>
      <c r="G40" s="23">
        <v>93650</v>
      </c>
      <c r="H40" s="67" t="s">
        <v>30</v>
      </c>
      <c r="I40" s="23">
        <v>93700</v>
      </c>
      <c r="J40" s="23"/>
      <c r="K40" s="24" t="str">
        <f t="shared" si="28"/>
        <v>01/NHS/21</v>
      </c>
      <c r="L40" s="81">
        <v>168</v>
      </c>
      <c r="M40" s="81">
        <v>59</v>
      </c>
      <c r="N40" s="81">
        <v>68</v>
      </c>
      <c r="O40" s="94">
        <f t="shared" si="29"/>
        <v>22.666666666666668</v>
      </c>
      <c r="P40" s="94">
        <f t="shared" si="30"/>
        <v>45.333333333333329</v>
      </c>
      <c r="Q40" s="81"/>
      <c r="R40" s="94"/>
      <c r="S40" s="94"/>
      <c r="T40" s="94"/>
      <c r="U40" s="81"/>
      <c r="V40" s="81"/>
      <c r="W40" s="81"/>
      <c r="X40" s="81"/>
      <c r="Y40" s="23"/>
      <c r="Z40" s="81"/>
      <c r="AA40" s="81"/>
      <c r="AB40" s="94"/>
      <c r="AC40" s="94"/>
      <c r="AD40" s="94"/>
      <c r="AE40" s="94"/>
      <c r="AF40" s="94"/>
      <c r="AG40" s="74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7"/>
      <c r="AS40" s="27"/>
      <c r="AT40" s="27"/>
      <c r="AU40" s="27"/>
    </row>
    <row r="41" spans="2:47" ht="12.75" customHeight="1" x14ac:dyDescent="0.2">
      <c r="B41" s="28" t="s">
        <v>162</v>
      </c>
      <c r="D41" s="67" t="s">
        <v>195</v>
      </c>
      <c r="E41" s="67"/>
      <c r="F41" s="23" t="s">
        <v>147</v>
      </c>
      <c r="G41" s="23">
        <v>93700</v>
      </c>
      <c r="H41" s="67" t="s">
        <v>30</v>
      </c>
      <c r="I41" s="23">
        <v>93750</v>
      </c>
      <c r="J41" s="23"/>
      <c r="K41" s="24" t="str">
        <f t="shared" si="28"/>
        <v>01/NHS/21</v>
      </c>
      <c r="L41" s="140">
        <v>221</v>
      </c>
      <c r="M41" s="81">
        <v>61</v>
      </c>
      <c r="N41" s="81">
        <v>68</v>
      </c>
      <c r="O41" s="94">
        <f t="shared" si="29"/>
        <v>22.666666666666668</v>
      </c>
      <c r="P41" s="94">
        <f t="shared" si="30"/>
        <v>45.333333333333329</v>
      </c>
      <c r="Q41" s="81"/>
      <c r="R41" s="94"/>
      <c r="S41" s="94"/>
      <c r="T41" s="94"/>
      <c r="U41" s="81"/>
      <c r="V41" s="81"/>
      <c r="W41" s="81"/>
      <c r="X41" s="81"/>
      <c r="Y41" s="23"/>
      <c r="Z41" s="81"/>
      <c r="AA41" s="81"/>
      <c r="AB41" s="94"/>
      <c r="AC41" s="94"/>
      <c r="AD41" s="94"/>
      <c r="AE41" s="94"/>
      <c r="AF41" s="94"/>
      <c r="AG41" s="74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7"/>
      <c r="AS41" s="27"/>
      <c r="AT41" s="27"/>
      <c r="AU41" s="27"/>
    </row>
    <row r="42" spans="2:47" ht="12.75" customHeight="1" x14ac:dyDescent="0.2">
      <c r="B42" s="28" t="s">
        <v>162</v>
      </c>
      <c r="D42" s="67" t="s">
        <v>195</v>
      </c>
      <c r="E42" s="67"/>
      <c r="F42" s="23" t="s">
        <v>147</v>
      </c>
      <c r="G42" s="23">
        <v>93750</v>
      </c>
      <c r="H42" s="67" t="s">
        <v>30</v>
      </c>
      <c r="I42" s="23">
        <v>93800</v>
      </c>
      <c r="J42" s="23"/>
      <c r="K42" s="24" t="str">
        <f t="shared" si="28"/>
        <v>01/NHS/21</v>
      </c>
      <c r="L42" s="81">
        <v>245</v>
      </c>
      <c r="M42" s="81">
        <v>69</v>
      </c>
      <c r="N42" s="81">
        <v>68</v>
      </c>
      <c r="O42" s="94">
        <f t="shared" si="29"/>
        <v>22.666666666666668</v>
      </c>
      <c r="P42" s="94">
        <f t="shared" si="30"/>
        <v>45.333333333333329</v>
      </c>
      <c r="Q42" s="81"/>
      <c r="R42" s="94"/>
      <c r="S42" s="94"/>
      <c r="T42" s="94"/>
      <c r="U42" s="81"/>
      <c r="V42" s="81"/>
      <c r="W42" s="81"/>
      <c r="X42" s="81"/>
      <c r="Y42" s="23"/>
      <c r="Z42" s="81"/>
      <c r="AA42" s="81"/>
      <c r="AB42" s="94"/>
      <c r="AC42" s="94"/>
      <c r="AD42" s="94"/>
      <c r="AE42" s="94"/>
      <c r="AF42" s="94"/>
      <c r="AG42" s="74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7"/>
      <c r="AS42" s="27"/>
      <c r="AT42" s="27"/>
      <c r="AU42" s="27"/>
    </row>
    <row r="43" spans="2:47" ht="12.75" customHeight="1" x14ac:dyDescent="0.2">
      <c r="B43" s="28" t="s">
        <v>162</v>
      </c>
      <c r="D43" s="67" t="s">
        <v>196</v>
      </c>
      <c r="E43" s="67"/>
      <c r="F43" s="23" t="s">
        <v>147</v>
      </c>
      <c r="G43" s="23">
        <v>93800</v>
      </c>
      <c r="H43" s="67" t="s">
        <v>30</v>
      </c>
      <c r="I43" s="23">
        <v>93850</v>
      </c>
      <c r="J43" s="23"/>
      <c r="K43" s="24" t="str">
        <f t="shared" si="28"/>
        <v>01/NHS/21</v>
      </c>
      <c r="L43" s="81">
        <v>222</v>
      </c>
      <c r="M43" s="81">
        <v>84</v>
      </c>
      <c r="N43" s="81">
        <v>74</v>
      </c>
      <c r="O43" s="94">
        <f t="shared" si="29"/>
        <v>24.666666666666668</v>
      </c>
      <c r="P43" s="94">
        <f t="shared" si="30"/>
        <v>49.333333333333329</v>
      </c>
      <c r="Q43" s="81"/>
      <c r="R43" s="94"/>
      <c r="S43" s="94"/>
      <c r="T43" s="94"/>
      <c r="U43" s="81"/>
      <c r="V43" s="81"/>
      <c r="W43" s="81"/>
      <c r="X43" s="81"/>
      <c r="Y43" s="23"/>
      <c r="Z43" s="81"/>
      <c r="AA43" s="81"/>
      <c r="AB43" s="94"/>
      <c r="AC43" s="94"/>
      <c r="AD43" s="94"/>
      <c r="AE43" s="94"/>
      <c r="AF43" s="94"/>
      <c r="AG43" s="74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7"/>
      <c r="AS43" s="27"/>
      <c r="AT43" s="27"/>
      <c r="AU43" s="27"/>
    </row>
    <row r="44" spans="2:47" ht="12.75" customHeight="1" x14ac:dyDescent="0.2">
      <c r="B44" s="28" t="s">
        <v>162</v>
      </c>
      <c r="D44" s="67" t="s">
        <v>196</v>
      </c>
      <c r="E44" s="67"/>
      <c r="F44" s="23" t="s">
        <v>147</v>
      </c>
      <c r="G44" s="23">
        <v>93850</v>
      </c>
      <c r="H44" s="67" t="s">
        <v>30</v>
      </c>
      <c r="I44" s="23">
        <v>93900</v>
      </c>
      <c r="J44" s="23"/>
      <c r="K44" s="24" t="str">
        <f t="shared" si="28"/>
        <v>01/NHS/21</v>
      </c>
      <c r="L44" s="81">
        <v>198</v>
      </c>
      <c r="M44" s="81">
        <v>93</v>
      </c>
      <c r="N44" s="81">
        <v>81</v>
      </c>
      <c r="O44" s="94">
        <f t="shared" si="29"/>
        <v>27</v>
      </c>
      <c r="P44" s="94">
        <f t="shared" si="30"/>
        <v>54</v>
      </c>
      <c r="Q44" s="81"/>
      <c r="R44" s="94"/>
      <c r="S44" s="94"/>
      <c r="T44" s="94"/>
      <c r="U44" s="81"/>
      <c r="V44" s="81"/>
      <c r="W44" s="81"/>
      <c r="X44" s="81"/>
      <c r="Y44" s="23"/>
      <c r="Z44" s="81"/>
      <c r="AA44" s="81"/>
      <c r="AB44" s="94"/>
      <c r="AC44" s="94"/>
      <c r="AD44" s="94"/>
      <c r="AE44" s="94"/>
      <c r="AF44" s="94"/>
      <c r="AG44" s="74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7"/>
      <c r="AS44" s="27"/>
      <c r="AT44" s="27"/>
      <c r="AU44" s="27"/>
    </row>
    <row r="45" spans="2:47" ht="12.75" customHeight="1" x14ac:dyDescent="0.2">
      <c r="B45" s="28" t="s">
        <v>162</v>
      </c>
      <c r="D45" s="67" t="s">
        <v>196</v>
      </c>
      <c r="E45" s="67"/>
      <c r="F45" s="23" t="s">
        <v>147</v>
      </c>
      <c r="G45" s="23">
        <v>93900</v>
      </c>
      <c r="H45" s="67" t="s">
        <v>30</v>
      </c>
      <c r="I45" s="23">
        <v>93950</v>
      </c>
      <c r="J45" s="23"/>
      <c r="K45" s="24" t="str">
        <f t="shared" si="28"/>
        <v>01/NHS/21</v>
      </c>
      <c r="L45" s="81">
        <v>0</v>
      </c>
      <c r="M45" s="81">
        <v>0</v>
      </c>
      <c r="N45" s="81">
        <v>40</v>
      </c>
      <c r="O45" s="94">
        <f t="shared" si="29"/>
        <v>13.333333333333334</v>
      </c>
      <c r="P45" s="94">
        <f t="shared" si="30"/>
        <v>26.666666666666664</v>
      </c>
      <c r="Q45" s="81"/>
      <c r="R45" s="94"/>
      <c r="S45" s="94"/>
      <c r="T45" s="94"/>
      <c r="U45" s="81"/>
      <c r="V45" s="81"/>
      <c r="W45" s="81"/>
      <c r="X45" s="81"/>
      <c r="Y45" s="23"/>
      <c r="Z45" s="81"/>
      <c r="AA45" s="81"/>
      <c r="AB45" s="94"/>
      <c r="AC45" s="94"/>
      <c r="AD45" s="94"/>
      <c r="AE45" s="94"/>
      <c r="AF45" s="94"/>
      <c r="AG45" s="74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7"/>
      <c r="AS45" s="27"/>
      <c r="AT45" s="27"/>
      <c r="AU45" s="27"/>
    </row>
    <row r="46" spans="2:47" ht="12.75" customHeight="1" x14ac:dyDescent="0.2">
      <c r="B46" s="28" t="s">
        <v>162</v>
      </c>
      <c r="D46" s="67" t="s">
        <v>197</v>
      </c>
      <c r="E46" s="67"/>
      <c r="F46" s="23" t="s">
        <v>147</v>
      </c>
      <c r="G46" s="23">
        <v>93950</v>
      </c>
      <c r="H46" s="67" t="s">
        <v>30</v>
      </c>
      <c r="I46" s="23">
        <v>94000</v>
      </c>
      <c r="J46" s="23"/>
      <c r="K46" s="24" t="str">
        <f t="shared" si="28"/>
        <v>01/NHS/21</v>
      </c>
      <c r="L46" s="81">
        <v>0</v>
      </c>
      <c r="M46" s="81">
        <v>0</v>
      </c>
      <c r="N46" s="81">
        <v>0</v>
      </c>
      <c r="O46" s="94">
        <f t="shared" si="29"/>
        <v>0</v>
      </c>
      <c r="P46" s="94">
        <f t="shared" si="30"/>
        <v>0</v>
      </c>
      <c r="Q46" s="81"/>
      <c r="R46" s="94"/>
      <c r="S46" s="94"/>
      <c r="T46" s="94"/>
      <c r="U46" s="81"/>
      <c r="V46" s="81"/>
      <c r="W46" s="81"/>
      <c r="X46" s="81"/>
      <c r="Y46" s="23"/>
      <c r="Z46" s="81"/>
      <c r="AA46" s="81"/>
      <c r="AB46" s="94"/>
      <c r="AC46" s="94"/>
      <c r="AD46" s="94"/>
      <c r="AE46" s="94"/>
      <c r="AF46" s="94"/>
      <c r="AG46" s="74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7"/>
      <c r="AS46" s="27"/>
      <c r="AT46" s="27"/>
      <c r="AU46" s="27"/>
    </row>
    <row r="47" spans="2:47" ht="12.75" customHeight="1" x14ac:dyDescent="0.2">
      <c r="B47" s="28" t="s">
        <v>162</v>
      </c>
      <c r="D47" s="67" t="s">
        <v>197</v>
      </c>
      <c r="E47" s="67"/>
      <c r="F47" s="23" t="s">
        <v>147</v>
      </c>
      <c r="G47" s="23">
        <v>94000</v>
      </c>
      <c r="H47" s="67" t="s">
        <v>30</v>
      </c>
      <c r="I47" s="23">
        <v>94050</v>
      </c>
      <c r="J47" s="23"/>
      <c r="K47" s="24" t="str">
        <f t="shared" si="28"/>
        <v>01/NHS/21</v>
      </c>
      <c r="L47" s="81">
        <v>0</v>
      </c>
      <c r="M47" s="81">
        <v>0</v>
      </c>
      <c r="N47" s="81">
        <v>0</v>
      </c>
      <c r="O47" s="94">
        <f t="shared" si="29"/>
        <v>0</v>
      </c>
      <c r="P47" s="94">
        <f t="shared" si="30"/>
        <v>0</v>
      </c>
      <c r="Q47" s="81"/>
      <c r="R47" s="94"/>
      <c r="S47" s="94"/>
      <c r="T47" s="94"/>
      <c r="U47" s="81"/>
      <c r="V47" s="81"/>
      <c r="W47" s="81"/>
      <c r="X47" s="81"/>
      <c r="Y47" s="23"/>
      <c r="Z47" s="81"/>
      <c r="AA47" s="81"/>
      <c r="AB47" s="94"/>
      <c r="AC47" s="94"/>
      <c r="AD47" s="94"/>
      <c r="AE47" s="94"/>
      <c r="AF47" s="94"/>
      <c r="AG47" s="7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7"/>
      <c r="AS47" s="27"/>
      <c r="AT47" s="27"/>
      <c r="AU47" s="27"/>
    </row>
    <row r="48" spans="2:47" ht="12.75" customHeight="1" x14ac:dyDescent="0.2">
      <c r="B48" s="28" t="s">
        <v>162</v>
      </c>
      <c r="D48" s="67" t="s">
        <v>197</v>
      </c>
      <c r="E48" s="67"/>
      <c r="F48" s="23" t="s">
        <v>147</v>
      </c>
      <c r="G48" s="23">
        <v>94050</v>
      </c>
      <c r="H48" s="67" t="s">
        <v>30</v>
      </c>
      <c r="I48" s="23">
        <v>94100</v>
      </c>
      <c r="J48" s="23"/>
      <c r="K48" s="24" t="str">
        <f t="shared" si="28"/>
        <v>01/NHS/21</v>
      </c>
      <c r="L48" s="81">
        <v>0</v>
      </c>
      <c r="M48" s="81">
        <v>0</v>
      </c>
      <c r="N48" s="81">
        <v>0</v>
      </c>
      <c r="O48" s="94">
        <f t="shared" si="29"/>
        <v>0</v>
      </c>
      <c r="P48" s="94">
        <f t="shared" si="30"/>
        <v>0</v>
      </c>
      <c r="Q48" s="81"/>
      <c r="R48" s="94"/>
      <c r="S48" s="94"/>
      <c r="T48" s="94"/>
      <c r="U48" s="81"/>
      <c r="V48" s="81"/>
      <c r="W48" s="81"/>
      <c r="X48" s="81"/>
      <c r="Y48" s="23"/>
      <c r="Z48" s="81"/>
      <c r="AA48" s="81"/>
      <c r="AB48" s="94"/>
      <c r="AC48" s="94"/>
      <c r="AD48" s="94"/>
      <c r="AE48" s="94"/>
      <c r="AF48" s="94"/>
      <c r="AG48" s="74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7"/>
      <c r="AS48" s="27"/>
      <c r="AT48" s="27"/>
      <c r="AU48" s="27"/>
    </row>
    <row r="49" spans="2:47" ht="12.75" customHeight="1" x14ac:dyDescent="0.2">
      <c r="B49" s="28" t="s">
        <v>162</v>
      </c>
      <c r="D49" s="67" t="s">
        <v>198</v>
      </c>
      <c r="E49" s="67"/>
      <c r="F49" s="23" t="s">
        <v>147</v>
      </c>
      <c r="G49" s="23">
        <v>94100</v>
      </c>
      <c r="H49" s="67" t="s">
        <v>30</v>
      </c>
      <c r="I49" s="23">
        <v>94150</v>
      </c>
      <c r="J49" s="23"/>
      <c r="K49" s="24" t="str">
        <f t="shared" si="28"/>
        <v>01/NHS/21</v>
      </c>
      <c r="L49" s="81">
        <v>0</v>
      </c>
      <c r="M49" s="81">
        <v>0</v>
      </c>
      <c r="N49" s="81">
        <v>0</v>
      </c>
      <c r="O49" s="94">
        <f t="shared" si="29"/>
        <v>0</v>
      </c>
      <c r="P49" s="94">
        <f t="shared" si="30"/>
        <v>0</v>
      </c>
      <c r="Q49" s="81"/>
      <c r="R49" s="94"/>
      <c r="S49" s="94"/>
      <c r="T49" s="94"/>
      <c r="U49" s="81"/>
      <c r="V49" s="81"/>
      <c r="W49" s="81"/>
      <c r="X49" s="81"/>
      <c r="Y49" s="23"/>
      <c r="Z49" s="81"/>
      <c r="AA49" s="81"/>
      <c r="AB49" s="94"/>
      <c r="AC49" s="94"/>
      <c r="AD49" s="94"/>
      <c r="AE49" s="94"/>
      <c r="AF49" s="94"/>
      <c r="AG49" s="7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7"/>
      <c r="AS49" s="27"/>
      <c r="AT49" s="27"/>
      <c r="AU49" s="27"/>
    </row>
    <row r="50" spans="2:47" ht="12.75" customHeight="1" x14ac:dyDescent="0.2">
      <c r="B50" s="28" t="s">
        <v>162</v>
      </c>
      <c r="D50" s="67" t="s">
        <v>198</v>
      </c>
      <c r="E50" s="67"/>
      <c r="F50" s="23" t="s">
        <v>147</v>
      </c>
      <c r="G50" s="23">
        <v>94150</v>
      </c>
      <c r="H50" s="67" t="s">
        <v>30</v>
      </c>
      <c r="I50" s="23">
        <v>94200</v>
      </c>
      <c r="J50" s="23"/>
      <c r="K50" s="24" t="str">
        <f t="shared" si="28"/>
        <v>01/NHS/21</v>
      </c>
      <c r="L50" s="81">
        <v>0</v>
      </c>
      <c r="M50" s="81">
        <v>0</v>
      </c>
      <c r="N50" s="81">
        <v>0</v>
      </c>
      <c r="O50" s="94">
        <f t="shared" si="29"/>
        <v>0</v>
      </c>
      <c r="P50" s="94">
        <f t="shared" si="30"/>
        <v>0</v>
      </c>
      <c r="Q50" s="81"/>
      <c r="R50" s="94"/>
      <c r="S50" s="94"/>
      <c r="T50" s="94"/>
      <c r="U50" s="81"/>
      <c r="V50" s="81"/>
      <c r="W50" s="81"/>
      <c r="X50" s="81"/>
      <c r="Y50" s="23"/>
      <c r="Z50" s="81"/>
      <c r="AA50" s="81"/>
      <c r="AB50" s="94"/>
      <c r="AC50" s="94"/>
      <c r="AD50" s="94"/>
      <c r="AE50" s="94"/>
      <c r="AF50" s="94"/>
      <c r="AG50" s="74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7"/>
      <c r="AS50" s="27"/>
      <c r="AT50" s="27"/>
      <c r="AU50" s="27"/>
    </row>
    <row r="51" spans="2:47" ht="12.75" customHeight="1" x14ac:dyDescent="0.2">
      <c r="B51" s="28" t="s">
        <v>162</v>
      </c>
      <c r="D51" s="67" t="s">
        <v>203</v>
      </c>
      <c r="E51" s="67"/>
      <c r="F51" s="23" t="s">
        <v>147</v>
      </c>
      <c r="G51" s="23">
        <v>94200</v>
      </c>
      <c r="H51" s="67" t="s">
        <v>30</v>
      </c>
      <c r="I51" s="23">
        <v>94250</v>
      </c>
      <c r="J51" s="23"/>
      <c r="K51" s="24" t="str">
        <f t="shared" si="28"/>
        <v>01/NHS/21</v>
      </c>
      <c r="L51" s="81">
        <v>0</v>
      </c>
      <c r="M51" s="81">
        <v>0</v>
      </c>
      <c r="N51" s="81">
        <v>0</v>
      </c>
      <c r="O51" s="94">
        <f t="shared" si="29"/>
        <v>0</v>
      </c>
      <c r="P51" s="94">
        <f t="shared" si="30"/>
        <v>0</v>
      </c>
      <c r="Q51" s="81"/>
      <c r="R51" s="94"/>
      <c r="S51" s="94"/>
      <c r="T51" s="94"/>
      <c r="U51" s="81"/>
      <c r="V51" s="81"/>
      <c r="W51" s="81"/>
      <c r="X51" s="81"/>
      <c r="Y51" s="23"/>
      <c r="Z51" s="81"/>
      <c r="AA51" s="81"/>
      <c r="AB51" s="94"/>
      <c r="AC51" s="94"/>
      <c r="AD51" s="94"/>
      <c r="AE51" s="94"/>
      <c r="AF51" s="94"/>
      <c r="AG51" s="74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7"/>
      <c r="AS51" s="27"/>
      <c r="AT51" s="27"/>
      <c r="AU51" s="27"/>
    </row>
    <row r="52" spans="2:47" ht="12.75" customHeight="1" x14ac:dyDescent="0.2">
      <c r="B52" s="28" t="s">
        <v>162</v>
      </c>
      <c r="D52" s="67" t="s">
        <v>203</v>
      </c>
      <c r="E52" s="67"/>
      <c r="F52" s="23" t="s">
        <v>147</v>
      </c>
      <c r="G52" s="23">
        <v>94250</v>
      </c>
      <c r="H52" s="67" t="s">
        <v>30</v>
      </c>
      <c r="I52" s="23">
        <v>94300</v>
      </c>
      <c r="J52" s="23"/>
      <c r="K52" s="24" t="str">
        <f t="shared" si="28"/>
        <v>01/NHS/21</v>
      </c>
      <c r="L52" s="81">
        <v>0</v>
      </c>
      <c r="M52" s="81">
        <v>0</v>
      </c>
      <c r="N52" s="81">
        <v>0</v>
      </c>
      <c r="O52" s="94">
        <f t="shared" si="29"/>
        <v>0</v>
      </c>
      <c r="P52" s="94">
        <f t="shared" si="30"/>
        <v>0</v>
      </c>
      <c r="Q52" s="81"/>
      <c r="R52" s="94"/>
      <c r="S52" s="94"/>
      <c r="T52" s="94"/>
      <c r="U52" s="81"/>
      <c r="V52" s="81"/>
      <c r="W52" s="81"/>
      <c r="X52" s="81"/>
      <c r="Y52" s="23"/>
      <c r="Z52" s="81"/>
      <c r="AA52" s="81"/>
      <c r="AB52" s="94"/>
      <c r="AC52" s="94"/>
      <c r="AD52" s="94"/>
      <c r="AE52" s="94"/>
      <c r="AF52" s="94"/>
      <c r="AG52" s="74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7"/>
      <c r="AS52" s="27"/>
      <c r="AT52" s="27"/>
      <c r="AU52" s="27"/>
    </row>
    <row r="53" spans="2:47" ht="12.75" customHeight="1" x14ac:dyDescent="0.2">
      <c r="B53" s="28" t="s">
        <v>162</v>
      </c>
      <c r="D53" s="67" t="s">
        <v>204</v>
      </c>
      <c r="E53" s="67"/>
      <c r="F53" s="23" t="s">
        <v>147</v>
      </c>
      <c r="G53" s="23">
        <v>94300</v>
      </c>
      <c r="H53" s="67" t="s">
        <v>30</v>
      </c>
      <c r="I53" s="23">
        <v>94350</v>
      </c>
      <c r="J53" s="23"/>
      <c r="K53" s="24" t="str">
        <f t="shared" si="28"/>
        <v>01/NHS/21</v>
      </c>
      <c r="L53" s="81">
        <v>0</v>
      </c>
      <c r="M53" s="81">
        <v>0</v>
      </c>
      <c r="N53" s="81">
        <v>0</v>
      </c>
      <c r="O53" s="94">
        <f t="shared" si="29"/>
        <v>0</v>
      </c>
      <c r="P53" s="94">
        <f t="shared" si="30"/>
        <v>0</v>
      </c>
      <c r="Q53" s="81"/>
      <c r="R53" s="94"/>
      <c r="S53" s="94"/>
      <c r="T53" s="94"/>
      <c r="U53" s="81"/>
      <c r="V53" s="81"/>
      <c r="W53" s="81"/>
      <c r="X53" s="81"/>
      <c r="Y53" s="23"/>
      <c r="Z53" s="81"/>
      <c r="AA53" s="81"/>
      <c r="AB53" s="94"/>
      <c r="AC53" s="94"/>
      <c r="AD53" s="94"/>
      <c r="AE53" s="94"/>
      <c r="AF53" s="94"/>
      <c r="AG53" s="74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7"/>
      <c r="AS53" s="27"/>
      <c r="AT53" s="27"/>
      <c r="AU53" s="27"/>
    </row>
    <row r="54" spans="2:47" ht="12.75" customHeight="1" x14ac:dyDescent="0.2">
      <c r="B54" s="28" t="s">
        <v>162</v>
      </c>
      <c r="D54" s="67" t="s">
        <v>204</v>
      </c>
      <c r="E54" s="67"/>
      <c r="F54" s="23" t="s">
        <v>147</v>
      </c>
      <c r="G54" s="23">
        <v>94350</v>
      </c>
      <c r="H54" s="67" t="s">
        <v>30</v>
      </c>
      <c r="I54" s="23">
        <v>94400</v>
      </c>
      <c r="J54" s="23"/>
      <c r="K54" s="24" t="str">
        <f t="shared" si="28"/>
        <v>01/NHS/21</v>
      </c>
      <c r="L54" s="81">
        <v>0</v>
      </c>
      <c r="M54" s="81">
        <v>0</v>
      </c>
      <c r="N54" s="81">
        <v>0</v>
      </c>
      <c r="O54" s="94">
        <f t="shared" si="29"/>
        <v>0</v>
      </c>
      <c r="P54" s="94">
        <f t="shared" si="30"/>
        <v>0</v>
      </c>
      <c r="Q54" s="81"/>
      <c r="R54" s="94"/>
      <c r="S54" s="94"/>
      <c r="T54" s="94"/>
      <c r="U54" s="81"/>
      <c r="V54" s="81"/>
      <c r="W54" s="81"/>
      <c r="X54" s="81"/>
      <c r="Y54" s="23"/>
      <c r="Z54" s="81"/>
      <c r="AA54" s="81"/>
      <c r="AB54" s="94"/>
      <c r="AC54" s="94"/>
      <c r="AD54" s="94"/>
      <c r="AE54" s="94"/>
      <c r="AF54" s="94"/>
      <c r="AG54" s="74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7"/>
      <c r="AS54" s="27"/>
      <c r="AT54" s="27"/>
      <c r="AU54" s="27"/>
    </row>
    <row r="55" spans="2:47" ht="12.75" customHeight="1" x14ac:dyDescent="0.2">
      <c r="B55" s="28" t="s">
        <v>162</v>
      </c>
      <c r="D55" s="67" t="s">
        <v>205</v>
      </c>
      <c r="E55" s="67"/>
      <c r="F55" s="23" t="s">
        <v>147</v>
      </c>
      <c r="G55" s="23">
        <v>94400</v>
      </c>
      <c r="H55" s="67" t="s">
        <v>30</v>
      </c>
      <c r="I55" s="23">
        <v>94450</v>
      </c>
      <c r="J55" s="23"/>
      <c r="K55" s="24" t="str">
        <f t="shared" si="28"/>
        <v>01/NHS/21</v>
      </c>
      <c r="L55" s="81">
        <v>0</v>
      </c>
      <c r="M55" s="81">
        <v>0</v>
      </c>
      <c r="N55" s="81">
        <v>0</v>
      </c>
      <c r="O55" s="94">
        <f t="shared" si="29"/>
        <v>0</v>
      </c>
      <c r="P55" s="94">
        <f t="shared" si="30"/>
        <v>0</v>
      </c>
      <c r="Q55" s="81"/>
      <c r="R55" s="94"/>
      <c r="S55" s="94"/>
      <c r="T55" s="94"/>
      <c r="U55" s="81"/>
      <c r="V55" s="81"/>
      <c r="W55" s="81"/>
      <c r="X55" s="81"/>
      <c r="Y55" s="23"/>
      <c r="Z55" s="81"/>
      <c r="AA55" s="81"/>
      <c r="AB55" s="94"/>
      <c r="AC55" s="94"/>
      <c r="AD55" s="94"/>
      <c r="AE55" s="94"/>
      <c r="AF55" s="94"/>
      <c r="AG55" s="74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7"/>
      <c r="AS55" s="27"/>
      <c r="AT55" s="27"/>
      <c r="AU55" s="27"/>
    </row>
    <row r="56" spans="2:47" ht="12.75" customHeight="1" x14ac:dyDescent="0.2">
      <c r="B56" s="28" t="s">
        <v>162</v>
      </c>
      <c r="D56" s="67" t="s">
        <v>205</v>
      </c>
      <c r="E56" s="67"/>
      <c r="F56" s="23" t="s">
        <v>147</v>
      </c>
      <c r="G56" s="23">
        <v>94450</v>
      </c>
      <c r="H56" s="67" t="s">
        <v>30</v>
      </c>
      <c r="I56" s="23">
        <v>94500</v>
      </c>
      <c r="J56" s="23"/>
      <c r="K56" s="24" t="str">
        <f t="shared" si="28"/>
        <v>01/NHS/21</v>
      </c>
      <c r="L56" s="81">
        <v>0</v>
      </c>
      <c r="M56" s="81">
        <v>0</v>
      </c>
      <c r="N56" s="81">
        <v>0</v>
      </c>
      <c r="O56" s="94">
        <f t="shared" si="29"/>
        <v>0</v>
      </c>
      <c r="P56" s="94">
        <f t="shared" si="30"/>
        <v>0</v>
      </c>
      <c r="Q56" s="81"/>
      <c r="R56" s="94"/>
      <c r="S56" s="94"/>
      <c r="T56" s="94"/>
      <c r="U56" s="81"/>
      <c r="V56" s="81"/>
      <c r="W56" s="81"/>
      <c r="X56" s="81"/>
      <c r="Y56" s="23"/>
      <c r="Z56" s="81"/>
      <c r="AA56" s="81"/>
      <c r="AB56" s="94"/>
      <c r="AC56" s="94"/>
      <c r="AD56" s="94"/>
      <c r="AE56" s="94"/>
      <c r="AF56" s="94"/>
      <c r="AG56" s="74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7"/>
      <c r="AS56" s="27"/>
      <c r="AT56" s="27"/>
      <c r="AU56" s="27"/>
    </row>
    <row r="57" spans="2:47" ht="12.75" customHeight="1" x14ac:dyDescent="0.2">
      <c r="B57" s="28" t="s">
        <v>162</v>
      </c>
      <c r="D57" s="67" t="s">
        <v>206</v>
      </c>
      <c r="E57" s="67"/>
      <c r="F57" s="23" t="s">
        <v>147</v>
      </c>
      <c r="G57" s="23">
        <v>94500</v>
      </c>
      <c r="H57" s="67" t="s">
        <v>30</v>
      </c>
      <c r="I57" s="23">
        <v>94550</v>
      </c>
      <c r="J57" s="23"/>
      <c r="K57" s="24" t="str">
        <f t="shared" si="28"/>
        <v>01/NHS/21</v>
      </c>
      <c r="L57" s="81">
        <v>5</v>
      </c>
      <c r="M57" s="81">
        <v>2</v>
      </c>
      <c r="N57" s="81">
        <v>0</v>
      </c>
      <c r="O57" s="94">
        <f t="shared" si="29"/>
        <v>0</v>
      </c>
      <c r="P57" s="94">
        <f t="shared" si="30"/>
        <v>0</v>
      </c>
      <c r="Q57" s="81"/>
      <c r="R57" s="94"/>
      <c r="S57" s="94"/>
      <c r="T57" s="94"/>
      <c r="U57" s="81"/>
      <c r="V57" s="81"/>
      <c r="W57" s="81"/>
      <c r="X57" s="81"/>
      <c r="Y57" s="23"/>
      <c r="Z57" s="81"/>
      <c r="AA57" s="81"/>
      <c r="AB57" s="94"/>
      <c r="AC57" s="94"/>
      <c r="AD57" s="94"/>
      <c r="AE57" s="94"/>
      <c r="AF57" s="94"/>
      <c r="AG57" s="74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7"/>
      <c r="AS57" s="27"/>
      <c r="AT57" s="27"/>
      <c r="AU57" s="27"/>
    </row>
    <row r="58" spans="2:47" ht="12.75" customHeight="1" x14ac:dyDescent="0.2">
      <c r="B58" s="28" t="s">
        <v>162</v>
      </c>
      <c r="D58" s="67" t="s">
        <v>206</v>
      </c>
      <c r="E58" s="67"/>
      <c r="F58" s="23" t="s">
        <v>147</v>
      </c>
      <c r="G58" s="23">
        <v>94550</v>
      </c>
      <c r="H58" s="67" t="s">
        <v>30</v>
      </c>
      <c r="I58" s="23">
        <v>94600</v>
      </c>
      <c r="J58" s="23"/>
      <c r="K58" s="24" t="str">
        <f t="shared" si="28"/>
        <v>01/NHS/21</v>
      </c>
      <c r="L58" s="81">
        <v>9</v>
      </c>
      <c r="M58" s="81">
        <v>6</v>
      </c>
      <c r="N58" s="81">
        <v>0</v>
      </c>
      <c r="O58" s="94">
        <f t="shared" si="29"/>
        <v>0</v>
      </c>
      <c r="P58" s="94">
        <f t="shared" si="30"/>
        <v>0</v>
      </c>
      <c r="Q58" s="81"/>
      <c r="R58" s="94"/>
      <c r="S58" s="94"/>
      <c r="T58" s="94"/>
      <c r="U58" s="81"/>
      <c r="V58" s="81"/>
      <c r="W58" s="81"/>
      <c r="X58" s="81"/>
      <c r="Y58" s="23"/>
      <c r="Z58" s="81"/>
      <c r="AA58" s="81"/>
      <c r="AB58" s="94"/>
      <c r="AC58" s="94"/>
      <c r="AD58" s="94"/>
      <c r="AE58" s="94"/>
      <c r="AF58" s="94"/>
      <c r="AG58" s="74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7"/>
      <c r="AS58" s="27"/>
      <c r="AT58" s="27"/>
      <c r="AU58" s="27"/>
    </row>
    <row r="59" spans="2:47" ht="12.75" customHeight="1" x14ac:dyDescent="0.2">
      <c r="B59" s="28" t="s">
        <v>162</v>
      </c>
      <c r="D59" s="67" t="s">
        <v>207</v>
      </c>
      <c r="E59" s="67"/>
      <c r="F59" s="23" t="s">
        <v>147</v>
      </c>
      <c r="G59" s="23">
        <v>94600</v>
      </c>
      <c r="H59" s="67" t="s">
        <v>30</v>
      </c>
      <c r="I59" s="23">
        <v>94650</v>
      </c>
      <c r="J59" s="23"/>
      <c r="K59" s="24" t="str">
        <f t="shared" si="28"/>
        <v>01/NHS/21</v>
      </c>
      <c r="L59" s="81">
        <v>9</v>
      </c>
      <c r="M59" s="81">
        <v>8</v>
      </c>
      <c r="N59" s="81">
        <v>0</v>
      </c>
      <c r="O59" s="94">
        <f t="shared" si="29"/>
        <v>0</v>
      </c>
      <c r="P59" s="94">
        <f t="shared" si="30"/>
        <v>0</v>
      </c>
      <c r="Q59" s="81"/>
      <c r="R59" s="94"/>
      <c r="S59" s="94"/>
      <c r="T59" s="94"/>
      <c r="U59" s="81"/>
      <c r="V59" s="81"/>
      <c r="W59" s="81"/>
      <c r="X59" s="81"/>
      <c r="Y59" s="23"/>
      <c r="Z59" s="81"/>
      <c r="AA59" s="81"/>
      <c r="AB59" s="94"/>
      <c r="AC59" s="94"/>
      <c r="AD59" s="94"/>
      <c r="AE59" s="94"/>
      <c r="AF59" s="94"/>
      <c r="AG59" s="74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7"/>
      <c r="AS59" s="27"/>
      <c r="AT59" s="27"/>
      <c r="AU59" s="27"/>
    </row>
    <row r="60" spans="2:47" ht="12.75" customHeight="1" x14ac:dyDescent="0.2">
      <c r="B60" s="28" t="s">
        <v>162</v>
      </c>
      <c r="D60" s="67" t="s">
        <v>207</v>
      </c>
      <c r="E60" s="67"/>
      <c r="F60" s="23" t="s">
        <v>147</v>
      </c>
      <c r="G60" s="23">
        <v>94650</v>
      </c>
      <c r="H60" s="67" t="s">
        <v>30</v>
      </c>
      <c r="I60" s="23">
        <v>94700</v>
      </c>
      <c r="J60" s="23"/>
      <c r="K60" s="24" t="str">
        <f t="shared" si="28"/>
        <v>01/NHS/21</v>
      </c>
      <c r="L60" s="81">
        <v>9</v>
      </c>
      <c r="M60" s="81">
        <v>19</v>
      </c>
      <c r="N60" s="81">
        <v>0</v>
      </c>
      <c r="O60" s="94">
        <f t="shared" si="29"/>
        <v>0</v>
      </c>
      <c r="P60" s="94">
        <f t="shared" si="30"/>
        <v>0</v>
      </c>
      <c r="Q60" s="81"/>
      <c r="R60" s="94"/>
      <c r="S60" s="94"/>
      <c r="T60" s="94"/>
      <c r="U60" s="81"/>
      <c r="V60" s="81"/>
      <c r="W60" s="81"/>
      <c r="X60" s="81"/>
      <c r="Y60" s="23"/>
      <c r="Z60" s="81"/>
      <c r="AA60" s="81"/>
      <c r="AB60" s="94"/>
      <c r="AC60" s="94"/>
      <c r="AD60" s="94"/>
      <c r="AE60" s="94"/>
      <c r="AF60" s="94"/>
      <c r="AG60" s="74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7"/>
      <c r="AS60" s="27"/>
      <c r="AT60" s="27"/>
      <c r="AU60" s="27"/>
    </row>
    <row r="61" spans="2:47" ht="12.75" customHeight="1" x14ac:dyDescent="0.2">
      <c r="B61" s="28" t="s">
        <v>162</v>
      </c>
      <c r="D61" s="67" t="s">
        <v>208</v>
      </c>
      <c r="E61" s="67"/>
      <c r="F61" s="23" t="s">
        <v>147</v>
      </c>
      <c r="G61" s="23">
        <v>94700</v>
      </c>
      <c r="H61" s="67" t="s">
        <v>30</v>
      </c>
      <c r="I61" s="23">
        <v>94722.25</v>
      </c>
      <c r="J61" s="23"/>
      <c r="K61" s="24" t="str">
        <f t="shared" si="28"/>
        <v>01/NHS/21</v>
      </c>
      <c r="L61" s="81">
        <v>4</v>
      </c>
      <c r="M61" s="81">
        <v>13</v>
      </c>
      <c r="N61" s="81">
        <v>0</v>
      </c>
      <c r="O61" s="94">
        <f t="shared" si="29"/>
        <v>0</v>
      </c>
      <c r="P61" s="94">
        <f t="shared" si="30"/>
        <v>0</v>
      </c>
      <c r="Q61" s="81"/>
      <c r="R61" s="94"/>
      <c r="S61" s="94"/>
      <c r="T61" s="94"/>
      <c r="U61" s="81"/>
      <c r="V61" s="81"/>
      <c r="W61" s="81"/>
      <c r="X61" s="81"/>
      <c r="Y61" s="23"/>
      <c r="Z61" s="81"/>
      <c r="AA61" s="81"/>
      <c r="AB61" s="94"/>
      <c r="AC61" s="94"/>
      <c r="AD61" s="94"/>
      <c r="AE61" s="94"/>
      <c r="AF61" s="94"/>
      <c r="AG61" s="74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7"/>
      <c r="AS61" s="27"/>
      <c r="AT61" s="27"/>
      <c r="AU61" s="27"/>
    </row>
    <row r="62" spans="2:47" ht="12.75" customHeight="1" x14ac:dyDescent="0.2">
      <c r="B62" s="28" t="s">
        <v>162</v>
      </c>
      <c r="D62" s="67" t="s">
        <v>209</v>
      </c>
      <c r="E62" s="67"/>
      <c r="F62" s="23" t="s">
        <v>147</v>
      </c>
      <c r="G62" s="23">
        <v>94722.25</v>
      </c>
      <c r="H62" s="67" t="s">
        <v>30</v>
      </c>
      <c r="I62" s="23">
        <v>94877.75</v>
      </c>
      <c r="J62" s="23"/>
      <c r="K62" s="24" t="str">
        <f t="shared" si="28"/>
        <v>01/NHS/21</v>
      </c>
      <c r="L62" s="81">
        <v>22</v>
      </c>
      <c r="M62" s="81">
        <v>187</v>
      </c>
      <c r="N62" s="81">
        <v>0</v>
      </c>
      <c r="O62" s="94">
        <f t="shared" si="29"/>
        <v>0</v>
      </c>
      <c r="P62" s="94">
        <f t="shared" si="30"/>
        <v>0</v>
      </c>
      <c r="Q62" s="81"/>
      <c r="R62" s="94"/>
      <c r="S62" s="94"/>
      <c r="T62" s="94"/>
      <c r="U62" s="81"/>
      <c r="V62" s="81"/>
      <c r="W62" s="81"/>
      <c r="X62" s="81"/>
      <c r="Y62" s="23"/>
      <c r="Z62" s="81"/>
      <c r="AA62" s="81"/>
      <c r="AB62" s="94"/>
      <c r="AC62" s="94"/>
      <c r="AD62" s="94"/>
      <c r="AE62" s="94"/>
      <c r="AF62" s="94"/>
      <c r="AG62" s="74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7"/>
      <c r="AS62" s="27"/>
      <c r="AT62" s="27"/>
      <c r="AU62" s="27"/>
    </row>
    <row r="63" spans="2:47" ht="12.75" customHeight="1" x14ac:dyDescent="0.2">
      <c r="B63" s="28" t="s">
        <v>162</v>
      </c>
      <c r="D63" s="67" t="s">
        <v>209</v>
      </c>
      <c r="E63" s="67"/>
      <c r="F63" s="23" t="s">
        <v>147</v>
      </c>
      <c r="G63" s="23">
        <v>94877.75</v>
      </c>
      <c r="H63" s="67" t="s">
        <v>30</v>
      </c>
      <c r="I63" s="23">
        <v>94900</v>
      </c>
      <c r="J63" s="23"/>
      <c r="K63" s="24" t="str">
        <f t="shared" si="28"/>
        <v>01/NHS/21</v>
      </c>
      <c r="L63" s="81">
        <v>10</v>
      </c>
      <c r="M63" s="81">
        <v>44</v>
      </c>
      <c r="N63" s="81">
        <v>0</v>
      </c>
      <c r="O63" s="94">
        <f t="shared" si="29"/>
        <v>0</v>
      </c>
      <c r="P63" s="94">
        <f t="shared" si="30"/>
        <v>0</v>
      </c>
      <c r="Q63" s="81"/>
      <c r="R63" s="94"/>
      <c r="S63" s="94"/>
      <c r="T63" s="94"/>
      <c r="U63" s="81"/>
      <c r="V63" s="81"/>
      <c r="W63" s="81"/>
      <c r="X63" s="81"/>
      <c r="Y63" s="23"/>
      <c r="Z63" s="81"/>
      <c r="AA63" s="81"/>
      <c r="AB63" s="94"/>
      <c r="AC63" s="94"/>
      <c r="AD63" s="94"/>
      <c r="AE63" s="94"/>
      <c r="AF63" s="94"/>
      <c r="AG63" s="74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7"/>
      <c r="AS63" s="27"/>
      <c r="AT63" s="27"/>
      <c r="AU63" s="27"/>
    </row>
    <row r="64" spans="2:47" ht="12.75" customHeight="1" x14ac:dyDescent="0.2">
      <c r="B64" s="28" t="s">
        <v>162</v>
      </c>
      <c r="D64" s="67" t="s">
        <v>199</v>
      </c>
      <c r="E64" s="67"/>
      <c r="F64" s="23" t="s">
        <v>147</v>
      </c>
      <c r="G64" s="23">
        <v>94900</v>
      </c>
      <c r="H64" s="67" t="s">
        <v>30</v>
      </c>
      <c r="I64" s="23">
        <v>94950</v>
      </c>
      <c r="J64" s="23"/>
      <c r="K64" s="24" t="str">
        <f t="shared" si="28"/>
        <v>01/NHS/21</v>
      </c>
      <c r="L64" s="81">
        <v>143</v>
      </c>
      <c r="M64" s="81">
        <v>61</v>
      </c>
      <c r="N64" s="81">
        <v>0</v>
      </c>
      <c r="O64" s="94">
        <f t="shared" si="29"/>
        <v>0</v>
      </c>
      <c r="P64" s="94">
        <f t="shared" si="30"/>
        <v>0</v>
      </c>
      <c r="Q64" s="81"/>
      <c r="R64" s="94"/>
      <c r="S64" s="94"/>
      <c r="T64" s="94"/>
      <c r="U64" s="81"/>
      <c r="V64" s="81"/>
      <c r="W64" s="81"/>
      <c r="X64" s="81"/>
      <c r="Y64" s="23"/>
      <c r="Z64" s="81"/>
      <c r="AA64" s="81"/>
      <c r="AB64" s="94"/>
      <c r="AC64" s="94"/>
      <c r="AD64" s="94"/>
      <c r="AE64" s="94"/>
      <c r="AF64" s="94"/>
      <c r="AG64" s="74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7"/>
      <c r="AS64" s="27"/>
      <c r="AT64" s="27"/>
      <c r="AU64" s="27"/>
    </row>
    <row r="65" spans="2:47" ht="12.75" customHeight="1" x14ac:dyDescent="0.2">
      <c r="B65" s="28" t="s">
        <v>162</v>
      </c>
      <c r="D65" s="67" t="s">
        <v>199</v>
      </c>
      <c r="E65" s="67"/>
      <c r="F65" s="23" t="s">
        <v>147</v>
      </c>
      <c r="G65" s="23">
        <v>94950</v>
      </c>
      <c r="H65" s="67" t="s">
        <v>30</v>
      </c>
      <c r="I65" s="23">
        <v>95000</v>
      </c>
      <c r="J65" s="23"/>
      <c r="K65" s="24" t="str">
        <f t="shared" si="28"/>
        <v>01/NHS/21</v>
      </c>
      <c r="L65" s="81">
        <v>313</v>
      </c>
      <c r="M65" s="81">
        <v>14</v>
      </c>
      <c r="N65" s="81">
        <v>0</v>
      </c>
      <c r="O65" s="94">
        <f t="shared" si="29"/>
        <v>0</v>
      </c>
      <c r="P65" s="94">
        <f t="shared" si="30"/>
        <v>0</v>
      </c>
      <c r="Q65" s="81"/>
      <c r="R65" s="94"/>
      <c r="S65" s="94"/>
      <c r="T65" s="94"/>
      <c r="U65" s="81"/>
      <c r="V65" s="81"/>
      <c r="W65" s="81"/>
      <c r="X65" s="81"/>
      <c r="Y65" s="23"/>
      <c r="Z65" s="81"/>
      <c r="AA65" s="81"/>
      <c r="AB65" s="94"/>
      <c r="AC65" s="94"/>
      <c r="AD65" s="94"/>
      <c r="AE65" s="94"/>
      <c r="AF65" s="94"/>
      <c r="AG65" s="74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7"/>
      <c r="AS65" s="27"/>
      <c r="AT65" s="27"/>
      <c r="AU65" s="27"/>
    </row>
    <row r="66" spans="2:47" ht="12.75" customHeight="1" x14ac:dyDescent="0.2">
      <c r="B66" s="28" t="s">
        <v>162</v>
      </c>
      <c r="D66" s="67" t="s">
        <v>200</v>
      </c>
      <c r="E66" s="67"/>
      <c r="F66" s="23" t="s">
        <v>147</v>
      </c>
      <c r="G66" s="23">
        <v>95000</v>
      </c>
      <c r="H66" s="67" t="s">
        <v>30</v>
      </c>
      <c r="I66" s="23">
        <v>95050</v>
      </c>
      <c r="J66" s="23"/>
      <c r="K66" s="24" t="str">
        <f t="shared" si="28"/>
        <v>01/NHS/21</v>
      </c>
      <c r="L66" s="81">
        <v>432</v>
      </c>
      <c r="M66" s="81">
        <v>8</v>
      </c>
      <c r="N66" s="81">
        <v>0</v>
      </c>
      <c r="O66" s="94">
        <f t="shared" si="29"/>
        <v>0</v>
      </c>
      <c r="P66" s="94">
        <f t="shared" si="30"/>
        <v>0</v>
      </c>
      <c r="Q66" s="81"/>
      <c r="R66" s="94"/>
      <c r="S66" s="94"/>
      <c r="T66" s="94"/>
      <c r="U66" s="81"/>
      <c r="V66" s="81"/>
      <c r="W66" s="81"/>
      <c r="X66" s="81"/>
      <c r="Y66" s="23"/>
      <c r="Z66" s="81"/>
      <c r="AA66" s="81"/>
      <c r="AB66" s="94"/>
      <c r="AC66" s="94"/>
      <c r="AD66" s="94"/>
      <c r="AE66" s="94"/>
      <c r="AF66" s="94"/>
      <c r="AG66" s="74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7"/>
      <c r="AS66" s="27"/>
      <c r="AT66" s="27"/>
      <c r="AU66" s="27"/>
    </row>
    <row r="67" spans="2:47" ht="12.75" customHeight="1" x14ac:dyDescent="0.2">
      <c r="B67" s="28" t="s">
        <v>162</v>
      </c>
      <c r="D67" s="67" t="s">
        <v>200</v>
      </c>
      <c r="E67" s="67"/>
      <c r="F67" s="23" t="s">
        <v>147</v>
      </c>
      <c r="G67" s="23">
        <v>95050</v>
      </c>
      <c r="H67" s="67" t="s">
        <v>30</v>
      </c>
      <c r="I67" s="23">
        <v>95100</v>
      </c>
      <c r="J67" s="23"/>
      <c r="K67" s="24" t="str">
        <f t="shared" si="28"/>
        <v>01/NHS/21</v>
      </c>
      <c r="L67" s="81">
        <v>497</v>
      </c>
      <c r="M67" s="81">
        <v>3</v>
      </c>
      <c r="N67" s="81">
        <v>0</v>
      </c>
      <c r="O67" s="94">
        <f t="shared" si="29"/>
        <v>0</v>
      </c>
      <c r="P67" s="94">
        <f t="shared" si="30"/>
        <v>0</v>
      </c>
      <c r="Q67" s="81"/>
      <c r="R67" s="94"/>
      <c r="S67" s="94"/>
      <c r="T67" s="94"/>
      <c r="U67" s="81"/>
      <c r="V67" s="81"/>
      <c r="W67" s="81"/>
      <c r="X67" s="81"/>
      <c r="Y67" s="23"/>
      <c r="Z67" s="81"/>
      <c r="AA67" s="81"/>
      <c r="AB67" s="94"/>
      <c r="AC67" s="94"/>
      <c r="AD67" s="94"/>
      <c r="AE67" s="94"/>
      <c r="AF67" s="94"/>
      <c r="AG67" s="74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7"/>
      <c r="AS67" s="27"/>
      <c r="AT67" s="27"/>
      <c r="AU67" s="27"/>
    </row>
    <row r="68" spans="2:47" ht="12.75" customHeight="1" x14ac:dyDescent="0.2">
      <c r="B68" s="28" t="s">
        <v>162</v>
      </c>
      <c r="D68" s="67" t="s">
        <v>200</v>
      </c>
      <c r="E68" s="67"/>
      <c r="F68" s="23" t="s">
        <v>147</v>
      </c>
      <c r="G68" s="23">
        <v>95100</v>
      </c>
      <c r="H68" s="67" t="s">
        <v>30</v>
      </c>
      <c r="I68" s="23">
        <v>95150</v>
      </c>
      <c r="J68" s="23"/>
      <c r="K68" s="24" t="str">
        <f t="shared" si="28"/>
        <v>01/NHS/21</v>
      </c>
      <c r="L68" s="81">
        <v>494</v>
      </c>
      <c r="M68" s="81">
        <v>2</v>
      </c>
      <c r="N68" s="81">
        <v>0</v>
      </c>
      <c r="O68" s="94">
        <f t="shared" si="29"/>
        <v>0</v>
      </c>
      <c r="P68" s="94">
        <f t="shared" si="30"/>
        <v>0</v>
      </c>
      <c r="Q68" s="81"/>
      <c r="R68" s="94"/>
      <c r="S68" s="94"/>
      <c r="T68" s="94"/>
      <c r="U68" s="81"/>
      <c r="V68" s="81"/>
      <c r="W68" s="81"/>
      <c r="X68" s="81"/>
      <c r="Y68" s="23"/>
      <c r="Z68" s="81"/>
      <c r="AA68" s="81"/>
      <c r="AB68" s="94"/>
      <c r="AC68" s="94"/>
      <c r="AD68" s="94"/>
      <c r="AE68" s="94"/>
      <c r="AF68" s="94"/>
      <c r="AG68" s="74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7"/>
      <c r="AS68" s="27"/>
      <c r="AT68" s="27"/>
      <c r="AU68" s="27"/>
    </row>
    <row r="69" spans="2:47" ht="12.75" customHeight="1" x14ac:dyDescent="0.2">
      <c r="B69" s="28" t="s">
        <v>162</v>
      </c>
      <c r="D69" s="67" t="s">
        <v>201</v>
      </c>
      <c r="E69" s="67"/>
      <c r="F69" s="23" t="s">
        <v>147</v>
      </c>
      <c r="G69" s="23">
        <v>95150</v>
      </c>
      <c r="H69" s="67" t="s">
        <v>30</v>
      </c>
      <c r="I69" s="23">
        <v>95200</v>
      </c>
      <c r="J69" s="23"/>
      <c r="K69" s="24" t="str">
        <f t="shared" si="28"/>
        <v>01/NHS/21</v>
      </c>
      <c r="L69" s="81">
        <v>372</v>
      </c>
      <c r="M69" s="81">
        <v>2</v>
      </c>
      <c r="N69" s="81">
        <v>0</v>
      </c>
      <c r="O69" s="94">
        <f t="shared" si="29"/>
        <v>0</v>
      </c>
      <c r="P69" s="94">
        <f t="shared" si="30"/>
        <v>0</v>
      </c>
      <c r="Q69" s="81"/>
      <c r="R69" s="94"/>
      <c r="S69" s="94"/>
      <c r="T69" s="94"/>
      <c r="U69" s="81"/>
      <c r="V69" s="81"/>
      <c r="W69" s="81"/>
      <c r="X69" s="81"/>
      <c r="Y69" s="23"/>
      <c r="Z69" s="81"/>
      <c r="AA69" s="81"/>
      <c r="AB69" s="94"/>
      <c r="AC69" s="94"/>
      <c r="AD69" s="94"/>
      <c r="AE69" s="94"/>
      <c r="AF69" s="94"/>
      <c r="AG69" s="74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7"/>
      <c r="AS69" s="27"/>
      <c r="AT69" s="27"/>
      <c r="AU69" s="27"/>
    </row>
    <row r="70" spans="2:47" ht="12.75" customHeight="1" x14ac:dyDescent="0.2">
      <c r="B70" s="28" t="s">
        <v>162</v>
      </c>
      <c r="D70" s="67" t="s">
        <v>201</v>
      </c>
      <c r="E70" s="67"/>
      <c r="F70" s="23" t="s">
        <v>147</v>
      </c>
      <c r="G70" s="23">
        <v>95200</v>
      </c>
      <c r="H70" s="67" t="s">
        <v>30</v>
      </c>
      <c r="I70" s="23">
        <v>95250</v>
      </c>
      <c r="J70" s="23"/>
      <c r="K70" s="24" t="str">
        <f t="shared" si="28"/>
        <v>01/NHS/21</v>
      </c>
      <c r="L70" s="81">
        <v>168</v>
      </c>
      <c r="M70" s="81">
        <v>8</v>
      </c>
      <c r="N70" s="81">
        <v>0</v>
      </c>
      <c r="O70" s="94">
        <f t="shared" si="29"/>
        <v>0</v>
      </c>
      <c r="P70" s="94">
        <f t="shared" si="30"/>
        <v>0</v>
      </c>
      <c r="Q70" s="81"/>
      <c r="R70" s="94"/>
      <c r="S70" s="94"/>
      <c r="T70" s="94"/>
      <c r="U70" s="81"/>
      <c r="V70" s="81"/>
      <c r="W70" s="81"/>
      <c r="X70" s="81"/>
      <c r="Y70" s="23"/>
      <c r="Z70" s="81"/>
      <c r="AA70" s="81"/>
      <c r="AB70" s="94"/>
      <c r="AC70" s="94"/>
      <c r="AD70" s="94"/>
      <c r="AE70" s="94"/>
      <c r="AF70" s="94"/>
      <c r="AG70" s="74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7"/>
      <c r="AS70" s="27"/>
      <c r="AT70" s="27"/>
      <c r="AU70" s="27"/>
    </row>
    <row r="71" spans="2:47" ht="12.75" customHeight="1" x14ac:dyDescent="0.2">
      <c r="B71" s="28" t="s">
        <v>162</v>
      </c>
      <c r="D71" s="67" t="s">
        <v>201</v>
      </c>
      <c r="E71" s="67"/>
      <c r="F71" s="23" t="s">
        <v>147</v>
      </c>
      <c r="G71" s="23">
        <v>95250</v>
      </c>
      <c r="H71" s="67" t="s">
        <v>30</v>
      </c>
      <c r="I71" s="23">
        <v>95300</v>
      </c>
      <c r="J71" s="23"/>
      <c r="K71" s="24" t="str">
        <f t="shared" si="28"/>
        <v>01/NHS/21</v>
      </c>
      <c r="L71" s="81">
        <v>65</v>
      </c>
      <c r="M71" s="81">
        <v>18</v>
      </c>
      <c r="N71" s="81">
        <v>0</v>
      </c>
      <c r="O71" s="94">
        <f t="shared" si="29"/>
        <v>0</v>
      </c>
      <c r="P71" s="94">
        <f t="shared" si="30"/>
        <v>0</v>
      </c>
      <c r="Q71" s="81"/>
      <c r="R71" s="94"/>
      <c r="S71" s="94"/>
      <c r="T71" s="94"/>
      <c r="U71" s="81"/>
      <c r="V71" s="81"/>
      <c r="W71" s="81"/>
      <c r="X71" s="81"/>
      <c r="Y71" s="23"/>
      <c r="Z71" s="81"/>
      <c r="AA71" s="81"/>
      <c r="AB71" s="94"/>
      <c r="AC71" s="94"/>
      <c r="AD71" s="94"/>
      <c r="AE71" s="94"/>
      <c r="AF71" s="94"/>
      <c r="AG71" s="74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7"/>
      <c r="AS71" s="27"/>
      <c r="AT71" s="27"/>
      <c r="AU71" s="27"/>
    </row>
    <row r="72" spans="2:47" ht="12.75" customHeight="1" x14ac:dyDescent="0.2">
      <c r="B72" s="28" t="s">
        <v>162</v>
      </c>
      <c r="D72" s="67" t="s">
        <v>202</v>
      </c>
      <c r="E72" s="67"/>
      <c r="F72" s="23" t="s">
        <v>147</v>
      </c>
      <c r="G72" s="23">
        <v>95300</v>
      </c>
      <c r="H72" s="67" t="s">
        <v>30</v>
      </c>
      <c r="I72" s="23">
        <v>95350</v>
      </c>
      <c r="J72" s="23"/>
      <c r="K72" s="24" t="str">
        <f t="shared" si="28"/>
        <v>01/NHS/21</v>
      </c>
      <c r="L72" s="81">
        <v>58</v>
      </c>
      <c r="M72" s="81">
        <v>20</v>
      </c>
      <c r="N72" s="81">
        <v>0</v>
      </c>
      <c r="O72" s="94">
        <f t="shared" si="29"/>
        <v>0</v>
      </c>
      <c r="P72" s="94">
        <f t="shared" si="30"/>
        <v>0</v>
      </c>
      <c r="Q72" s="81"/>
      <c r="R72" s="94"/>
      <c r="S72" s="94"/>
      <c r="T72" s="94"/>
      <c r="U72" s="81"/>
      <c r="V72" s="81"/>
      <c r="W72" s="81"/>
      <c r="X72" s="81"/>
      <c r="Y72" s="23"/>
      <c r="Z72" s="81"/>
      <c r="AA72" s="81"/>
      <c r="AB72" s="94"/>
      <c r="AC72" s="94"/>
      <c r="AD72" s="94"/>
      <c r="AE72" s="94"/>
      <c r="AF72" s="94"/>
      <c r="AG72" s="74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7"/>
      <c r="AS72" s="27"/>
      <c r="AT72" s="27"/>
      <c r="AU72" s="27"/>
    </row>
    <row r="73" spans="2:47" ht="12.75" customHeight="1" x14ac:dyDescent="0.2">
      <c r="B73" s="28" t="s">
        <v>162</v>
      </c>
      <c r="D73" s="67" t="s">
        <v>202</v>
      </c>
      <c r="E73" s="67"/>
      <c r="F73" s="23" t="s">
        <v>147</v>
      </c>
      <c r="G73" s="23">
        <v>95350</v>
      </c>
      <c r="H73" s="67" t="s">
        <v>30</v>
      </c>
      <c r="I73" s="23">
        <v>95400</v>
      </c>
      <c r="J73" s="23"/>
      <c r="K73" s="24" t="str">
        <f t="shared" si="28"/>
        <v>01/NHS/21</v>
      </c>
      <c r="L73" s="81">
        <v>50</v>
      </c>
      <c r="M73" s="81">
        <v>19</v>
      </c>
      <c r="N73" s="81">
        <v>0</v>
      </c>
      <c r="O73" s="94">
        <f t="shared" si="29"/>
        <v>0</v>
      </c>
      <c r="P73" s="94">
        <f t="shared" si="30"/>
        <v>0</v>
      </c>
      <c r="Q73" s="81"/>
      <c r="R73" s="94"/>
      <c r="S73" s="94"/>
      <c r="T73" s="94"/>
      <c r="U73" s="81"/>
      <c r="V73" s="81"/>
      <c r="W73" s="81"/>
      <c r="X73" s="81"/>
      <c r="Y73" s="23"/>
      <c r="Z73" s="81"/>
      <c r="AA73" s="81"/>
      <c r="AB73" s="94"/>
      <c r="AC73" s="94"/>
      <c r="AD73" s="94"/>
      <c r="AE73" s="94"/>
      <c r="AF73" s="94"/>
      <c r="AG73" s="74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7"/>
      <c r="AS73" s="27"/>
      <c r="AT73" s="27"/>
      <c r="AU73" s="27"/>
    </row>
    <row r="74" spans="2:47" ht="12.75" customHeight="1" x14ac:dyDescent="0.2">
      <c r="B74" s="28" t="s">
        <v>162</v>
      </c>
      <c r="D74" s="67" t="s">
        <v>202</v>
      </c>
      <c r="E74" s="67"/>
      <c r="F74" s="23" t="s">
        <v>147</v>
      </c>
      <c r="G74" s="23">
        <v>95400</v>
      </c>
      <c r="H74" s="67" t="s">
        <v>30</v>
      </c>
      <c r="I74" s="23">
        <v>95450</v>
      </c>
      <c r="J74" s="23"/>
      <c r="K74" s="24" t="str">
        <f t="shared" si="28"/>
        <v>01/NHS/21</v>
      </c>
      <c r="L74" s="81">
        <v>43</v>
      </c>
      <c r="M74" s="81">
        <v>19</v>
      </c>
      <c r="N74" s="81">
        <v>0</v>
      </c>
      <c r="O74" s="94">
        <f t="shared" si="29"/>
        <v>0</v>
      </c>
      <c r="P74" s="94">
        <f t="shared" si="30"/>
        <v>0</v>
      </c>
      <c r="Q74" s="81"/>
      <c r="R74" s="94"/>
      <c r="S74" s="94"/>
      <c r="T74" s="94"/>
      <c r="U74" s="81"/>
      <c r="V74" s="81"/>
      <c r="W74" s="81"/>
      <c r="X74" s="81"/>
      <c r="Y74" s="23"/>
      <c r="Z74" s="81"/>
      <c r="AA74" s="81"/>
      <c r="AB74" s="94"/>
      <c r="AC74" s="94"/>
      <c r="AD74" s="94"/>
      <c r="AE74" s="94"/>
      <c r="AF74" s="94"/>
      <c r="AG74" s="74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7"/>
      <c r="AS74" s="27"/>
      <c r="AT74" s="27"/>
      <c r="AU74" s="27"/>
    </row>
    <row r="75" spans="2:47" ht="12.75" customHeight="1" x14ac:dyDescent="0.2">
      <c r="B75" s="28" t="s">
        <v>162</v>
      </c>
      <c r="D75" s="67" t="s">
        <v>210</v>
      </c>
      <c r="E75" s="67"/>
      <c r="F75" s="23" t="s">
        <v>147</v>
      </c>
      <c r="G75" s="23">
        <v>95450</v>
      </c>
      <c r="H75" s="67" t="s">
        <v>30</v>
      </c>
      <c r="I75" s="23">
        <v>95500</v>
      </c>
      <c r="J75" s="23"/>
      <c r="K75" s="24" t="str">
        <f t="shared" si="28"/>
        <v>01/NHS/21</v>
      </c>
      <c r="L75" s="81">
        <v>35</v>
      </c>
      <c r="M75" s="81">
        <v>19</v>
      </c>
      <c r="N75" s="81">
        <v>0</v>
      </c>
      <c r="O75" s="94">
        <f t="shared" si="29"/>
        <v>0</v>
      </c>
      <c r="P75" s="94">
        <f t="shared" si="30"/>
        <v>0</v>
      </c>
      <c r="Q75" s="81"/>
      <c r="R75" s="94"/>
      <c r="S75" s="94"/>
      <c r="T75" s="94"/>
      <c r="U75" s="81"/>
      <c r="V75" s="81"/>
      <c r="W75" s="81"/>
      <c r="X75" s="81"/>
      <c r="Y75" s="23"/>
      <c r="Z75" s="81"/>
      <c r="AA75" s="81"/>
      <c r="AB75" s="94"/>
      <c r="AC75" s="94"/>
      <c r="AD75" s="94"/>
      <c r="AE75" s="94"/>
      <c r="AF75" s="94"/>
      <c r="AG75" s="74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7"/>
      <c r="AS75" s="27"/>
      <c r="AT75" s="27"/>
      <c r="AU75" s="27"/>
    </row>
    <row r="76" spans="2:47" ht="12.75" customHeight="1" x14ac:dyDescent="0.2">
      <c r="B76" s="28" t="s">
        <v>162</v>
      </c>
      <c r="D76" s="67" t="s">
        <v>210</v>
      </c>
      <c r="E76" s="67"/>
      <c r="F76" s="23" t="s">
        <v>147</v>
      </c>
      <c r="G76" s="23">
        <v>95500</v>
      </c>
      <c r="H76" s="67" t="s">
        <v>30</v>
      </c>
      <c r="I76" s="23">
        <v>95550</v>
      </c>
      <c r="J76" s="23"/>
      <c r="K76" s="24" t="str">
        <f t="shared" si="28"/>
        <v>01/NHS/21</v>
      </c>
      <c r="L76" s="81">
        <v>30</v>
      </c>
      <c r="M76" s="81">
        <v>19</v>
      </c>
      <c r="N76" s="81">
        <v>0</v>
      </c>
      <c r="O76" s="94">
        <f t="shared" si="29"/>
        <v>0</v>
      </c>
      <c r="P76" s="94">
        <f t="shared" si="30"/>
        <v>0</v>
      </c>
      <c r="Q76" s="81"/>
      <c r="R76" s="94"/>
      <c r="S76" s="94"/>
      <c r="T76" s="94"/>
      <c r="U76" s="81"/>
      <c r="V76" s="81"/>
      <c r="W76" s="81"/>
      <c r="X76" s="81"/>
      <c r="Y76" s="23"/>
      <c r="Z76" s="81"/>
      <c r="AA76" s="81"/>
      <c r="AB76" s="94"/>
      <c r="AC76" s="94"/>
      <c r="AD76" s="94"/>
      <c r="AE76" s="94"/>
      <c r="AF76" s="94"/>
      <c r="AG76" s="74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7"/>
      <c r="AS76" s="27"/>
      <c r="AT76" s="27"/>
      <c r="AU76" s="27"/>
    </row>
    <row r="77" spans="2:47" ht="12.75" customHeight="1" x14ac:dyDescent="0.2">
      <c r="B77" s="28" t="s">
        <v>162</v>
      </c>
      <c r="D77" s="67" t="s">
        <v>210</v>
      </c>
      <c r="E77" s="67"/>
      <c r="F77" s="23" t="s">
        <v>147</v>
      </c>
      <c r="G77" s="23">
        <v>95550</v>
      </c>
      <c r="H77" s="67" t="s">
        <v>30</v>
      </c>
      <c r="I77" s="23">
        <v>95600</v>
      </c>
      <c r="J77" s="23"/>
      <c r="K77" s="24" t="str">
        <f t="shared" si="28"/>
        <v>01/NHS/21</v>
      </c>
      <c r="L77" s="81">
        <v>28</v>
      </c>
      <c r="M77" s="81">
        <v>22</v>
      </c>
      <c r="N77" s="81">
        <v>0</v>
      </c>
      <c r="O77" s="94">
        <f t="shared" si="29"/>
        <v>0</v>
      </c>
      <c r="P77" s="94">
        <f t="shared" si="30"/>
        <v>0</v>
      </c>
      <c r="Q77" s="81"/>
      <c r="R77" s="94"/>
      <c r="S77" s="94"/>
      <c r="T77" s="94"/>
      <c r="U77" s="81"/>
      <c r="V77" s="81"/>
      <c r="W77" s="81"/>
      <c r="X77" s="81"/>
      <c r="Y77" s="23"/>
      <c r="Z77" s="81"/>
      <c r="AA77" s="81"/>
      <c r="AB77" s="94"/>
      <c r="AC77" s="94"/>
      <c r="AD77" s="94"/>
      <c r="AE77" s="94"/>
      <c r="AF77" s="94"/>
      <c r="AG77" s="74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7"/>
      <c r="AS77" s="27"/>
      <c r="AT77" s="27"/>
      <c r="AU77" s="27"/>
    </row>
    <row r="78" spans="2:47" ht="12.75" customHeight="1" x14ac:dyDescent="0.2">
      <c r="B78" s="28" t="s">
        <v>162</v>
      </c>
      <c r="D78" s="67" t="s">
        <v>211</v>
      </c>
      <c r="E78" s="67"/>
      <c r="F78" s="23" t="s">
        <v>147</v>
      </c>
      <c r="G78" s="23">
        <v>95600</v>
      </c>
      <c r="H78" s="67" t="s">
        <v>30</v>
      </c>
      <c r="I78" s="23">
        <v>95650</v>
      </c>
      <c r="J78" s="23"/>
      <c r="K78" s="24" t="str">
        <f t="shared" si="28"/>
        <v>01/NHS/21</v>
      </c>
      <c r="L78" s="81">
        <v>24</v>
      </c>
      <c r="M78" s="81">
        <v>23</v>
      </c>
      <c r="N78" s="81">
        <v>0</v>
      </c>
      <c r="O78" s="94">
        <f t="shared" si="29"/>
        <v>0</v>
      </c>
      <c r="P78" s="94">
        <f t="shared" si="30"/>
        <v>0</v>
      </c>
      <c r="Q78" s="81"/>
      <c r="R78" s="94"/>
      <c r="S78" s="94"/>
      <c r="T78" s="94"/>
      <c r="U78" s="81"/>
      <c r="V78" s="81"/>
      <c r="W78" s="81"/>
      <c r="X78" s="81"/>
      <c r="Y78" s="23"/>
      <c r="Z78" s="81"/>
      <c r="AA78" s="81"/>
      <c r="AB78" s="94"/>
      <c r="AC78" s="94"/>
      <c r="AD78" s="94"/>
      <c r="AE78" s="94"/>
      <c r="AF78" s="94"/>
      <c r="AG78" s="7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7"/>
      <c r="AS78" s="27"/>
      <c r="AT78" s="27"/>
      <c r="AU78" s="27"/>
    </row>
    <row r="79" spans="2:47" ht="12.75" customHeight="1" x14ac:dyDescent="0.2">
      <c r="B79" s="28" t="s">
        <v>162</v>
      </c>
      <c r="D79" s="67" t="s">
        <v>211</v>
      </c>
      <c r="E79" s="67"/>
      <c r="F79" s="23" t="s">
        <v>147</v>
      </c>
      <c r="G79" s="23">
        <v>95650</v>
      </c>
      <c r="H79" s="67" t="s">
        <v>30</v>
      </c>
      <c r="I79" s="23">
        <v>95700</v>
      </c>
      <c r="J79" s="23"/>
      <c r="K79" s="24" t="str">
        <f t="shared" si="28"/>
        <v>01/NHS/21</v>
      </c>
      <c r="L79" s="81">
        <v>23</v>
      </c>
      <c r="M79" s="81">
        <v>23</v>
      </c>
      <c r="N79" s="81">
        <v>0</v>
      </c>
      <c r="O79" s="94">
        <f t="shared" si="29"/>
        <v>0</v>
      </c>
      <c r="P79" s="94">
        <f t="shared" si="30"/>
        <v>0</v>
      </c>
      <c r="Q79" s="81"/>
      <c r="R79" s="94"/>
      <c r="S79" s="94"/>
      <c r="T79" s="94"/>
      <c r="U79" s="81"/>
      <c r="V79" s="81"/>
      <c r="W79" s="81"/>
      <c r="X79" s="81"/>
      <c r="Y79" s="23"/>
      <c r="Z79" s="81"/>
      <c r="AA79" s="81"/>
      <c r="AB79" s="94"/>
      <c r="AC79" s="94"/>
      <c r="AD79" s="94"/>
      <c r="AE79" s="94"/>
      <c r="AF79" s="94"/>
      <c r="AG79" s="74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7"/>
      <c r="AS79" s="27"/>
      <c r="AT79" s="27"/>
      <c r="AU79" s="27"/>
    </row>
    <row r="80" spans="2:47" ht="12.75" customHeight="1" x14ac:dyDescent="0.2">
      <c r="B80" s="28"/>
      <c r="D80" s="67"/>
      <c r="E80" s="67"/>
      <c r="F80" s="23"/>
      <c r="G80" s="23"/>
      <c r="H80" s="67"/>
      <c r="I80" s="23"/>
      <c r="J80" s="23"/>
      <c r="K80" s="24"/>
      <c r="L80" s="81"/>
      <c r="M80" s="81"/>
      <c r="N80" s="81"/>
      <c r="O80" s="94"/>
      <c r="P80" s="94"/>
      <c r="Q80" s="81"/>
      <c r="R80" s="94"/>
      <c r="S80" s="94"/>
      <c r="T80" s="94"/>
      <c r="U80" s="81"/>
      <c r="V80" s="81"/>
      <c r="W80" s="81"/>
      <c r="X80" s="81"/>
      <c r="Y80" s="23"/>
      <c r="Z80" s="81"/>
      <c r="AA80" s="81"/>
      <c r="AB80" s="94"/>
      <c r="AC80" s="94"/>
      <c r="AD80" s="94"/>
      <c r="AE80" s="94"/>
      <c r="AF80" s="94"/>
      <c r="AG80" s="7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7"/>
      <c r="AS80" s="27"/>
      <c r="AT80" s="27"/>
      <c r="AU80" s="27"/>
    </row>
    <row r="81" spans="2:47" ht="12.75" customHeight="1" x14ac:dyDescent="0.2">
      <c r="B81" s="28" t="s">
        <v>162</v>
      </c>
      <c r="D81" s="67" t="s">
        <v>212</v>
      </c>
      <c r="E81" s="67"/>
      <c r="F81" s="23" t="s">
        <v>272</v>
      </c>
      <c r="G81" s="23">
        <v>2100</v>
      </c>
      <c r="H81" s="67" t="s">
        <v>30</v>
      </c>
      <c r="I81" s="23">
        <v>2150</v>
      </c>
      <c r="J81" s="23"/>
      <c r="K81" s="24" t="str">
        <f t="shared" si="28"/>
        <v>01/NHS/21</v>
      </c>
      <c r="L81" s="81">
        <v>0</v>
      </c>
      <c r="M81" s="81">
        <v>1261</v>
      </c>
      <c r="N81" s="81">
        <v>0</v>
      </c>
      <c r="O81" s="94">
        <f t="shared" si="29"/>
        <v>0</v>
      </c>
      <c r="P81" s="94">
        <f t="shared" si="30"/>
        <v>0</v>
      </c>
      <c r="Q81" s="81"/>
      <c r="R81" s="94"/>
      <c r="S81" s="94"/>
      <c r="T81" s="94"/>
      <c r="U81" s="81"/>
      <c r="V81" s="81"/>
      <c r="W81" s="81"/>
      <c r="X81" s="81"/>
      <c r="Y81" s="23"/>
      <c r="Z81" s="81"/>
      <c r="AA81" s="81"/>
      <c r="AB81" s="94"/>
      <c r="AC81" s="94"/>
      <c r="AD81" s="94"/>
      <c r="AE81" s="94"/>
      <c r="AF81" s="94"/>
      <c r="AG81" s="74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7"/>
      <c r="AS81" s="27"/>
      <c r="AT81" s="27"/>
      <c r="AU81" s="27"/>
    </row>
    <row r="82" spans="2:47" ht="12.75" customHeight="1" x14ac:dyDescent="0.2">
      <c r="B82" s="28" t="s">
        <v>162</v>
      </c>
      <c r="D82" s="67" t="s">
        <v>213</v>
      </c>
      <c r="E82" s="67"/>
      <c r="F82" s="23" t="s">
        <v>272</v>
      </c>
      <c r="G82" s="23">
        <v>2150</v>
      </c>
      <c r="H82" s="67" t="s">
        <v>30</v>
      </c>
      <c r="I82" s="23">
        <v>2161.83</v>
      </c>
      <c r="J82" s="23"/>
      <c r="K82" s="24" t="str">
        <f t="shared" si="28"/>
        <v>01/NHS/21</v>
      </c>
      <c r="L82" s="81">
        <v>7</v>
      </c>
      <c r="M82" s="81">
        <v>343</v>
      </c>
      <c r="N82" s="81">
        <v>0</v>
      </c>
      <c r="O82" s="94">
        <f t="shared" si="29"/>
        <v>0</v>
      </c>
      <c r="P82" s="94">
        <f t="shared" si="30"/>
        <v>0</v>
      </c>
      <c r="Q82" s="81"/>
      <c r="R82" s="94"/>
      <c r="S82" s="94"/>
      <c r="T82" s="94"/>
      <c r="U82" s="81"/>
      <c r="V82" s="81"/>
      <c r="W82" s="81"/>
      <c r="X82" s="81"/>
      <c r="Y82" s="23"/>
      <c r="Z82" s="81"/>
      <c r="AA82" s="81"/>
      <c r="AB82" s="94"/>
      <c r="AC82" s="94"/>
      <c r="AD82" s="94"/>
      <c r="AE82" s="94"/>
      <c r="AF82" s="94"/>
      <c r="AG82" s="7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7"/>
      <c r="AS82" s="27"/>
      <c r="AT82" s="27"/>
      <c r="AU82" s="27"/>
    </row>
    <row r="83" spans="2:47" ht="12.75" customHeight="1" x14ac:dyDescent="0.2">
      <c r="B83" s="28"/>
      <c r="D83" s="67"/>
      <c r="E83" s="67"/>
      <c r="F83" s="23"/>
      <c r="G83" s="23"/>
      <c r="H83" s="67"/>
      <c r="I83" s="23"/>
      <c r="J83" s="23"/>
      <c r="K83" s="24"/>
      <c r="L83" s="81"/>
      <c r="M83" s="81"/>
      <c r="N83" s="81"/>
      <c r="O83" s="94"/>
      <c r="P83" s="94"/>
      <c r="Q83" s="81"/>
      <c r="R83" s="94"/>
      <c r="S83" s="94"/>
      <c r="T83" s="94"/>
      <c r="U83" s="81"/>
      <c r="V83" s="81"/>
      <c r="W83" s="81"/>
      <c r="X83" s="81"/>
      <c r="Y83" s="23"/>
      <c r="Z83" s="81"/>
      <c r="AA83" s="81"/>
      <c r="AB83" s="94"/>
      <c r="AC83" s="94"/>
      <c r="AD83" s="94"/>
      <c r="AE83" s="94"/>
      <c r="AF83" s="94"/>
      <c r="AG83" s="74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7"/>
      <c r="AS83" s="27"/>
      <c r="AT83" s="27"/>
      <c r="AU83" s="27"/>
    </row>
    <row r="84" spans="2:47" ht="12.75" customHeight="1" x14ac:dyDescent="0.2">
      <c r="B84" s="28" t="s">
        <v>162</v>
      </c>
      <c r="D84" s="67" t="s">
        <v>214</v>
      </c>
      <c r="E84" s="67"/>
      <c r="F84" s="23" t="s">
        <v>273</v>
      </c>
      <c r="G84" s="23">
        <v>2161.83</v>
      </c>
      <c r="H84" s="67" t="s">
        <v>30</v>
      </c>
      <c r="I84" s="23">
        <v>2200</v>
      </c>
      <c r="J84" s="23"/>
      <c r="K84" s="24" t="str">
        <f t="shared" si="28"/>
        <v>01/NHS/21</v>
      </c>
      <c r="L84" s="81">
        <v>0</v>
      </c>
      <c r="M84" s="81">
        <v>922</v>
      </c>
      <c r="N84" s="81">
        <v>0</v>
      </c>
      <c r="O84" s="94">
        <f t="shared" si="29"/>
        <v>0</v>
      </c>
      <c r="P84" s="94">
        <f t="shared" si="30"/>
        <v>0</v>
      </c>
      <c r="Q84" s="81"/>
      <c r="R84" s="94"/>
      <c r="S84" s="94"/>
      <c r="T84" s="94"/>
      <c r="U84" s="81"/>
      <c r="V84" s="81"/>
      <c r="W84" s="81"/>
      <c r="X84" s="81"/>
      <c r="Y84" s="23"/>
      <c r="Z84" s="81"/>
      <c r="AA84" s="81"/>
      <c r="AB84" s="94"/>
      <c r="AC84" s="94"/>
      <c r="AD84" s="94"/>
      <c r="AE84" s="94"/>
      <c r="AF84" s="94"/>
      <c r="AG84" s="7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7"/>
      <c r="AS84" s="27"/>
      <c r="AT84" s="27"/>
      <c r="AU84" s="27"/>
    </row>
    <row r="85" spans="2:47" ht="12.75" customHeight="1" x14ac:dyDescent="0.2">
      <c r="B85" s="28" t="s">
        <v>162</v>
      </c>
      <c r="D85" s="67" t="s">
        <v>214</v>
      </c>
      <c r="E85" s="67"/>
      <c r="F85" s="23" t="s">
        <v>273</v>
      </c>
      <c r="G85" s="23">
        <v>2200</v>
      </c>
      <c r="H85" s="67" t="s">
        <v>30</v>
      </c>
      <c r="I85" s="23">
        <v>2250</v>
      </c>
      <c r="J85" s="23"/>
      <c r="K85" s="24" t="str">
        <f t="shared" si="28"/>
        <v>01/NHS/21</v>
      </c>
      <c r="L85" s="81">
        <v>0</v>
      </c>
      <c r="M85" s="81">
        <v>1480</v>
      </c>
      <c r="N85" s="81">
        <v>0</v>
      </c>
      <c r="O85" s="94">
        <f t="shared" si="29"/>
        <v>0</v>
      </c>
      <c r="P85" s="94">
        <f t="shared" si="30"/>
        <v>0</v>
      </c>
      <c r="Q85" s="81"/>
      <c r="R85" s="94"/>
      <c r="S85" s="94"/>
      <c r="T85" s="94"/>
      <c r="U85" s="81"/>
      <c r="V85" s="81"/>
      <c r="W85" s="81"/>
      <c r="X85" s="81"/>
      <c r="Y85" s="23"/>
      <c r="Z85" s="81"/>
      <c r="AA85" s="81"/>
      <c r="AB85" s="94"/>
      <c r="AC85" s="94"/>
      <c r="AD85" s="94"/>
      <c r="AE85" s="94"/>
      <c r="AF85" s="94"/>
      <c r="AG85" s="74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7"/>
      <c r="AS85" s="27"/>
      <c r="AT85" s="27"/>
      <c r="AU85" s="27"/>
    </row>
    <row r="86" spans="2:47" ht="12.75" customHeight="1" x14ac:dyDescent="0.2">
      <c r="B86" s="28" t="s">
        <v>162</v>
      </c>
      <c r="D86" s="67" t="s">
        <v>215</v>
      </c>
      <c r="E86" s="67"/>
      <c r="F86" s="23" t="s">
        <v>273</v>
      </c>
      <c r="G86" s="23">
        <v>2250</v>
      </c>
      <c r="H86" s="67" t="s">
        <v>30</v>
      </c>
      <c r="I86" s="23">
        <v>2300</v>
      </c>
      <c r="J86" s="23"/>
      <c r="K86" s="24" t="str">
        <f t="shared" si="28"/>
        <v>01/NHS/21</v>
      </c>
      <c r="L86" s="81">
        <v>0</v>
      </c>
      <c r="M86" s="81">
        <v>1998</v>
      </c>
      <c r="N86" s="81">
        <v>0</v>
      </c>
      <c r="O86" s="94">
        <f t="shared" si="29"/>
        <v>0</v>
      </c>
      <c r="P86" s="94">
        <f t="shared" si="30"/>
        <v>0</v>
      </c>
      <c r="Q86" s="81"/>
      <c r="R86" s="94"/>
      <c r="S86" s="94"/>
      <c r="T86" s="94"/>
      <c r="U86" s="81"/>
      <c r="V86" s="81"/>
      <c r="W86" s="81"/>
      <c r="X86" s="81"/>
      <c r="Y86" s="23"/>
      <c r="Z86" s="81"/>
      <c r="AA86" s="81"/>
      <c r="AB86" s="94"/>
      <c r="AC86" s="94"/>
      <c r="AD86" s="94"/>
      <c r="AE86" s="94"/>
      <c r="AF86" s="94"/>
      <c r="AG86" s="74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7"/>
      <c r="AS86" s="27"/>
      <c r="AT86" s="27"/>
      <c r="AU86" s="27"/>
    </row>
    <row r="87" spans="2:47" ht="12.75" customHeight="1" x14ac:dyDescent="0.2">
      <c r="B87" s="28" t="s">
        <v>162</v>
      </c>
      <c r="D87" s="67" t="s">
        <v>215</v>
      </c>
      <c r="E87" s="67"/>
      <c r="F87" s="23" t="s">
        <v>273</v>
      </c>
      <c r="G87" s="23">
        <v>2300</v>
      </c>
      <c r="H87" s="67" t="s">
        <v>30</v>
      </c>
      <c r="I87" s="23">
        <v>2350</v>
      </c>
      <c r="J87" s="23"/>
      <c r="K87" s="24" t="str">
        <f t="shared" si="28"/>
        <v>01/NHS/21</v>
      </c>
      <c r="L87" s="81">
        <v>183</v>
      </c>
      <c r="M87" s="81">
        <v>2660</v>
      </c>
      <c r="N87" s="81">
        <v>25</v>
      </c>
      <c r="O87" s="94">
        <f t="shared" si="29"/>
        <v>8.3333333333333339</v>
      </c>
      <c r="P87" s="94">
        <f t="shared" si="30"/>
        <v>16.666666666666664</v>
      </c>
      <c r="Q87" s="81"/>
      <c r="R87" s="94"/>
      <c r="S87" s="94"/>
      <c r="T87" s="94"/>
      <c r="U87" s="81"/>
      <c r="V87" s="81"/>
      <c r="W87" s="81"/>
      <c r="X87" s="81"/>
      <c r="Y87" s="23"/>
      <c r="Z87" s="81"/>
      <c r="AA87" s="81"/>
      <c r="AB87" s="94"/>
      <c r="AC87" s="94"/>
      <c r="AD87" s="94"/>
      <c r="AE87" s="94"/>
      <c r="AF87" s="94"/>
      <c r="AG87" s="74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7"/>
      <c r="AS87" s="27"/>
      <c r="AT87" s="27"/>
      <c r="AU87" s="27"/>
    </row>
    <row r="88" spans="2:47" ht="12.75" customHeight="1" x14ac:dyDescent="0.2">
      <c r="B88" s="28" t="s">
        <v>162</v>
      </c>
      <c r="D88" s="67" t="s">
        <v>215</v>
      </c>
      <c r="E88" s="67"/>
      <c r="F88" s="23" t="s">
        <v>273</v>
      </c>
      <c r="G88" s="23">
        <v>2350</v>
      </c>
      <c r="H88" s="67" t="s">
        <v>30</v>
      </c>
      <c r="I88" s="23">
        <v>2400</v>
      </c>
      <c r="J88" s="23"/>
      <c r="K88" s="24" t="str">
        <f t="shared" ref="K88:K151" si="31">B88</f>
        <v>01/NHS/21</v>
      </c>
      <c r="L88" s="81">
        <v>516</v>
      </c>
      <c r="M88" s="81">
        <v>2781</v>
      </c>
      <c r="N88" s="81">
        <v>43</v>
      </c>
      <c r="O88" s="94">
        <f t="shared" ref="O88:O151" si="32">N88/3</f>
        <v>14.333333333333334</v>
      </c>
      <c r="P88" s="94">
        <f t="shared" ref="P88:P151" si="33">N88-O88</f>
        <v>28.666666666666664</v>
      </c>
      <c r="Q88" s="81"/>
      <c r="R88" s="94"/>
      <c r="S88" s="94"/>
      <c r="T88" s="94"/>
      <c r="U88" s="81"/>
      <c r="V88" s="81"/>
      <c r="W88" s="81"/>
      <c r="X88" s="81"/>
      <c r="Y88" s="23"/>
      <c r="Z88" s="81"/>
      <c r="AA88" s="81"/>
      <c r="AB88" s="94"/>
      <c r="AC88" s="94"/>
      <c r="AD88" s="94"/>
      <c r="AE88" s="94"/>
      <c r="AF88" s="94"/>
      <c r="AG88" s="74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7"/>
      <c r="AS88" s="27"/>
      <c r="AT88" s="27"/>
      <c r="AU88" s="27"/>
    </row>
    <row r="89" spans="2:47" ht="12.75" customHeight="1" x14ac:dyDescent="0.2">
      <c r="B89" s="28" t="s">
        <v>162</v>
      </c>
      <c r="D89" s="67" t="s">
        <v>216</v>
      </c>
      <c r="E89" s="67"/>
      <c r="F89" s="23" t="s">
        <v>273</v>
      </c>
      <c r="G89" s="23">
        <v>2400</v>
      </c>
      <c r="H89" s="67" t="s">
        <v>30</v>
      </c>
      <c r="I89" s="23">
        <v>2450</v>
      </c>
      <c r="J89" s="23"/>
      <c r="K89" s="24" t="str">
        <f t="shared" si="31"/>
        <v>01/NHS/21</v>
      </c>
      <c r="L89" s="81">
        <v>1121</v>
      </c>
      <c r="M89" s="81">
        <v>2473</v>
      </c>
      <c r="N89" s="81">
        <v>37</v>
      </c>
      <c r="O89" s="94">
        <f t="shared" si="32"/>
        <v>12.333333333333334</v>
      </c>
      <c r="P89" s="94">
        <f t="shared" si="33"/>
        <v>24.666666666666664</v>
      </c>
      <c r="Q89" s="81"/>
      <c r="R89" s="94"/>
      <c r="S89" s="94"/>
      <c r="T89" s="94"/>
      <c r="U89" s="81"/>
      <c r="V89" s="81"/>
      <c r="W89" s="81"/>
      <c r="X89" s="81"/>
      <c r="Y89" s="23"/>
      <c r="Z89" s="81"/>
      <c r="AA89" s="81"/>
      <c r="AB89" s="94"/>
      <c r="AC89" s="94"/>
      <c r="AD89" s="94"/>
      <c r="AE89" s="94"/>
      <c r="AF89" s="94"/>
      <c r="AG89" s="74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7"/>
      <c r="AS89" s="27"/>
      <c r="AT89" s="27"/>
      <c r="AU89" s="27"/>
    </row>
    <row r="90" spans="2:47" ht="12.75" customHeight="1" x14ac:dyDescent="0.2">
      <c r="B90" s="28" t="s">
        <v>162</v>
      </c>
      <c r="D90" s="67" t="s">
        <v>216</v>
      </c>
      <c r="E90" s="67"/>
      <c r="F90" s="23" t="s">
        <v>273</v>
      </c>
      <c r="G90" s="23">
        <v>2450</v>
      </c>
      <c r="H90" s="67" t="s">
        <v>30</v>
      </c>
      <c r="I90" s="23">
        <v>2500</v>
      </c>
      <c r="J90" s="23"/>
      <c r="K90" s="24" t="str">
        <f t="shared" si="31"/>
        <v>01/NHS/21</v>
      </c>
      <c r="L90" s="81">
        <v>1881</v>
      </c>
      <c r="M90" s="81">
        <v>1872</v>
      </c>
      <c r="N90" s="81">
        <v>19</v>
      </c>
      <c r="O90" s="94">
        <f t="shared" si="32"/>
        <v>6.333333333333333</v>
      </c>
      <c r="P90" s="94">
        <f t="shared" si="33"/>
        <v>12.666666666666668</v>
      </c>
      <c r="Q90" s="81"/>
      <c r="R90" s="94"/>
      <c r="S90" s="94"/>
      <c r="T90" s="94"/>
      <c r="U90" s="81"/>
      <c r="V90" s="81"/>
      <c r="W90" s="81"/>
      <c r="X90" s="81"/>
      <c r="Y90" s="23"/>
      <c r="Z90" s="81"/>
      <c r="AA90" s="81"/>
      <c r="AB90" s="94"/>
      <c r="AC90" s="94"/>
      <c r="AD90" s="94"/>
      <c r="AE90" s="94"/>
      <c r="AF90" s="94"/>
      <c r="AG90" s="74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7"/>
      <c r="AS90" s="27"/>
      <c r="AT90" s="27"/>
      <c r="AU90" s="27"/>
    </row>
    <row r="91" spans="2:47" ht="12.75" customHeight="1" x14ac:dyDescent="0.2">
      <c r="B91" s="28" t="s">
        <v>162</v>
      </c>
      <c r="D91" s="67" t="s">
        <v>217</v>
      </c>
      <c r="E91" s="67"/>
      <c r="F91" s="23" t="s">
        <v>273</v>
      </c>
      <c r="G91" s="23">
        <v>2500</v>
      </c>
      <c r="H91" s="67" t="s">
        <v>30</v>
      </c>
      <c r="I91" s="23">
        <v>2550</v>
      </c>
      <c r="J91" s="23"/>
      <c r="K91" s="24" t="str">
        <f t="shared" si="31"/>
        <v>01/NHS/21</v>
      </c>
      <c r="L91" s="81">
        <v>2500</v>
      </c>
      <c r="M91" s="81">
        <v>997</v>
      </c>
      <c r="N91" s="81">
        <v>0</v>
      </c>
      <c r="O91" s="94">
        <f t="shared" si="32"/>
        <v>0</v>
      </c>
      <c r="P91" s="94">
        <f t="shared" si="33"/>
        <v>0</v>
      </c>
      <c r="Q91" s="81"/>
      <c r="R91" s="94"/>
      <c r="S91" s="94"/>
      <c r="T91" s="94"/>
      <c r="U91" s="81"/>
      <c r="V91" s="81"/>
      <c r="W91" s="81"/>
      <c r="X91" s="81"/>
      <c r="Y91" s="23"/>
      <c r="Z91" s="81"/>
      <c r="AA91" s="81"/>
      <c r="AB91" s="94"/>
      <c r="AC91" s="94"/>
      <c r="AD91" s="94"/>
      <c r="AE91" s="94"/>
      <c r="AF91" s="94"/>
      <c r="AG91" s="74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7"/>
      <c r="AS91" s="27"/>
      <c r="AT91" s="27"/>
      <c r="AU91" s="27"/>
    </row>
    <row r="92" spans="2:47" ht="12.75" customHeight="1" x14ac:dyDescent="0.2">
      <c r="B92" s="28" t="s">
        <v>162</v>
      </c>
      <c r="D92" s="67" t="s">
        <v>217</v>
      </c>
      <c r="E92" s="67"/>
      <c r="F92" s="23" t="s">
        <v>273</v>
      </c>
      <c r="G92" s="23">
        <v>2550</v>
      </c>
      <c r="H92" s="67" t="s">
        <v>30</v>
      </c>
      <c r="I92" s="23">
        <v>2600</v>
      </c>
      <c r="J92" s="23"/>
      <c r="K92" s="24" t="str">
        <f t="shared" si="31"/>
        <v>01/NHS/21</v>
      </c>
      <c r="L92" s="81">
        <v>2696</v>
      </c>
      <c r="M92" s="81">
        <v>717</v>
      </c>
      <c r="N92" s="81">
        <v>0</v>
      </c>
      <c r="O92" s="94">
        <f t="shared" si="32"/>
        <v>0</v>
      </c>
      <c r="P92" s="94">
        <f t="shared" si="33"/>
        <v>0</v>
      </c>
      <c r="Q92" s="81"/>
      <c r="R92" s="94"/>
      <c r="S92" s="94"/>
      <c r="T92" s="94"/>
      <c r="U92" s="81"/>
      <c r="V92" s="81"/>
      <c r="W92" s="81"/>
      <c r="X92" s="81"/>
      <c r="Y92" s="23"/>
      <c r="Z92" s="81"/>
      <c r="AA92" s="81"/>
      <c r="AB92" s="94"/>
      <c r="AC92" s="94"/>
      <c r="AD92" s="94"/>
      <c r="AE92" s="94"/>
      <c r="AF92" s="94"/>
      <c r="AG92" s="7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7"/>
      <c r="AS92" s="27"/>
      <c r="AT92" s="27"/>
      <c r="AU92" s="27"/>
    </row>
    <row r="93" spans="2:47" ht="12.75" customHeight="1" x14ac:dyDescent="0.2">
      <c r="B93" s="28" t="s">
        <v>162</v>
      </c>
      <c r="D93" s="67" t="s">
        <v>218</v>
      </c>
      <c r="E93" s="67"/>
      <c r="F93" s="23" t="s">
        <v>273</v>
      </c>
      <c r="G93" s="23">
        <v>2600</v>
      </c>
      <c r="H93" s="67" t="s">
        <v>30</v>
      </c>
      <c r="I93" s="23">
        <v>2650</v>
      </c>
      <c r="J93" s="23"/>
      <c r="K93" s="24" t="str">
        <f t="shared" si="31"/>
        <v>01/NHS/21</v>
      </c>
      <c r="L93" s="81">
        <v>2225</v>
      </c>
      <c r="M93" s="81">
        <v>999</v>
      </c>
      <c r="N93" s="81">
        <v>0</v>
      </c>
      <c r="O93" s="94">
        <f t="shared" si="32"/>
        <v>0</v>
      </c>
      <c r="P93" s="94">
        <f t="shared" si="33"/>
        <v>0</v>
      </c>
      <c r="Q93" s="81"/>
      <c r="R93" s="94"/>
      <c r="S93" s="94"/>
      <c r="T93" s="94"/>
      <c r="U93" s="81"/>
      <c r="V93" s="81"/>
      <c r="W93" s="81"/>
      <c r="X93" s="81"/>
      <c r="Y93" s="23"/>
      <c r="Z93" s="81"/>
      <c r="AA93" s="81"/>
      <c r="AB93" s="94"/>
      <c r="AC93" s="94"/>
      <c r="AD93" s="94"/>
      <c r="AE93" s="94"/>
      <c r="AF93" s="94"/>
      <c r="AG93" s="74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7"/>
      <c r="AS93" s="27"/>
      <c r="AT93" s="27"/>
      <c r="AU93" s="27"/>
    </row>
    <row r="94" spans="2:47" ht="12.75" customHeight="1" x14ac:dyDescent="0.2">
      <c r="B94" s="28" t="s">
        <v>162</v>
      </c>
      <c r="D94" s="67" t="s">
        <v>218</v>
      </c>
      <c r="E94" s="67"/>
      <c r="F94" s="23" t="s">
        <v>273</v>
      </c>
      <c r="G94" s="23">
        <v>2650</v>
      </c>
      <c r="H94" s="67" t="s">
        <v>30</v>
      </c>
      <c r="I94" s="23">
        <v>2700</v>
      </c>
      <c r="J94" s="23"/>
      <c r="K94" s="24" t="str">
        <f t="shared" si="31"/>
        <v>01/NHS/21</v>
      </c>
      <c r="L94" s="81">
        <v>1737</v>
      </c>
      <c r="M94" s="81">
        <v>1266</v>
      </c>
      <c r="N94" s="81">
        <v>0</v>
      </c>
      <c r="O94" s="94">
        <f t="shared" si="32"/>
        <v>0</v>
      </c>
      <c r="P94" s="94">
        <f t="shared" si="33"/>
        <v>0</v>
      </c>
      <c r="Q94" s="81"/>
      <c r="R94" s="94"/>
      <c r="S94" s="94"/>
      <c r="T94" s="94"/>
      <c r="U94" s="81"/>
      <c r="V94" s="81"/>
      <c r="W94" s="81"/>
      <c r="X94" s="81"/>
      <c r="Y94" s="23"/>
      <c r="Z94" s="81"/>
      <c r="AA94" s="81"/>
      <c r="AB94" s="94"/>
      <c r="AC94" s="94"/>
      <c r="AD94" s="94"/>
      <c r="AE94" s="94"/>
      <c r="AF94" s="94"/>
      <c r="AG94" s="74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7"/>
      <c r="AS94" s="27"/>
      <c r="AT94" s="27"/>
      <c r="AU94" s="27"/>
    </row>
    <row r="95" spans="2:47" ht="12.75" customHeight="1" x14ac:dyDescent="0.2">
      <c r="B95" s="28" t="s">
        <v>162</v>
      </c>
      <c r="D95" s="67" t="s">
        <v>219</v>
      </c>
      <c r="E95" s="67"/>
      <c r="F95" s="23" t="s">
        <v>273</v>
      </c>
      <c r="G95" s="23">
        <v>2700</v>
      </c>
      <c r="H95" s="67" t="s">
        <v>30</v>
      </c>
      <c r="I95" s="23">
        <v>2750</v>
      </c>
      <c r="J95" s="23"/>
      <c r="K95" s="24" t="str">
        <f t="shared" si="31"/>
        <v>01/NHS/21</v>
      </c>
      <c r="L95" s="81">
        <v>1420</v>
      </c>
      <c r="M95" s="81">
        <v>1426</v>
      </c>
      <c r="N95" s="81">
        <v>0</v>
      </c>
      <c r="O95" s="94">
        <f t="shared" si="32"/>
        <v>0</v>
      </c>
      <c r="P95" s="94">
        <f t="shared" si="33"/>
        <v>0</v>
      </c>
      <c r="Q95" s="81"/>
      <c r="R95" s="94"/>
      <c r="S95" s="94"/>
      <c r="T95" s="94"/>
      <c r="U95" s="81"/>
      <c r="V95" s="81"/>
      <c r="W95" s="81"/>
      <c r="X95" s="81"/>
      <c r="Y95" s="23"/>
      <c r="Z95" s="81"/>
      <c r="AA95" s="81"/>
      <c r="AB95" s="94"/>
      <c r="AC95" s="94"/>
      <c r="AD95" s="94"/>
      <c r="AE95" s="94"/>
      <c r="AF95" s="94"/>
      <c r="AG95" s="74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7"/>
      <c r="AS95" s="27"/>
      <c r="AT95" s="27"/>
      <c r="AU95" s="27"/>
    </row>
    <row r="96" spans="2:47" ht="12.75" customHeight="1" x14ac:dyDescent="0.2">
      <c r="B96" s="28" t="s">
        <v>162</v>
      </c>
      <c r="D96" s="67" t="s">
        <v>219</v>
      </c>
      <c r="E96" s="67"/>
      <c r="F96" s="23" t="s">
        <v>273</v>
      </c>
      <c r="G96" s="23">
        <v>2750</v>
      </c>
      <c r="H96" s="67" t="s">
        <v>30</v>
      </c>
      <c r="I96" s="23">
        <v>2800</v>
      </c>
      <c r="J96" s="23"/>
      <c r="K96" s="24" t="str">
        <f t="shared" si="31"/>
        <v>01/NHS/21</v>
      </c>
      <c r="L96" s="81">
        <v>992</v>
      </c>
      <c r="M96" s="81">
        <v>1455</v>
      </c>
      <c r="N96" s="81">
        <v>0</v>
      </c>
      <c r="O96" s="94">
        <f t="shared" si="32"/>
        <v>0</v>
      </c>
      <c r="P96" s="94">
        <f t="shared" si="33"/>
        <v>0</v>
      </c>
      <c r="Q96" s="81"/>
      <c r="R96" s="94"/>
      <c r="S96" s="94"/>
      <c r="T96" s="94"/>
      <c r="U96" s="81"/>
      <c r="V96" s="81"/>
      <c r="W96" s="81"/>
      <c r="X96" s="81"/>
      <c r="Y96" s="23"/>
      <c r="Z96" s="81"/>
      <c r="AA96" s="81"/>
      <c r="AB96" s="94"/>
      <c r="AC96" s="94"/>
      <c r="AD96" s="94"/>
      <c r="AE96" s="94"/>
      <c r="AF96" s="94"/>
      <c r="AG96" s="74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7"/>
      <c r="AS96" s="27"/>
      <c r="AT96" s="27"/>
      <c r="AU96" s="27"/>
    </row>
    <row r="97" spans="2:47" ht="12.75" customHeight="1" x14ac:dyDescent="0.2">
      <c r="B97" s="28" t="s">
        <v>162</v>
      </c>
      <c r="D97" s="67" t="s">
        <v>219</v>
      </c>
      <c r="E97" s="67"/>
      <c r="F97" s="23" t="s">
        <v>273</v>
      </c>
      <c r="G97" s="23">
        <v>2800</v>
      </c>
      <c r="H97" s="67" t="s">
        <v>30</v>
      </c>
      <c r="I97" s="23">
        <v>2850</v>
      </c>
      <c r="J97" s="23"/>
      <c r="K97" s="24" t="str">
        <f t="shared" si="31"/>
        <v>01/NHS/21</v>
      </c>
      <c r="L97" s="81">
        <v>581</v>
      </c>
      <c r="M97" s="81">
        <v>1131</v>
      </c>
      <c r="N97" s="81">
        <v>0</v>
      </c>
      <c r="O97" s="94">
        <f t="shared" si="32"/>
        <v>0</v>
      </c>
      <c r="P97" s="94">
        <f t="shared" si="33"/>
        <v>0</v>
      </c>
      <c r="Q97" s="81"/>
      <c r="R97" s="94"/>
      <c r="S97" s="94"/>
      <c r="T97" s="94"/>
      <c r="U97" s="81"/>
      <c r="V97" s="81"/>
      <c r="W97" s="81"/>
      <c r="X97" s="81"/>
      <c r="Y97" s="23"/>
      <c r="Z97" s="81"/>
      <c r="AA97" s="81"/>
      <c r="AB97" s="94"/>
      <c r="AC97" s="94"/>
      <c r="AD97" s="94"/>
      <c r="AE97" s="94"/>
      <c r="AF97" s="94"/>
      <c r="AG97" s="74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7"/>
      <c r="AS97" s="27"/>
      <c r="AT97" s="27"/>
      <c r="AU97" s="27"/>
    </row>
    <row r="98" spans="2:47" ht="12.75" customHeight="1" x14ac:dyDescent="0.2">
      <c r="B98" s="28" t="s">
        <v>162</v>
      </c>
      <c r="D98" s="67" t="s">
        <v>220</v>
      </c>
      <c r="E98" s="67"/>
      <c r="F98" s="23" t="s">
        <v>273</v>
      </c>
      <c r="G98" s="23">
        <v>2850</v>
      </c>
      <c r="H98" s="67" t="s">
        <v>30</v>
      </c>
      <c r="I98" s="23">
        <v>2900</v>
      </c>
      <c r="J98" s="23"/>
      <c r="K98" s="24" t="str">
        <f t="shared" si="31"/>
        <v>01/NHS/21</v>
      </c>
      <c r="L98" s="81">
        <v>512</v>
      </c>
      <c r="M98" s="81">
        <v>789</v>
      </c>
      <c r="N98" s="81">
        <v>21</v>
      </c>
      <c r="O98" s="94">
        <f t="shared" si="32"/>
        <v>7</v>
      </c>
      <c r="P98" s="94">
        <f t="shared" si="33"/>
        <v>14</v>
      </c>
      <c r="Q98" s="81"/>
      <c r="R98" s="94"/>
      <c r="S98" s="94"/>
      <c r="T98" s="94"/>
      <c r="U98" s="81"/>
      <c r="V98" s="81"/>
      <c r="W98" s="81"/>
      <c r="X98" s="81"/>
      <c r="Y98" s="23"/>
      <c r="Z98" s="81"/>
      <c r="AA98" s="81"/>
      <c r="AB98" s="94"/>
      <c r="AC98" s="94"/>
      <c r="AD98" s="94"/>
      <c r="AE98" s="94"/>
      <c r="AF98" s="94"/>
      <c r="AG98" s="74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7"/>
      <c r="AS98" s="27"/>
      <c r="AT98" s="27"/>
      <c r="AU98" s="27"/>
    </row>
    <row r="99" spans="2:47" ht="12.75" customHeight="1" x14ac:dyDescent="0.2">
      <c r="B99" s="28" t="s">
        <v>162</v>
      </c>
      <c r="D99" s="67" t="s">
        <v>220</v>
      </c>
      <c r="E99" s="67"/>
      <c r="F99" s="23" t="s">
        <v>273</v>
      </c>
      <c r="G99" s="23">
        <v>2900</v>
      </c>
      <c r="H99" s="67" t="s">
        <v>30</v>
      </c>
      <c r="I99" s="23">
        <v>2950</v>
      </c>
      <c r="J99" s="23"/>
      <c r="K99" s="24" t="str">
        <f t="shared" si="31"/>
        <v>01/NHS/21</v>
      </c>
      <c r="L99" s="81">
        <v>509</v>
      </c>
      <c r="M99" s="81">
        <v>1289</v>
      </c>
      <c r="N99" s="81">
        <v>40</v>
      </c>
      <c r="O99" s="94">
        <f t="shared" si="32"/>
        <v>13.333333333333334</v>
      </c>
      <c r="P99" s="94">
        <f t="shared" si="33"/>
        <v>26.666666666666664</v>
      </c>
      <c r="Q99" s="81"/>
      <c r="R99" s="94"/>
      <c r="S99" s="94"/>
      <c r="T99" s="94"/>
      <c r="U99" s="81"/>
      <c r="V99" s="81"/>
      <c r="W99" s="81"/>
      <c r="X99" s="81"/>
      <c r="Y99" s="23"/>
      <c r="Z99" s="81"/>
      <c r="AA99" s="81"/>
      <c r="AB99" s="94"/>
      <c r="AC99" s="94"/>
      <c r="AD99" s="94"/>
      <c r="AE99" s="94"/>
      <c r="AF99" s="94"/>
      <c r="AG99" s="74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7"/>
      <c r="AS99" s="27"/>
      <c r="AT99" s="27"/>
      <c r="AU99" s="27"/>
    </row>
    <row r="100" spans="2:47" ht="12.75" customHeight="1" x14ac:dyDescent="0.2">
      <c r="B100" s="28" t="s">
        <v>162</v>
      </c>
      <c r="D100" s="67" t="s">
        <v>220</v>
      </c>
      <c r="E100" s="67"/>
      <c r="F100" s="23" t="s">
        <v>273</v>
      </c>
      <c r="G100" s="23">
        <v>2950</v>
      </c>
      <c r="H100" s="67" t="s">
        <v>30</v>
      </c>
      <c r="I100" s="23">
        <v>3000</v>
      </c>
      <c r="J100" s="23"/>
      <c r="K100" s="24" t="str">
        <f t="shared" si="31"/>
        <v>01/NHS/21</v>
      </c>
      <c r="L100" s="81">
        <v>472</v>
      </c>
      <c r="M100" s="81">
        <v>1440</v>
      </c>
      <c r="N100" s="81">
        <v>19</v>
      </c>
      <c r="O100" s="94">
        <f t="shared" si="32"/>
        <v>6.333333333333333</v>
      </c>
      <c r="P100" s="94">
        <f t="shared" si="33"/>
        <v>12.666666666666668</v>
      </c>
      <c r="Q100" s="81"/>
      <c r="R100" s="94"/>
      <c r="S100" s="94"/>
      <c r="T100" s="94"/>
      <c r="U100" s="81"/>
      <c r="V100" s="81"/>
      <c r="W100" s="81"/>
      <c r="X100" s="81"/>
      <c r="Y100" s="23"/>
      <c r="Z100" s="81"/>
      <c r="AA100" s="81"/>
      <c r="AB100" s="94"/>
      <c r="AC100" s="94"/>
      <c r="AD100" s="94"/>
      <c r="AE100" s="94"/>
      <c r="AF100" s="94"/>
      <c r="AG100" s="74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7"/>
      <c r="AS100" s="27"/>
      <c r="AT100" s="27"/>
      <c r="AU100" s="27"/>
    </row>
    <row r="101" spans="2:47" ht="12.75" customHeight="1" x14ac:dyDescent="0.2">
      <c r="B101" s="28" t="s">
        <v>162</v>
      </c>
      <c r="D101" s="67" t="s">
        <v>221</v>
      </c>
      <c r="E101" s="67"/>
      <c r="F101" s="23" t="s">
        <v>273</v>
      </c>
      <c r="G101" s="23">
        <v>3000</v>
      </c>
      <c r="H101" s="67" t="s">
        <v>30</v>
      </c>
      <c r="I101" s="23">
        <v>3050</v>
      </c>
      <c r="J101" s="23"/>
      <c r="K101" s="24" t="str">
        <f t="shared" si="31"/>
        <v>01/NHS/21</v>
      </c>
      <c r="L101" s="81">
        <v>1095</v>
      </c>
      <c r="M101" s="81">
        <v>810</v>
      </c>
      <c r="N101" s="81">
        <v>0</v>
      </c>
      <c r="O101" s="94">
        <f t="shared" si="32"/>
        <v>0</v>
      </c>
      <c r="P101" s="94">
        <f t="shared" si="33"/>
        <v>0</v>
      </c>
      <c r="Q101" s="81"/>
      <c r="R101" s="94"/>
      <c r="S101" s="94"/>
      <c r="T101" s="94"/>
      <c r="U101" s="81"/>
      <c r="V101" s="81"/>
      <c r="W101" s="81"/>
      <c r="X101" s="81"/>
      <c r="Y101" s="23"/>
      <c r="Z101" s="81"/>
      <c r="AA101" s="81"/>
      <c r="AB101" s="94"/>
      <c r="AC101" s="94"/>
      <c r="AD101" s="94"/>
      <c r="AE101" s="94"/>
      <c r="AF101" s="94"/>
      <c r="AG101" s="74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7"/>
      <c r="AS101" s="27"/>
      <c r="AT101" s="27"/>
      <c r="AU101" s="27"/>
    </row>
    <row r="102" spans="2:47" ht="12.75" customHeight="1" x14ac:dyDescent="0.2">
      <c r="B102" s="28" t="s">
        <v>162</v>
      </c>
      <c r="D102" s="67" t="s">
        <v>221</v>
      </c>
      <c r="E102" s="67"/>
      <c r="F102" s="23" t="s">
        <v>273</v>
      </c>
      <c r="G102" s="23">
        <v>3050</v>
      </c>
      <c r="H102" s="67" t="s">
        <v>30</v>
      </c>
      <c r="I102" s="23">
        <v>3100</v>
      </c>
      <c r="J102" s="23"/>
      <c r="K102" s="24" t="str">
        <f t="shared" si="31"/>
        <v>01/NHS/21</v>
      </c>
      <c r="L102" s="81">
        <v>1659</v>
      </c>
      <c r="M102" s="81">
        <v>574</v>
      </c>
      <c r="N102" s="81">
        <v>0</v>
      </c>
      <c r="O102" s="94">
        <f t="shared" si="32"/>
        <v>0</v>
      </c>
      <c r="P102" s="94">
        <f t="shared" si="33"/>
        <v>0</v>
      </c>
      <c r="Q102" s="81"/>
      <c r="R102" s="94"/>
      <c r="S102" s="94"/>
      <c r="T102" s="94"/>
      <c r="U102" s="81"/>
      <c r="V102" s="81"/>
      <c r="W102" s="81"/>
      <c r="X102" s="81"/>
      <c r="Y102" s="23"/>
      <c r="Z102" s="81"/>
      <c r="AA102" s="81"/>
      <c r="AB102" s="94"/>
      <c r="AC102" s="94"/>
      <c r="AD102" s="94"/>
      <c r="AE102" s="94"/>
      <c r="AF102" s="94"/>
      <c r="AG102" s="74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7"/>
      <c r="AS102" s="27"/>
      <c r="AT102" s="27"/>
      <c r="AU102" s="27"/>
    </row>
    <row r="103" spans="2:47" ht="12.75" customHeight="1" x14ac:dyDescent="0.2">
      <c r="B103" s="28" t="s">
        <v>162</v>
      </c>
      <c r="D103" s="67" t="s">
        <v>222</v>
      </c>
      <c r="E103" s="67"/>
      <c r="F103" s="23" t="s">
        <v>273</v>
      </c>
      <c r="G103" s="23">
        <v>3100</v>
      </c>
      <c r="H103" s="67" t="s">
        <v>30</v>
      </c>
      <c r="I103" s="23">
        <v>3120.5</v>
      </c>
      <c r="J103" s="23"/>
      <c r="K103" s="24" t="str">
        <f t="shared" si="31"/>
        <v>01/NHS/21</v>
      </c>
      <c r="L103" s="81">
        <v>170</v>
      </c>
      <c r="M103" s="81">
        <v>528</v>
      </c>
      <c r="N103" s="81">
        <v>0</v>
      </c>
      <c r="O103" s="94">
        <f t="shared" si="32"/>
        <v>0</v>
      </c>
      <c r="P103" s="94">
        <f t="shared" si="33"/>
        <v>0</v>
      </c>
      <c r="Q103" s="81"/>
      <c r="R103" s="94"/>
      <c r="S103" s="94"/>
      <c r="T103" s="94"/>
      <c r="U103" s="81"/>
      <c r="V103" s="81"/>
      <c r="W103" s="81"/>
      <c r="X103" s="81"/>
      <c r="Y103" s="23"/>
      <c r="Z103" s="81"/>
      <c r="AA103" s="81"/>
      <c r="AB103" s="94"/>
      <c r="AC103" s="94"/>
      <c r="AD103" s="94"/>
      <c r="AE103" s="94"/>
      <c r="AF103" s="94"/>
      <c r="AG103" s="74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7"/>
      <c r="AS103" s="27"/>
      <c r="AT103" s="27"/>
      <c r="AU103" s="27"/>
    </row>
    <row r="104" spans="2:47" ht="12.75" customHeight="1" x14ac:dyDescent="0.2">
      <c r="B104" s="28" t="s">
        <v>162</v>
      </c>
      <c r="D104" s="67" t="s">
        <v>222</v>
      </c>
      <c r="E104" s="67"/>
      <c r="F104" s="23" t="s">
        <v>273</v>
      </c>
      <c r="G104" s="23">
        <v>3120.5</v>
      </c>
      <c r="H104" s="67" t="s">
        <v>30</v>
      </c>
      <c r="I104" s="23">
        <v>3145.5</v>
      </c>
      <c r="J104" s="23"/>
      <c r="K104" s="24" t="str">
        <f t="shared" si="31"/>
        <v>01/NHS/21</v>
      </c>
      <c r="L104" s="81">
        <v>175</v>
      </c>
      <c r="M104" s="81">
        <v>669</v>
      </c>
      <c r="N104" s="81">
        <v>11</v>
      </c>
      <c r="O104" s="94">
        <f t="shared" si="32"/>
        <v>3.6666666666666665</v>
      </c>
      <c r="P104" s="94">
        <f t="shared" si="33"/>
        <v>7.3333333333333339</v>
      </c>
      <c r="Q104" s="81"/>
      <c r="R104" s="94"/>
      <c r="S104" s="94"/>
      <c r="T104" s="94"/>
      <c r="U104" s="81"/>
      <c r="V104" s="81"/>
      <c r="W104" s="81"/>
      <c r="X104" s="81"/>
      <c r="Y104" s="23"/>
      <c r="Z104" s="81"/>
      <c r="AA104" s="81"/>
      <c r="AB104" s="94"/>
      <c r="AC104" s="94"/>
      <c r="AD104" s="94"/>
      <c r="AE104" s="94"/>
      <c r="AF104" s="94"/>
      <c r="AG104" s="74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7"/>
      <c r="AS104" s="27"/>
      <c r="AT104" s="27"/>
      <c r="AU104" s="27"/>
    </row>
    <row r="105" spans="2:47" ht="12.75" customHeight="1" x14ac:dyDescent="0.2">
      <c r="B105" s="28" t="s">
        <v>162</v>
      </c>
      <c r="D105" s="67" t="s">
        <v>223</v>
      </c>
      <c r="E105" s="67"/>
      <c r="F105" s="23" t="s">
        <v>273</v>
      </c>
      <c r="G105" s="23">
        <v>3145.5</v>
      </c>
      <c r="H105" s="67" t="s">
        <v>30</v>
      </c>
      <c r="I105" s="23">
        <v>3276.06</v>
      </c>
      <c r="J105" s="23"/>
      <c r="K105" s="24" t="str">
        <f t="shared" si="31"/>
        <v>01/NHS/21</v>
      </c>
      <c r="L105" s="81">
        <v>0</v>
      </c>
      <c r="M105" s="81">
        <v>3071</v>
      </c>
      <c r="N105" s="81">
        <v>0</v>
      </c>
      <c r="O105" s="94">
        <f t="shared" si="32"/>
        <v>0</v>
      </c>
      <c r="P105" s="94">
        <f t="shared" si="33"/>
        <v>0</v>
      </c>
      <c r="Q105" s="81"/>
      <c r="R105" s="94"/>
      <c r="S105" s="94"/>
      <c r="T105" s="94"/>
      <c r="U105" s="81"/>
      <c r="V105" s="81"/>
      <c r="W105" s="81"/>
      <c r="X105" s="81"/>
      <c r="Y105" s="23"/>
      <c r="Z105" s="81"/>
      <c r="AA105" s="81"/>
      <c r="AB105" s="94"/>
      <c r="AC105" s="94"/>
      <c r="AD105" s="94"/>
      <c r="AE105" s="94"/>
      <c r="AF105" s="94"/>
      <c r="AG105" s="74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7"/>
      <c r="AS105" s="27"/>
      <c r="AT105" s="27"/>
      <c r="AU105" s="27"/>
    </row>
    <row r="106" spans="2:47" ht="12.75" customHeight="1" x14ac:dyDescent="0.2">
      <c r="B106" s="28" t="s">
        <v>162</v>
      </c>
      <c r="D106" s="67" t="s">
        <v>223</v>
      </c>
      <c r="E106" s="67"/>
      <c r="F106" s="23" t="s">
        <v>273</v>
      </c>
      <c r="G106" s="23">
        <v>3276.06</v>
      </c>
      <c r="H106" s="67" t="s">
        <v>30</v>
      </c>
      <c r="I106" s="23">
        <v>3301.06</v>
      </c>
      <c r="J106" s="23"/>
      <c r="K106" s="24" t="str">
        <f t="shared" si="31"/>
        <v>01/NHS/21</v>
      </c>
      <c r="L106" s="81">
        <v>0</v>
      </c>
      <c r="M106" s="81">
        <v>372</v>
      </c>
      <c r="N106" s="81">
        <v>24</v>
      </c>
      <c r="O106" s="94">
        <f t="shared" si="32"/>
        <v>8</v>
      </c>
      <c r="P106" s="94">
        <f t="shared" si="33"/>
        <v>16</v>
      </c>
      <c r="Q106" s="81"/>
      <c r="R106" s="94"/>
      <c r="S106" s="94"/>
      <c r="T106" s="94"/>
      <c r="U106" s="81"/>
      <c r="V106" s="81"/>
      <c r="W106" s="81"/>
      <c r="X106" s="81"/>
      <c r="Y106" s="23"/>
      <c r="Z106" s="81"/>
      <c r="AA106" s="81"/>
      <c r="AB106" s="94"/>
      <c r="AC106" s="94"/>
      <c r="AD106" s="94"/>
      <c r="AE106" s="94"/>
      <c r="AF106" s="94"/>
      <c r="AG106" s="74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7"/>
      <c r="AS106" s="27"/>
      <c r="AT106" s="27"/>
      <c r="AU106" s="27"/>
    </row>
    <row r="107" spans="2:47" ht="12.75" customHeight="1" x14ac:dyDescent="0.2">
      <c r="B107" s="28" t="s">
        <v>162</v>
      </c>
      <c r="D107" s="67" t="s">
        <v>224</v>
      </c>
      <c r="E107" s="67"/>
      <c r="F107" s="23" t="s">
        <v>273</v>
      </c>
      <c r="G107" s="23">
        <v>3301.06</v>
      </c>
      <c r="H107" s="67" t="s">
        <v>30</v>
      </c>
      <c r="I107" s="23">
        <v>3350</v>
      </c>
      <c r="J107" s="23"/>
      <c r="K107" s="24" t="str">
        <f t="shared" si="31"/>
        <v>01/NHS/21</v>
      </c>
      <c r="L107" s="81">
        <v>380</v>
      </c>
      <c r="M107" s="81">
        <v>490</v>
      </c>
      <c r="N107" s="81">
        <v>40</v>
      </c>
      <c r="O107" s="94">
        <f t="shared" si="32"/>
        <v>13.333333333333334</v>
      </c>
      <c r="P107" s="94">
        <f t="shared" si="33"/>
        <v>26.666666666666664</v>
      </c>
      <c r="Q107" s="81"/>
      <c r="R107" s="94"/>
      <c r="S107" s="94"/>
      <c r="T107" s="94"/>
      <c r="U107" s="81"/>
      <c r="V107" s="81"/>
      <c r="W107" s="81"/>
      <c r="X107" s="81"/>
      <c r="Y107" s="23"/>
      <c r="Z107" s="81"/>
      <c r="AA107" s="81"/>
      <c r="AB107" s="94"/>
      <c r="AC107" s="94"/>
      <c r="AD107" s="94"/>
      <c r="AE107" s="94"/>
      <c r="AF107" s="94"/>
      <c r="AG107" s="74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7"/>
      <c r="AS107" s="27"/>
      <c r="AT107" s="27"/>
      <c r="AU107" s="27"/>
    </row>
    <row r="108" spans="2:47" ht="12.75" customHeight="1" x14ac:dyDescent="0.2">
      <c r="B108" s="28" t="s">
        <v>162</v>
      </c>
      <c r="D108" s="67" t="s">
        <v>224</v>
      </c>
      <c r="E108" s="67"/>
      <c r="F108" s="23" t="s">
        <v>273</v>
      </c>
      <c r="G108" s="23">
        <v>3350</v>
      </c>
      <c r="H108" s="67" t="s">
        <v>30</v>
      </c>
      <c r="I108" s="23">
        <v>3400</v>
      </c>
      <c r="J108" s="23"/>
      <c r="K108" s="24" t="str">
        <f t="shared" si="31"/>
        <v>01/NHS/21</v>
      </c>
      <c r="L108" s="81">
        <v>744</v>
      </c>
      <c r="M108" s="81">
        <v>214</v>
      </c>
      <c r="N108" s="81">
        <v>44</v>
      </c>
      <c r="O108" s="94">
        <f t="shared" si="32"/>
        <v>14.666666666666666</v>
      </c>
      <c r="P108" s="94">
        <f t="shared" si="33"/>
        <v>29.333333333333336</v>
      </c>
      <c r="Q108" s="81"/>
      <c r="R108" s="94"/>
      <c r="S108" s="94"/>
      <c r="T108" s="94"/>
      <c r="U108" s="81"/>
      <c r="V108" s="81"/>
      <c r="W108" s="81"/>
      <c r="X108" s="81"/>
      <c r="Y108" s="23"/>
      <c r="Z108" s="81"/>
      <c r="AA108" s="81"/>
      <c r="AB108" s="94"/>
      <c r="AC108" s="94"/>
      <c r="AD108" s="94"/>
      <c r="AE108" s="94"/>
      <c r="AF108" s="94"/>
      <c r="AG108" s="74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7"/>
      <c r="AS108" s="27"/>
      <c r="AT108" s="27"/>
      <c r="AU108" s="27"/>
    </row>
    <row r="109" spans="2:47" ht="12.75" customHeight="1" x14ac:dyDescent="0.2">
      <c r="B109" s="28" t="s">
        <v>162</v>
      </c>
      <c r="D109" s="67" t="s">
        <v>225</v>
      </c>
      <c r="E109" s="67"/>
      <c r="F109" s="23" t="s">
        <v>273</v>
      </c>
      <c r="G109" s="23">
        <v>3400</v>
      </c>
      <c r="H109" s="67" t="s">
        <v>30</v>
      </c>
      <c r="I109" s="23">
        <v>3450</v>
      </c>
      <c r="J109" s="23"/>
      <c r="K109" s="24" t="str">
        <f t="shared" si="31"/>
        <v>01/NHS/21</v>
      </c>
      <c r="L109" s="81">
        <v>625</v>
      </c>
      <c r="M109" s="81">
        <v>28</v>
      </c>
      <c r="N109" s="81">
        <v>47</v>
      </c>
      <c r="O109" s="94">
        <f t="shared" si="32"/>
        <v>15.666666666666666</v>
      </c>
      <c r="P109" s="94">
        <f t="shared" si="33"/>
        <v>31.333333333333336</v>
      </c>
      <c r="Q109" s="81"/>
      <c r="R109" s="94"/>
      <c r="S109" s="94"/>
      <c r="T109" s="94"/>
      <c r="U109" s="81"/>
      <c r="V109" s="81"/>
      <c r="W109" s="81"/>
      <c r="X109" s="81"/>
      <c r="Y109" s="23"/>
      <c r="Z109" s="81"/>
      <c r="AA109" s="81"/>
      <c r="AB109" s="94"/>
      <c r="AC109" s="94"/>
      <c r="AD109" s="94"/>
      <c r="AE109" s="94"/>
      <c r="AF109" s="94"/>
      <c r="AG109" s="74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7"/>
      <c r="AS109" s="27"/>
      <c r="AT109" s="27"/>
      <c r="AU109" s="27"/>
    </row>
    <row r="110" spans="2:47" ht="12.75" customHeight="1" x14ac:dyDescent="0.2">
      <c r="B110" s="28" t="s">
        <v>162</v>
      </c>
      <c r="D110" s="67" t="s">
        <v>225</v>
      </c>
      <c r="E110" s="67"/>
      <c r="F110" s="23" t="s">
        <v>273</v>
      </c>
      <c r="G110" s="23">
        <v>3450</v>
      </c>
      <c r="H110" s="67" t="s">
        <v>30</v>
      </c>
      <c r="I110" s="23">
        <v>3500</v>
      </c>
      <c r="J110" s="23"/>
      <c r="K110" s="24" t="str">
        <f t="shared" si="31"/>
        <v>01/NHS/21</v>
      </c>
      <c r="L110" s="81">
        <v>448</v>
      </c>
      <c r="M110" s="81">
        <v>1</v>
      </c>
      <c r="N110" s="81">
        <v>22</v>
      </c>
      <c r="O110" s="94">
        <f t="shared" si="32"/>
        <v>7.333333333333333</v>
      </c>
      <c r="P110" s="94">
        <f t="shared" si="33"/>
        <v>14.666666666666668</v>
      </c>
      <c r="Q110" s="81"/>
      <c r="R110" s="94"/>
      <c r="S110" s="94"/>
      <c r="T110" s="94"/>
      <c r="U110" s="81"/>
      <c r="V110" s="81"/>
      <c r="W110" s="81"/>
      <c r="X110" s="81"/>
      <c r="Y110" s="23"/>
      <c r="Z110" s="81"/>
      <c r="AA110" s="81"/>
      <c r="AB110" s="94"/>
      <c r="AC110" s="94"/>
      <c r="AD110" s="94"/>
      <c r="AE110" s="94"/>
      <c r="AF110" s="94"/>
      <c r="AG110" s="74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7"/>
      <c r="AS110" s="27"/>
      <c r="AT110" s="27"/>
      <c r="AU110" s="27"/>
    </row>
    <row r="111" spans="2:47" ht="12.75" customHeight="1" x14ac:dyDescent="0.2">
      <c r="B111" s="28" t="s">
        <v>162</v>
      </c>
      <c r="D111" s="67" t="s">
        <v>226</v>
      </c>
      <c r="E111" s="67"/>
      <c r="F111" s="23" t="s">
        <v>273</v>
      </c>
      <c r="G111" s="23">
        <v>3500</v>
      </c>
      <c r="H111" s="67" t="s">
        <v>30</v>
      </c>
      <c r="I111" s="23">
        <v>3550</v>
      </c>
      <c r="J111" s="23"/>
      <c r="K111" s="24" t="str">
        <f t="shared" si="31"/>
        <v>01/NHS/21</v>
      </c>
      <c r="L111" s="81">
        <v>316</v>
      </c>
      <c r="M111" s="81">
        <v>5</v>
      </c>
      <c r="N111" s="81">
        <v>0</v>
      </c>
      <c r="O111" s="94">
        <f t="shared" si="32"/>
        <v>0</v>
      </c>
      <c r="P111" s="94">
        <f t="shared" si="33"/>
        <v>0</v>
      </c>
      <c r="Q111" s="81"/>
      <c r="R111" s="94"/>
      <c r="S111" s="94"/>
      <c r="T111" s="94"/>
      <c r="U111" s="81"/>
      <c r="V111" s="81"/>
      <c r="W111" s="81"/>
      <c r="X111" s="81"/>
      <c r="Y111" s="23"/>
      <c r="Z111" s="81"/>
      <c r="AA111" s="81"/>
      <c r="AB111" s="94"/>
      <c r="AC111" s="94"/>
      <c r="AD111" s="94"/>
      <c r="AE111" s="94"/>
      <c r="AF111" s="94"/>
      <c r="AG111" s="74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7"/>
      <c r="AS111" s="27"/>
      <c r="AT111" s="27"/>
      <c r="AU111" s="27"/>
    </row>
    <row r="112" spans="2:47" ht="12.75" customHeight="1" x14ac:dyDescent="0.2">
      <c r="B112" s="28" t="s">
        <v>162</v>
      </c>
      <c r="D112" s="67" t="s">
        <v>226</v>
      </c>
      <c r="E112" s="67"/>
      <c r="F112" s="23" t="s">
        <v>273</v>
      </c>
      <c r="G112" s="23">
        <v>3550</v>
      </c>
      <c r="H112" s="67" t="s">
        <v>30</v>
      </c>
      <c r="I112" s="23">
        <v>3600</v>
      </c>
      <c r="J112" s="23"/>
      <c r="K112" s="24" t="str">
        <f t="shared" si="31"/>
        <v>01/NHS/21</v>
      </c>
      <c r="L112" s="81">
        <v>238</v>
      </c>
      <c r="M112" s="81">
        <v>10</v>
      </c>
      <c r="N112" s="81">
        <v>0</v>
      </c>
      <c r="O112" s="94">
        <f t="shared" si="32"/>
        <v>0</v>
      </c>
      <c r="P112" s="94">
        <f t="shared" si="33"/>
        <v>0</v>
      </c>
      <c r="Q112" s="81"/>
      <c r="R112" s="94"/>
      <c r="S112" s="94"/>
      <c r="T112" s="94"/>
      <c r="U112" s="81"/>
      <c r="V112" s="81"/>
      <c r="W112" s="81"/>
      <c r="X112" s="81"/>
      <c r="Y112" s="23"/>
      <c r="Z112" s="81"/>
      <c r="AA112" s="81"/>
      <c r="AB112" s="94"/>
      <c r="AC112" s="94"/>
      <c r="AD112" s="94"/>
      <c r="AE112" s="94"/>
      <c r="AF112" s="94"/>
      <c r="AG112" s="74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7"/>
      <c r="AS112" s="27"/>
      <c r="AT112" s="27"/>
      <c r="AU112" s="27"/>
    </row>
    <row r="113" spans="2:47" ht="12.75" customHeight="1" x14ac:dyDescent="0.2">
      <c r="B113" s="28" t="s">
        <v>162</v>
      </c>
      <c r="D113" s="67" t="s">
        <v>227</v>
      </c>
      <c r="E113" s="67"/>
      <c r="F113" s="23" t="s">
        <v>273</v>
      </c>
      <c r="G113" s="23">
        <v>3600</v>
      </c>
      <c r="H113" s="67" t="s">
        <v>30</v>
      </c>
      <c r="I113" s="23">
        <v>3650</v>
      </c>
      <c r="J113" s="23"/>
      <c r="K113" s="24" t="str">
        <f t="shared" si="31"/>
        <v>01/NHS/21</v>
      </c>
      <c r="L113" s="81">
        <v>183</v>
      </c>
      <c r="M113" s="81">
        <v>13</v>
      </c>
      <c r="N113" s="81">
        <v>0</v>
      </c>
      <c r="O113" s="94">
        <f t="shared" si="32"/>
        <v>0</v>
      </c>
      <c r="P113" s="94">
        <f t="shared" si="33"/>
        <v>0</v>
      </c>
      <c r="Q113" s="81"/>
      <c r="R113" s="94"/>
      <c r="S113" s="94"/>
      <c r="T113" s="94"/>
      <c r="U113" s="81"/>
      <c r="V113" s="81"/>
      <c r="W113" s="81"/>
      <c r="X113" s="81"/>
      <c r="Y113" s="23"/>
      <c r="Z113" s="81"/>
      <c r="AA113" s="81"/>
      <c r="AB113" s="94"/>
      <c r="AC113" s="94"/>
      <c r="AD113" s="94"/>
      <c r="AE113" s="94"/>
      <c r="AF113" s="94"/>
      <c r="AG113" s="7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7"/>
      <c r="AS113" s="27"/>
      <c r="AT113" s="27"/>
      <c r="AU113" s="27"/>
    </row>
    <row r="114" spans="2:47" ht="12.75" customHeight="1" x14ac:dyDescent="0.2">
      <c r="B114" s="28" t="s">
        <v>162</v>
      </c>
      <c r="D114" s="67" t="s">
        <v>227</v>
      </c>
      <c r="E114" s="67"/>
      <c r="F114" s="23" t="s">
        <v>273</v>
      </c>
      <c r="G114" s="23">
        <v>3650</v>
      </c>
      <c r="H114" s="67" t="s">
        <v>30</v>
      </c>
      <c r="I114" s="23">
        <v>3700</v>
      </c>
      <c r="J114" s="23"/>
      <c r="K114" s="24" t="str">
        <f t="shared" si="31"/>
        <v>01/NHS/21</v>
      </c>
      <c r="L114" s="81">
        <v>167</v>
      </c>
      <c r="M114" s="81">
        <v>12</v>
      </c>
      <c r="N114" s="81">
        <v>0</v>
      </c>
      <c r="O114" s="94">
        <f t="shared" si="32"/>
        <v>0</v>
      </c>
      <c r="P114" s="94">
        <f t="shared" si="33"/>
        <v>0</v>
      </c>
      <c r="Q114" s="81"/>
      <c r="R114" s="94"/>
      <c r="S114" s="94"/>
      <c r="T114" s="94"/>
      <c r="U114" s="81"/>
      <c r="V114" s="81"/>
      <c r="W114" s="81"/>
      <c r="X114" s="81"/>
      <c r="Y114" s="23"/>
      <c r="Z114" s="81"/>
      <c r="AA114" s="81"/>
      <c r="AB114" s="94"/>
      <c r="AC114" s="94"/>
      <c r="AD114" s="94"/>
      <c r="AE114" s="94"/>
      <c r="AF114" s="94"/>
      <c r="AG114" s="74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7"/>
      <c r="AS114" s="27"/>
      <c r="AT114" s="27"/>
      <c r="AU114" s="27"/>
    </row>
    <row r="115" spans="2:47" ht="12.75" customHeight="1" x14ac:dyDescent="0.2">
      <c r="B115" s="28" t="s">
        <v>162</v>
      </c>
      <c r="D115" s="67" t="s">
        <v>228</v>
      </c>
      <c r="E115" s="67"/>
      <c r="F115" s="23" t="s">
        <v>273</v>
      </c>
      <c r="G115" s="23">
        <v>3700</v>
      </c>
      <c r="H115" s="67" t="s">
        <v>30</v>
      </c>
      <c r="I115" s="23">
        <v>3750</v>
      </c>
      <c r="J115" s="23"/>
      <c r="K115" s="24" t="str">
        <f t="shared" si="31"/>
        <v>01/NHS/21</v>
      </c>
      <c r="L115" s="81">
        <v>144</v>
      </c>
      <c r="M115" s="81">
        <v>10</v>
      </c>
      <c r="N115" s="81">
        <v>0</v>
      </c>
      <c r="O115" s="94">
        <f t="shared" si="32"/>
        <v>0</v>
      </c>
      <c r="P115" s="94">
        <f t="shared" si="33"/>
        <v>0</v>
      </c>
      <c r="Q115" s="81"/>
      <c r="R115" s="94"/>
      <c r="S115" s="94"/>
      <c r="T115" s="94"/>
      <c r="U115" s="81"/>
      <c r="V115" s="81"/>
      <c r="W115" s="81"/>
      <c r="X115" s="81"/>
      <c r="Y115" s="23"/>
      <c r="Z115" s="81"/>
      <c r="AA115" s="81"/>
      <c r="AB115" s="94"/>
      <c r="AC115" s="94"/>
      <c r="AD115" s="94"/>
      <c r="AE115" s="94"/>
      <c r="AF115" s="94"/>
      <c r="AG115" s="7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7"/>
      <c r="AS115" s="27"/>
      <c r="AT115" s="27"/>
      <c r="AU115" s="27"/>
    </row>
    <row r="116" spans="2:47" ht="12.75" customHeight="1" x14ac:dyDescent="0.2">
      <c r="B116" s="28" t="s">
        <v>162</v>
      </c>
      <c r="D116" s="67" t="s">
        <v>228</v>
      </c>
      <c r="E116" s="67"/>
      <c r="F116" s="23" t="s">
        <v>273</v>
      </c>
      <c r="G116" s="23">
        <v>3750</v>
      </c>
      <c r="H116" s="67" t="s">
        <v>30</v>
      </c>
      <c r="I116" s="23">
        <v>3800</v>
      </c>
      <c r="J116" s="23"/>
      <c r="K116" s="24" t="str">
        <f t="shared" si="31"/>
        <v>01/NHS/21</v>
      </c>
      <c r="L116" s="81">
        <v>92</v>
      </c>
      <c r="M116" s="81">
        <v>10</v>
      </c>
      <c r="N116" s="81">
        <v>0</v>
      </c>
      <c r="O116" s="94">
        <f t="shared" si="32"/>
        <v>0</v>
      </c>
      <c r="P116" s="94">
        <f t="shared" si="33"/>
        <v>0</v>
      </c>
      <c r="Q116" s="81"/>
      <c r="R116" s="94"/>
      <c r="S116" s="94"/>
      <c r="T116" s="94"/>
      <c r="U116" s="81"/>
      <c r="V116" s="81"/>
      <c r="W116" s="81"/>
      <c r="X116" s="81"/>
      <c r="Y116" s="23"/>
      <c r="Z116" s="81"/>
      <c r="AA116" s="81"/>
      <c r="AB116" s="94"/>
      <c r="AC116" s="94"/>
      <c r="AD116" s="94"/>
      <c r="AE116" s="94"/>
      <c r="AF116" s="94"/>
      <c r="AG116" s="74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7"/>
      <c r="AS116" s="27"/>
      <c r="AT116" s="27"/>
      <c r="AU116" s="27"/>
    </row>
    <row r="117" spans="2:47" ht="12.75" customHeight="1" x14ac:dyDescent="0.2">
      <c r="B117" s="28" t="s">
        <v>162</v>
      </c>
      <c r="D117" s="67" t="s">
        <v>228</v>
      </c>
      <c r="E117" s="67"/>
      <c r="F117" s="23" t="s">
        <v>273</v>
      </c>
      <c r="G117" s="23">
        <v>3800</v>
      </c>
      <c r="H117" s="67" t="s">
        <v>30</v>
      </c>
      <c r="I117" s="23">
        <v>3850</v>
      </c>
      <c r="J117" s="23"/>
      <c r="K117" s="24" t="str">
        <f t="shared" si="31"/>
        <v>01/NHS/21</v>
      </c>
      <c r="L117" s="81">
        <v>65</v>
      </c>
      <c r="M117" s="81">
        <v>12</v>
      </c>
      <c r="N117" s="81">
        <v>0</v>
      </c>
      <c r="O117" s="94">
        <f t="shared" si="32"/>
        <v>0</v>
      </c>
      <c r="P117" s="94">
        <f t="shared" si="33"/>
        <v>0</v>
      </c>
      <c r="Q117" s="81"/>
      <c r="R117" s="94"/>
      <c r="S117" s="94"/>
      <c r="T117" s="94"/>
      <c r="U117" s="81"/>
      <c r="V117" s="81"/>
      <c r="W117" s="81"/>
      <c r="X117" s="81"/>
      <c r="Y117" s="23"/>
      <c r="Z117" s="81"/>
      <c r="AA117" s="81"/>
      <c r="AB117" s="94"/>
      <c r="AC117" s="94"/>
      <c r="AD117" s="94"/>
      <c r="AE117" s="94"/>
      <c r="AF117" s="94"/>
      <c r="AG117" s="7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7"/>
      <c r="AS117" s="27"/>
      <c r="AT117" s="27"/>
      <c r="AU117" s="27"/>
    </row>
    <row r="118" spans="2:47" ht="12.75" customHeight="1" x14ac:dyDescent="0.2">
      <c r="B118" s="28" t="s">
        <v>162</v>
      </c>
      <c r="D118" s="67" t="s">
        <v>229</v>
      </c>
      <c r="E118" s="67"/>
      <c r="F118" s="23" t="s">
        <v>273</v>
      </c>
      <c r="G118" s="23">
        <v>3850</v>
      </c>
      <c r="H118" s="67" t="s">
        <v>30</v>
      </c>
      <c r="I118" s="23">
        <v>3900</v>
      </c>
      <c r="J118" s="23"/>
      <c r="K118" s="24" t="str">
        <f t="shared" si="31"/>
        <v>01/NHS/21</v>
      </c>
      <c r="L118" s="81">
        <v>56</v>
      </c>
      <c r="M118" s="81">
        <v>14</v>
      </c>
      <c r="N118" s="81">
        <v>0</v>
      </c>
      <c r="O118" s="94">
        <f t="shared" si="32"/>
        <v>0</v>
      </c>
      <c r="P118" s="94">
        <f t="shared" si="33"/>
        <v>0</v>
      </c>
      <c r="Q118" s="81"/>
      <c r="R118" s="94"/>
      <c r="S118" s="94"/>
      <c r="T118" s="94"/>
      <c r="U118" s="81"/>
      <c r="V118" s="81"/>
      <c r="W118" s="81"/>
      <c r="X118" s="81"/>
      <c r="Y118" s="23"/>
      <c r="Z118" s="81"/>
      <c r="AA118" s="81"/>
      <c r="AB118" s="94"/>
      <c r="AC118" s="94"/>
      <c r="AD118" s="94"/>
      <c r="AE118" s="94"/>
      <c r="AF118" s="94"/>
      <c r="AG118" s="74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7"/>
      <c r="AS118" s="27"/>
      <c r="AT118" s="27"/>
      <c r="AU118" s="27"/>
    </row>
    <row r="119" spans="2:47" ht="12.75" customHeight="1" x14ac:dyDescent="0.2">
      <c r="B119" s="28" t="s">
        <v>162</v>
      </c>
      <c r="D119" s="67" t="s">
        <v>229</v>
      </c>
      <c r="E119" s="67"/>
      <c r="F119" s="23" t="s">
        <v>273</v>
      </c>
      <c r="G119" s="23">
        <v>3900</v>
      </c>
      <c r="H119" s="67" t="s">
        <v>30</v>
      </c>
      <c r="I119" s="23">
        <v>3950</v>
      </c>
      <c r="J119" s="23"/>
      <c r="K119" s="24" t="str">
        <f t="shared" si="31"/>
        <v>01/NHS/21</v>
      </c>
      <c r="L119" s="81">
        <v>34</v>
      </c>
      <c r="M119" s="81">
        <v>13</v>
      </c>
      <c r="N119" s="81">
        <v>0</v>
      </c>
      <c r="O119" s="94">
        <f t="shared" si="32"/>
        <v>0</v>
      </c>
      <c r="P119" s="94">
        <f t="shared" si="33"/>
        <v>0</v>
      </c>
      <c r="Q119" s="81"/>
      <c r="R119" s="94"/>
      <c r="S119" s="94"/>
      <c r="T119" s="94"/>
      <c r="U119" s="81"/>
      <c r="V119" s="81"/>
      <c r="W119" s="81"/>
      <c r="X119" s="81"/>
      <c r="Y119" s="23"/>
      <c r="Z119" s="81"/>
      <c r="AA119" s="81"/>
      <c r="AB119" s="94"/>
      <c r="AC119" s="94"/>
      <c r="AD119" s="94"/>
      <c r="AE119" s="94"/>
      <c r="AF119" s="94"/>
      <c r="AG119" s="74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7"/>
      <c r="AS119" s="27"/>
      <c r="AT119" s="27"/>
      <c r="AU119" s="27"/>
    </row>
    <row r="120" spans="2:47" ht="12.75" customHeight="1" x14ac:dyDescent="0.2">
      <c r="B120" s="28" t="s">
        <v>162</v>
      </c>
      <c r="D120" s="67" t="s">
        <v>229</v>
      </c>
      <c r="E120" s="67"/>
      <c r="F120" s="23" t="s">
        <v>273</v>
      </c>
      <c r="G120" s="23">
        <v>3950</v>
      </c>
      <c r="H120" s="67" t="s">
        <v>30</v>
      </c>
      <c r="I120" s="23">
        <v>4000</v>
      </c>
      <c r="J120" s="23"/>
      <c r="K120" s="24" t="str">
        <f t="shared" si="31"/>
        <v>01/NHS/21</v>
      </c>
      <c r="L120" s="81">
        <v>12</v>
      </c>
      <c r="M120" s="81">
        <v>15</v>
      </c>
      <c r="N120" s="81">
        <v>0</v>
      </c>
      <c r="O120" s="94">
        <f t="shared" si="32"/>
        <v>0</v>
      </c>
      <c r="P120" s="94">
        <f t="shared" si="33"/>
        <v>0</v>
      </c>
      <c r="Q120" s="81"/>
      <c r="R120" s="94"/>
      <c r="S120" s="94"/>
      <c r="T120" s="94"/>
      <c r="U120" s="81"/>
      <c r="V120" s="81"/>
      <c r="W120" s="81"/>
      <c r="X120" s="81"/>
      <c r="Y120" s="23"/>
      <c r="Z120" s="81"/>
      <c r="AA120" s="81"/>
      <c r="AB120" s="94"/>
      <c r="AC120" s="94"/>
      <c r="AD120" s="94"/>
      <c r="AE120" s="94"/>
      <c r="AF120" s="94"/>
      <c r="AG120" s="74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7"/>
      <c r="AS120" s="27"/>
      <c r="AT120" s="27"/>
      <c r="AU120" s="27"/>
    </row>
    <row r="121" spans="2:47" ht="12.75" customHeight="1" x14ac:dyDescent="0.2">
      <c r="B121" s="28" t="s">
        <v>162</v>
      </c>
      <c r="D121" s="67" t="s">
        <v>230</v>
      </c>
      <c r="E121" s="67"/>
      <c r="F121" s="23" t="s">
        <v>273</v>
      </c>
      <c r="G121" s="23">
        <v>4000</v>
      </c>
      <c r="H121" s="67" t="s">
        <v>30</v>
      </c>
      <c r="I121" s="23">
        <v>4050</v>
      </c>
      <c r="J121" s="23"/>
      <c r="K121" s="24" t="str">
        <f t="shared" si="31"/>
        <v>01/NHS/21</v>
      </c>
      <c r="L121" s="81">
        <v>4</v>
      </c>
      <c r="M121" s="81">
        <v>20</v>
      </c>
      <c r="N121" s="81">
        <v>0</v>
      </c>
      <c r="O121" s="94">
        <f t="shared" si="32"/>
        <v>0</v>
      </c>
      <c r="P121" s="94">
        <f t="shared" si="33"/>
        <v>0</v>
      </c>
      <c r="Q121" s="81"/>
      <c r="R121" s="94"/>
      <c r="S121" s="94"/>
      <c r="T121" s="94"/>
      <c r="U121" s="81"/>
      <c r="V121" s="81"/>
      <c r="W121" s="81"/>
      <c r="X121" s="81"/>
      <c r="Y121" s="23"/>
      <c r="Z121" s="81"/>
      <c r="AA121" s="81"/>
      <c r="AB121" s="94"/>
      <c r="AC121" s="94"/>
      <c r="AD121" s="94"/>
      <c r="AE121" s="94"/>
      <c r="AF121" s="94"/>
      <c r="AG121" s="74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7"/>
      <c r="AS121" s="27"/>
      <c r="AT121" s="27"/>
      <c r="AU121" s="27"/>
    </row>
    <row r="122" spans="2:47" ht="12.75" customHeight="1" x14ac:dyDescent="0.2">
      <c r="B122" s="28" t="s">
        <v>162</v>
      </c>
      <c r="D122" s="67" t="s">
        <v>230</v>
      </c>
      <c r="E122" s="67"/>
      <c r="F122" s="23" t="s">
        <v>273</v>
      </c>
      <c r="G122" s="23">
        <v>4050</v>
      </c>
      <c r="H122" s="67" t="s">
        <v>30</v>
      </c>
      <c r="I122" s="23">
        <v>4100</v>
      </c>
      <c r="J122" s="23"/>
      <c r="K122" s="24" t="str">
        <f t="shared" si="31"/>
        <v>01/NHS/21</v>
      </c>
      <c r="L122" s="81">
        <v>3</v>
      </c>
      <c r="M122" s="81">
        <v>28</v>
      </c>
      <c r="N122" s="81">
        <v>0</v>
      </c>
      <c r="O122" s="94">
        <f t="shared" si="32"/>
        <v>0</v>
      </c>
      <c r="P122" s="94">
        <f t="shared" si="33"/>
        <v>0</v>
      </c>
      <c r="Q122" s="81"/>
      <c r="R122" s="94"/>
      <c r="S122" s="94"/>
      <c r="T122" s="94"/>
      <c r="U122" s="81"/>
      <c r="V122" s="81"/>
      <c r="W122" s="81"/>
      <c r="X122" s="81"/>
      <c r="Y122" s="23"/>
      <c r="Z122" s="81"/>
      <c r="AA122" s="81"/>
      <c r="AB122" s="94"/>
      <c r="AC122" s="94"/>
      <c r="AD122" s="94"/>
      <c r="AE122" s="94"/>
      <c r="AF122" s="94"/>
      <c r="AG122" s="74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7"/>
      <c r="AS122" s="27"/>
      <c r="AT122" s="27"/>
      <c r="AU122" s="27"/>
    </row>
    <row r="123" spans="2:47" ht="12.75" customHeight="1" x14ac:dyDescent="0.2">
      <c r="B123" s="28" t="s">
        <v>162</v>
      </c>
      <c r="D123" s="67" t="s">
        <v>230</v>
      </c>
      <c r="E123" s="67"/>
      <c r="F123" s="23" t="s">
        <v>273</v>
      </c>
      <c r="G123" s="23">
        <v>4100</v>
      </c>
      <c r="H123" s="67" t="s">
        <v>30</v>
      </c>
      <c r="I123" s="23">
        <v>4103.09</v>
      </c>
      <c r="J123" s="23"/>
      <c r="K123" s="24" t="str">
        <f t="shared" si="31"/>
        <v>01/NHS/21</v>
      </c>
      <c r="L123" s="81">
        <v>0</v>
      </c>
      <c r="M123" s="81">
        <v>1</v>
      </c>
      <c r="N123" s="81">
        <v>0</v>
      </c>
      <c r="O123" s="94">
        <f t="shared" si="32"/>
        <v>0</v>
      </c>
      <c r="P123" s="94">
        <f t="shared" si="33"/>
        <v>0</v>
      </c>
      <c r="Q123" s="81"/>
      <c r="R123" s="94"/>
      <c r="S123" s="94"/>
      <c r="T123" s="94"/>
      <c r="U123" s="81"/>
      <c r="V123" s="81"/>
      <c r="W123" s="81"/>
      <c r="X123" s="81"/>
      <c r="Y123" s="23"/>
      <c r="Z123" s="81"/>
      <c r="AA123" s="81"/>
      <c r="AB123" s="94"/>
      <c r="AC123" s="94"/>
      <c r="AD123" s="94"/>
      <c r="AE123" s="94"/>
      <c r="AF123" s="94"/>
      <c r="AG123" s="74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7"/>
      <c r="AS123" s="27"/>
      <c r="AT123" s="27"/>
      <c r="AU123" s="27"/>
    </row>
    <row r="124" spans="2:47" ht="12.75" customHeight="1" x14ac:dyDescent="0.2">
      <c r="B124" s="28"/>
      <c r="D124" s="67"/>
      <c r="E124" s="67"/>
      <c r="F124" s="23"/>
      <c r="G124" s="23"/>
      <c r="H124" s="67"/>
      <c r="I124" s="23"/>
      <c r="J124" s="23"/>
      <c r="K124" s="24"/>
      <c r="L124" s="81"/>
      <c r="M124" s="81"/>
      <c r="N124" s="81"/>
      <c r="O124" s="94"/>
      <c r="P124" s="94"/>
      <c r="Q124" s="81"/>
      <c r="R124" s="94"/>
      <c r="S124" s="94"/>
      <c r="T124" s="94"/>
      <c r="U124" s="81"/>
      <c r="V124" s="81"/>
      <c r="W124" s="81"/>
      <c r="X124" s="81"/>
      <c r="Y124" s="23"/>
      <c r="Z124" s="81"/>
      <c r="AA124" s="81"/>
      <c r="AB124" s="94"/>
      <c r="AC124" s="94"/>
      <c r="AD124" s="94"/>
      <c r="AE124" s="94"/>
      <c r="AF124" s="94"/>
      <c r="AG124" s="74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7"/>
      <c r="AS124" s="27"/>
      <c r="AT124" s="27"/>
      <c r="AU124" s="27"/>
    </row>
    <row r="125" spans="2:47" ht="12.75" customHeight="1" x14ac:dyDescent="0.2">
      <c r="B125" s="28" t="s">
        <v>162</v>
      </c>
      <c r="D125" s="67" t="s">
        <v>231</v>
      </c>
      <c r="E125" s="67"/>
      <c r="F125" s="23" t="s">
        <v>274</v>
      </c>
      <c r="G125" s="23">
        <v>2161.83</v>
      </c>
      <c r="H125" s="67" t="s">
        <v>30</v>
      </c>
      <c r="I125" s="23">
        <v>2200</v>
      </c>
      <c r="J125" s="23"/>
      <c r="K125" s="24" t="str">
        <f t="shared" si="31"/>
        <v>01/NHS/21</v>
      </c>
      <c r="L125" s="81">
        <v>23</v>
      </c>
      <c r="M125" s="81">
        <v>317</v>
      </c>
      <c r="N125" s="81">
        <v>0</v>
      </c>
      <c r="O125" s="94">
        <f t="shared" si="32"/>
        <v>0</v>
      </c>
      <c r="P125" s="94">
        <f t="shared" si="33"/>
        <v>0</v>
      </c>
      <c r="Q125" s="81"/>
      <c r="R125" s="94"/>
      <c r="S125" s="94"/>
      <c r="T125" s="94"/>
      <c r="U125" s="81"/>
      <c r="V125" s="81"/>
      <c r="W125" s="81"/>
      <c r="X125" s="81"/>
      <c r="Y125" s="23"/>
      <c r="Z125" s="81"/>
      <c r="AA125" s="81"/>
      <c r="AB125" s="94"/>
      <c r="AC125" s="94"/>
      <c r="AD125" s="94"/>
      <c r="AE125" s="94"/>
      <c r="AF125" s="94"/>
      <c r="AG125" s="74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7"/>
      <c r="AS125" s="27"/>
      <c r="AT125" s="27"/>
      <c r="AU125" s="27"/>
    </row>
    <row r="126" spans="2:47" ht="12.75" customHeight="1" x14ac:dyDescent="0.2">
      <c r="B126" s="28" t="s">
        <v>162</v>
      </c>
      <c r="D126" s="67" t="s">
        <v>231</v>
      </c>
      <c r="E126" s="67"/>
      <c r="F126" s="23" t="s">
        <v>274</v>
      </c>
      <c r="G126" s="23">
        <v>2200</v>
      </c>
      <c r="H126" s="67" t="s">
        <v>30</v>
      </c>
      <c r="I126" s="23">
        <v>2250</v>
      </c>
      <c r="J126" s="23"/>
      <c r="K126" s="24" t="str">
        <f t="shared" si="31"/>
        <v>01/NHS/21</v>
      </c>
      <c r="L126" s="81">
        <v>73</v>
      </c>
      <c r="M126" s="81">
        <v>505</v>
      </c>
      <c r="N126" s="81">
        <v>0</v>
      </c>
      <c r="O126" s="94">
        <f t="shared" si="32"/>
        <v>0</v>
      </c>
      <c r="P126" s="94">
        <f t="shared" si="33"/>
        <v>0</v>
      </c>
      <c r="Q126" s="81"/>
      <c r="R126" s="94"/>
      <c r="S126" s="94"/>
      <c r="T126" s="94"/>
      <c r="U126" s="81"/>
      <c r="V126" s="81"/>
      <c r="W126" s="81"/>
      <c r="X126" s="81"/>
      <c r="Y126" s="23"/>
      <c r="Z126" s="81"/>
      <c r="AA126" s="81"/>
      <c r="AB126" s="94"/>
      <c r="AC126" s="94"/>
      <c r="AD126" s="94"/>
      <c r="AE126" s="94"/>
      <c r="AF126" s="94"/>
      <c r="AG126" s="74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7"/>
      <c r="AS126" s="27"/>
      <c r="AT126" s="27"/>
      <c r="AU126" s="27"/>
    </row>
    <row r="127" spans="2:47" ht="12.75" customHeight="1" x14ac:dyDescent="0.2">
      <c r="B127" s="28" t="s">
        <v>162</v>
      </c>
      <c r="D127" s="67" t="s">
        <v>232</v>
      </c>
      <c r="E127" s="67"/>
      <c r="F127" s="23" t="s">
        <v>274</v>
      </c>
      <c r="G127" s="23">
        <v>2250</v>
      </c>
      <c r="H127" s="67" t="s">
        <v>30</v>
      </c>
      <c r="I127" s="23">
        <v>2300</v>
      </c>
      <c r="J127" s="23"/>
      <c r="K127" s="24" t="str">
        <f t="shared" si="31"/>
        <v>01/NHS/21</v>
      </c>
      <c r="L127" s="81">
        <v>183</v>
      </c>
      <c r="M127" s="81">
        <v>565</v>
      </c>
      <c r="N127" s="81">
        <v>0</v>
      </c>
      <c r="O127" s="94">
        <f t="shared" si="32"/>
        <v>0</v>
      </c>
      <c r="P127" s="94">
        <f t="shared" si="33"/>
        <v>0</v>
      </c>
      <c r="Q127" s="81"/>
      <c r="R127" s="94"/>
      <c r="S127" s="94"/>
      <c r="T127" s="94"/>
      <c r="U127" s="81"/>
      <c r="V127" s="81"/>
      <c r="W127" s="81"/>
      <c r="X127" s="81"/>
      <c r="Y127" s="23"/>
      <c r="Z127" s="81"/>
      <c r="AA127" s="81"/>
      <c r="AB127" s="94"/>
      <c r="AC127" s="94"/>
      <c r="AD127" s="94"/>
      <c r="AE127" s="94"/>
      <c r="AF127" s="94"/>
      <c r="AG127" s="74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7"/>
      <c r="AS127" s="27"/>
      <c r="AT127" s="27"/>
      <c r="AU127" s="27"/>
    </row>
    <row r="128" spans="2:47" ht="12.75" customHeight="1" x14ac:dyDescent="0.2">
      <c r="B128" s="28" t="s">
        <v>162</v>
      </c>
      <c r="D128" s="67" t="s">
        <v>232</v>
      </c>
      <c r="E128" s="67"/>
      <c r="F128" s="23" t="s">
        <v>274</v>
      </c>
      <c r="G128" s="23">
        <v>2300</v>
      </c>
      <c r="H128" s="67" t="s">
        <v>30</v>
      </c>
      <c r="I128" s="23">
        <v>2350</v>
      </c>
      <c r="J128" s="23"/>
      <c r="K128" s="24" t="str">
        <f t="shared" si="31"/>
        <v>01/NHS/21</v>
      </c>
      <c r="L128" s="81">
        <v>340</v>
      </c>
      <c r="M128" s="81">
        <v>506</v>
      </c>
      <c r="N128" s="81">
        <v>0</v>
      </c>
      <c r="O128" s="94">
        <f t="shared" si="32"/>
        <v>0</v>
      </c>
      <c r="P128" s="94">
        <f t="shared" si="33"/>
        <v>0</v>
      </c>
      <c r="Q128" s="81"/>
      <c r="R128" s="94"/>
      <c r="S128" s="94"/>
      <c r="T128" s="94"/>
      <c r="U128" s="81"/>
      <c r="V128" s="81"/>
      <c r="W128" s="81"/>
      <c r="X128" s="81"/>
      <c r="Y128" s="23"/>
      <c r="Z128" s="81"/>
      <c r="AA128" s="81"/>
      <c r="AB128" s="94"/>
      <c r="AC128" s="94"/>
      <c r="AD128" s="94"/>
      <c r="AE128" s="94"/>
      <c r="AF128" s="94"/>
      <c r="AG128" s="74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7"/>
      <c r="AS128" s="27"/>
      <c r="AT128" s="27"/>
      <c r="AU128" s="27"/>
    </row>
    <row r="129" spans="2:47" ht="12.75" customHeight="1" x14ac:dyDescent="0.2">
      <c r="B129" s="28" t="s">
        <v>162</v>
      </c>
      <c r="D129" s="67" t="s">
        <v>233</v>
      </c>
      <c r="E129" s="67"/>
      <c r="F129" s="23" t="s">
        <v>274</v>
      </c>
      <c r="G129" s="23">
        <v>2350</v>
      </c>
      <c r="H129" s="67" t="s">
        <v>30</v>
      </c>
      <c r="I129" s="23">
        <v>2400</v>
      </c>
      <c r="J129" s="23"/>
      <c r="K129" s="24" t="str">
        <f t="shared" si="31"/>
        <v>01/NHS/21</v>
      </c>
      <c r="L129" s="81">
        <v>552</v>
      </c>
      <c r="M129" s="81">
        <v>455</v>
      </c>
      <c r="N129" s="81">
        <v>0</v>
      </c>
      <c r="O129" s="94">
        <f t="shared" si="32"/>
        <v>0</v>
      </c>
      <c r="P129" s="94">
        <f t="shared" si="33"/>
        <v>0</v>
      </c>
      <c r="Q129" s="81"/>
      <c r="R129" s="94"/>
      <c r="S129" s="94"/>
      <c r="T129" s="94"/>
      <c r="U129" s="81"/>
      <c r="V129" s="81"/>
      <c r="W129" s="81"/>
      <c r="X129" s="81"/>
      <c r="Y129" s="23"/>
      <c r="Z129" s="81"/>
      <c r="AA129" s="81"/>
      <c r="AB129" s="94"/>
      <c r="AC129" s="94"/>
      <c r="AD129" s="94"/>
      <c r="AE129" s="94"/>
      <c r="AF129" s="94"/>
      <c r="AG129" s="74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7"/>
      <c r="AS129" s="27"/>
      <c r="AT129" s="27"/>
      <c r="AU129" s="27"/>
    </row>
    <row r="130" spans="2:47" ht="12.75" customHeight="1" x14ac:dyDescent="0.2">
      <c r="B130" s="28" t="s">
        <v>162</v>
      </c>
      <c r="D130" s="67" t="s">
        <v>233</v>
      </c>
      <c r="E130" s="67"/>
      <c r="F130" s="23" t="s">
        <v>274</v>
      </c>
      <c r="G130" s="23">
        <v>2400</v>
      </c>
      <c r="H130" s="67" t="s">
        <v>30</v>
      </c>
      <c r="I130" s="23">
        <v>2450</v>
      </c>
      <c r="J130" s="23"/>
      <c r="K130" s="24" t="str">
        <f t="shared" si="31"/>
        <v>01/NHS/21</v>
      </c>
      <c r="L130" s="81">
        <v>936</v>
      </c>
      <c r="M130" s="81">
        <v>345</v>
      </c>
      <c r="N130" s="81">
        <v>0</v>
      </c>
      <c r="O130" s="94">
        <f t="shared" si="32"/>
        <v>0</v>
      </c>
      <c r="P130" s="94">
        <f t="shared" si="33"/>
        <v>0</v>
      </c>
      <c r="Q130" s="81"/>
      <c r="R130" s="94"/>
      <c r="S130" s="94"/>
      <c r="T130" s="94"/>
      <c r="U130" s="81"/>
      <c r="V130" s="81"/>
      <c r="W130" s="81"/>
      <c r="X130" s="81"/>
      <c r="Y130" s="23"/>
      <c r="Z130" s="81"/>
      <c r="AA130" s="81"/>
      <c r="AB130" s="94"/>
      <c r="AC130" s="94"/>
      <c r="AD130" s="94"/>
      <c r="AE130" s="94"/>
      <c r="AF130" s="94"/>
      <c r="AG130" s="7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7"/>
      <c r="AS130" s="27"/>
      <c r="AT130" s="27"/>
      <c r="AU130" s="27"/>
    </row>
    <row r="131" spans="2:47" ht="12.75" customHeight="1" x14ac:dyDescent="0.2">
      <c r="B131" s="28" t="s">
        <v>162</v>
      </c>
      <c r="D131" s="67" t="s">
        <v>234</v>
      </c>
      <c r="E131" s="67"/>
      <c r="F131" s="23" t="s">
        <v>274</v>
      </c>
      <c r="G131" s="23">
        <v>2450</v>
      </c>
      <c r="H131" s="67" t="s">
        <v>30</v>
      </c>
      <c r="I131" s="23">
        <v>2500</v>
      </c>
      <c r="J131" s="23"/>
      <c r="K131" s="24" t="str">
        <f t="shared" si="31"/>
        <v>01/NHS/21</v>
      </c>
      <c r="L131" s="81">
        <v>1935</v>
      </c>
      <c r="M131" s="81">
        <v>113</v>
      </c>
      <c r="N131" s="81">
        <v>0</v>
      </c>
      <c r="O131" s="94">
        <f t="shared" si="32"/>
        <v>0</v>
      </c>
      <c r="P131" s="94">
        <f t="shared" si="33"/>
        <v>0</v>
      </c>
      <c r="Q131" s="81"/>
      <c r="R131" s="94"/>
      <c r="S131" s="94"/>
      <c r="T131" s="94"/>
      <c r="U131" s="81"/>
      <c r="V131" s="81"/>
      <c r="W131" s="81"/>
      <c r="X131" s="81"/>
      <c r="Y131" s="23"/>
      <c r="Z131" s="81"/>
      <c r="AA131" s="81"/>
      <c r="AB131" s="94"/>
      <c r="AC131" s="94"/>
      <c r="AD131" s="94"/>
      <c r="AE131" s="94"/>
      <c r="AF131" s="94"/>
      <c r="AG131" s="74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7"/>
      <c r="AS131" s="27"/>
      <c r="AT131" s="27"/>
      <c r="AU131" s="27"/>
    </row>
    <row r="132" spans="2:47" ht="12.75" customHeight="1" x14ac:dyDescent="0.2">
      <c r="B132" s="28" t="s">
        <v>162</v>
      </c>
      <c r="D132" s="67" t="s">
        <v>234</v>
      </c>
      <c r="E132" s="67"/>
      <c r="F132" s="23" t="s">
        <v>274</v>
      </c>
      <c r="G132" s="23">
        <v>2500</v>
      </c>
      <c r="H132" s="67" t="s">
        <v>30</v>
      </c>
      <c r="I132" s="23">
        <v>2550</v>
      </c>
      <c r="J132" s="23"/>
      <c r="K132" s="24" t="str">
        <f t="shared" si="31"/>
        <v>01/NHS/21</v>
      </c>
      <c r="L132" s="81">
        <v>3895</v>
      </c>
      <c r="M132" s="81">
        <v>0</v>
      </c>
      <c r="N132" s="81">
        <v>0</v>
      </c>
      <c r="O132" s="94">
        <f t="shared" si="32"/>
        <v>0</v>
      </c>
      <c r="P132" s="94">
        <f t="shared" si="33"/>
        <v>0</v>
      </c>
      <c r="Q132" s="81"/>
      <c r="R132" s="94"/>
      <c r="S132" s="94"/>
      <c r="T132" s="94"/>
      <c r="U132" s="81"/>
      <c r="V132" s="81"/>
      <c r="W132" s="81"/>
      <c r="X132" s="81"/>
      <c r="Y132" s="23"/>
      <c r="Z132" s="81"/>
      <c r="AA132" s="81"/>
      <c r="AB132" s="94"/>
      <c r="AC132" s="94"/>
      <c r="AD132" s="94"/>
      <c r="AE132" s="94"/>
      <c r="AF132" s="94"/>
      <c r="AG132" s="74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7"/>
      <c r="AS132" s="27"/>
      <c r="AT132" s="27"/>
      <c r="AU132" s="27"/>
    </row>
    <row r="133" spans="2:47" ht="12.75" customHeight="1" x14ac:dyDescent="0.2">
      <c r="B133" s="28" t="s">
        <v>162</v>
      </c>
      <c r="D133" s="67" t="s">
        <v>235</v>
      </c>
      <c r="E133" s="67"/>
      <c r="F133" s="23" t="s">
        <v>274</v>
      </c>
      <c r="G133" s="23">
        <v>2550</v>
      </c>
      <c r="H133" s="67" t="s">
        <v>30</v>
      </c>
      <c r="I133" s="23">
        <v>2600</v>
      </c>
      <c r="J133" s="23"/>
      <c r="K133" s="24" t="str">
        <f t="shared" si="31"/>
        <v>01/NHS/21</v>
      </c>
      <c r="L133" s="81">
        <v>4758</v>
      </c>
      <c r="M133" s="81">
        <v>0</v>
      </c>
      <c r="N133" s="81">
        <v>0</v>
      </c>
      <c r="O133" s="94">
        <f t="shared" si="32"/>
        <v>0</v>
      </c>
      <c r="P133" s="94">
        <f t="shared" si="33"/>
        <v>0</v>
      </c>
      <c r="Q133" s="81"/>
      <c r="R133" s="94"/>
      <c r="S133" s="94"/>
      <c r="T133" s="94"/>
      <c r="U133" s="81"/>
      <c r="V133" s="81"/>
      <c r="W133" s="81"/>
      <c r="X133" s="81"/>
      <c r="Y133" s="23"/>
      <c r="Z133" s="81"/>
      <c r="AA133" s="81"/>
      <c r="AB133" s="94"/>
      <c r="AC133" s="94"/>
      <c r="AD133" s="94"/>
      <c r="AE133" s="94"/>
      <c r="AF133" s="94"/>
      <c r="AG133" s="74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7"/>
      <c r="AS133" s="27"/>
      <c r="AT133" s="27"/>
      <c r="AU133" s="27"/>
    </row>
    <row r="134" spans="2:47" ht="12.75" customHeight="1" x14ac:dyDescent="0.2">
      <c r="B134" s="28" t="s">
        <v>162</v>
      </c>
      <c r="D134" s="67" t="s">
        <v>235</v>
      </c>
      <c r="E134" s="67"/>
      <c r="F134" s="23" t="s">
        <v>274</v>
      </c>
      <c r="G134" s="23">
        <v>2600</v>
      </c>
      <c r="H134" s="67" t="s">
        <v>30</v>
      </c>
      <c r="I134" s="23">
        <v>2650</v>
      </c>
      <c r="J134" s="23"/>
      <c r="K134" s="24" t="str">
        <f t="shared" si="31"/>
        <v>01/NHS/21</v>
      </c>
      <c r="L134" s="81">
        <v>3745</v>
      </c>
      <c r="M134" s="81">
        <v>0</v>
      </c>
      <c r="N134" s="81">
        <v>0</v>
      </c>
      <c r="O134" s="94">
        <f t="shared" si="32"/>
        <v>0</v>
      </c>
      <c r="P134" s="94">
        <f t="shared" si="33"/>
        <v>0</v>
      </c>
      <c r="Q134" s="81"/>
      <c r="R134" s="94"/>
      <c r="S134" s="94"/>
      <c r="T134" s="94"/>
      <c r="U134" s="81"/>
      <c r="V134" s="81"/>
      <c r="W134" s="81"/>
      <c r="X134" s="81"/>
      <c r="Y134" s="23"/>
      <c r="Z134" s="81"/>
      <c r="AA134" s="81"/>
      <c r="AB134" s="94"/>
      <c r="AC134" s="94"/>
      <c r="AD134" s="94"/>
      <c r="AE134" s="94"/>
      <c r="AF134" s="94"/>
      <c r="AG134" s="74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7"/>
      <c r="AS134" s="27"/>
      <c r="AT134" s="27"/>
      <c r="AU134" s="27"/>
    </row>
    <row r="135" spans="2:47" ht="12.75" customHeight="1" x14ac:dyDescent="0.2">
      <c r="B135" s="28" t="s">
        <v>162</v>
      </c>
      <c r="D135" s="67" t="s">
        <v>236</v>
      </c>
      <c r="E135" s="67"/>
      <c r="F135" s="23" t="s">
        <v>274</v>
      </c>
      <c r="G135" s="23">
        <v>2650</v>
      </c>
      <c r="H135" s="67" t="s">
        <v>30</v>
      </c>
      <c r="I135" s="23">
        <v>2700</v>
      </c>
      <c r="J135" s="23"/>
      <c r="K135" s="24" t="str">
        <f t="shared" si="31"/>
        <v>01/NHS/21</v>
      </c>
      <c r="L135" s="81">
        <v>2773</v>
      </c>
      <c r="M135" s="81">
        <v>16</v>
      </c>
      <c r="N135" s="81">
        <v>35</v>
      </c>
      <c r="O135" s="94">
        <f t="shared" si="32"/>
        <v>11.666666666666666</v>
      </c>
      <c r="P135" s="94">
        <f t="shared" si="33"/>
        <v>23.333333333333336</v>
      </c>
      <c r="Q135" s="81"/>
      <c r="R135" s="94"/>
      <c r="S135" s="94"/>
      <c r="T135" s="94"/>
      <c r="U135" s="81"/>
      <c r="V135" s="81"/>
      <c r="W135" s="81"/>
      <c r="X135" s="81"/>
      <c r="Y135" s="23"/>
      <c r="Z135" s="81"/>
      <c r="AA135" s="81"/>
      <c r="AB135" s="94"/>
      <c r="AC135" s="94"/>
      <c r="AD135" s="94"/>
      <c r="AE135" s="94"/>
      <c r="AF135" s="94"/>
      <c r="AG135" s="74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7"/>
      <c r="AS135" s="27"/>
      <c r="AT135" s="27"/>
      <c r="AU135" s="27"/>
    </row>
    <row r="136" spans="2:47" ht="12.75" customHeight="1" x14ac:dyDescent="0.2">
      <c r="B136" s="28" t="s">
        <v>162</v>
      </c>
      <c r="D136" s="67" t="s">
        <v>236</v>
      </c>
      <c r="E136" s="67"/>
      <c r="F136" s="23" t="s">
        <v>274</v>
      </c>
      <c r="G136" s="23">
        <v>2700</v>
      </c>
      <c r="H136" s="67" t="s">
        <v>30</v>
      </c>
      <c r="I136" s="23">
        <v>2750</v>
      </c>
      <c r="J136" s="23"/>
      <c r="K136" s="24" t="str">
        <f t="shared" si="31"/>
        <v>01/NHS/21</v>
      </c>
      <c r="L136" s="81">
        <v>1982</v>
      </c>
      <c r="M136" s="81">
        <v>64</v>
      </c>
      <c r="N136" s="81">
        <v>70</v>
      </c>
      <c r="O136" s="94">
        <f t="shared" si="32"/>
        <v>23.333333333333332</v>
      </c>
      <c r="P136" s="94">
        <f t="shared" si="33"/>
        <v>46.666666666666671</v>
      </c>
      <c r="Q136" s="81"/>
      <c r="R136" s="94"/>
      <c r="S136" s="94"/>
      <c r="T136" s="94"/>
      <c r="U136" s="81"/>
      <c r="V136" s="81"/>
      <c r="W136" s="81"/>
      <c r="X136" s="81"/>
      <c r="Y136" s="23"/>
      <c r="Z136" s="81"/>
      <c r="AA136" s="81"/>
      <c r="AB136" s="94"/>
      <c r="AC136" s="94"/>
      <c r="AD136" s="94"/>
      <c r="AE136" s="94"/>
      <c r="AF136" s="94"/>
      <c r="AG136" s="74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7"/>
      <c r="AS136" s="27"/>
      <c r="AT136" s="27"/>
      <c r="AU136" s="27"/>
    </row>
    <row r="137" spans="2:47" ht="12.75" customHeight="1" x14ac:dyDescent="0.2">
      <c r="B137" s="28" t="s">
        <v>162</v>
      </c>
      <c r="D137" s="67" t="s">
        <v>237</v>
      </c>
      <c r="E137" s="67"/>
      <c r="F137" s="23" t="s">
        <v>274</v>
      </c>
      <c r="G137" s="23">
        <v>2750</v>
      </c>
      <c r="H137" s="67" t="s">
        <v>30</v>
      </c>
      <c r="I137" s="23">
        <v>2800</v>
      </c>
      <c r="J137" s="23"/>
      <c r="K137" s="24" t="str">
        <f t="shared" si="31"/>
        <v>01/NHS/21</v>
      </c>
      <c r="L137" s="81">
        <v>1042</v>
      </c>
      <c r="M137" s="81">
        <v>86</v>
      </c>
      <c r="N137" s="81">
        <v>69</v>
      </c>
      <c r="O137" s="94">
        <f t="shared" si="32"/>
        <v>23</v>
      </c>
      <c r="P137" s="94">
        <f t="shared" si="33"/>
        <v>46</v>
      </c>
      <c r="Q137" s="81"/>
      <c r="R137" s="94"/>
      <c r="S137" s="94"/>
      <c r="T137" s="94"/>
      <c r="U137" s="81"/>
      <c r="V137" s="81"/>
      <c r="W137" s="81"/>
      <c r="X137" s="81"/>
      <c r="Y137" s="23"/>
      <c r="Z137" s="81"/>
      <c r="AA137" s="81"/>
      <c r="AB137" s="94"/>
      <c r="AC137" s="94"/>
      <c r="AD137" s="94"/>
      <c r="AE137" s="94"/>
      <c r="AF137" s="94"/>
      <c r="AG137" s="74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7"/>
      <c r="AS137" s="27"/>
      <c r="AT137" s="27"/>
      <c r="AU137" s="27"/>
    </row>
    <row r="138" spans="2:47" ht="12.75" customHeight="1" x14ac:dyDescent="0.2">
      <c r="B138" s="28" t="s">
        <v>162</v>
      </c>
      <c r="D138" s="67" t="s">
        <v>237</v>
      </c>
      <c r="E138" s="67"/>
      <c r="F138" s="23" t="s">
        <v>274</v>
      </c>
      <c r="G138" s="23">
        <v>2800</v>
      </c>
      <c r="H138" s="67" t="s">
        <v>30</v>
      </c>
      <c r="I138" s="23">
        <v>2850</v>
      </c>
      <c r="J138" s="23"/>
      <c r="K138" s="24" t="str">
        <f t="shared" si="31"/>
        <v>01/NHS/21</v>
      </c>
      <c r="L138" s="81">
        <v>235</v>
      </c>
      <c r="M138" s="81">
        <v>71</v>
      </c>
      <c r="N138" s="81">
        <v>64</v>
      </c>
      <c r="O138" s="94">
        <f t="shared" si="32"/>
        <v>21.333333333333332</v>
      </c>
      <c r="P138" s="94">
        <f t="shared" si="33"/>
        <v>42.666666666666671</v>
      </c>
      <c r="Q138" s="81"/>
      <c r="R138" s="94"/>
      <c r="S138" s="94"/>
      <c r="T138" s="94"/>
      <c r="U138" s="81"/>
      <c r="V138" s="81"/>
      <c r="W138" s="81"/>
      <c r="X138" s="81"/>
      <c r="Y138" s="23"/>
      <c r="Z138" s="81"/>
      <c r="AA138" s="81"/>
      <c r="AB138" s="94"/>
      <c r="AC138" s="94"/>
      <c r="AD138" s="94"/>
      <c r="AE138" s="94"/>
      <c r="AF138" s="94"/>
      <c r="AG138" s="74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7"/>
      <c r="AS138" s="27"/>
      <c r="AT138" s="27"/>
      <c r="AU138" s="27"/>
    </row>
    <row r="139" spans="2:47" ht="12.75" customHeight="1" x14ac:dyDescent="0.2">
      <c r="B139" s="28" t="s">
        <v>162</v>
      </c>
      <c r="D139" s="67" t="s">
        <v>238</v>
      </c>
      <c r="E139" s="67"/>
      <c r="F139" s="23" t="s">
        <v>274</v>
      </c>
      <c r="G139" s="23">
        <v>2850</v>
      </c>
      <c r="H139" s="67" t="s">
        <v>30</v>
      </c>
      <c r="I139" s="23">
        <v>2900</v>
      </c>
      <c r="J139" s="23"/>
      <c r="K139" s="24" t="str">
        <f t="shared" si="31"/>
        <v>01/NHS/21</v>
      </c>
      <c r="L139" s="81">
        <v>356</v>
      </c>
      <c r="M139" s="81">
        <v>50</v>
      </c>
      <c r="N139" s="81">
        <v>63</v>
      </c>
      <c r="O139" s="94">
        <f t="shared" si="32"/>
        <v>21</v>
      </c>
      <c r="P139" s="94">
        <f t="shared" si="33"/>
        <v>42</v>
      </c>
      <c r="Q139" s="81"/>
      <c r="R139" s="94"/>
      <c r="S139" s="94"/>
      <c r="T139" s="94"/>
      <c r="U139" s="81"/>
      <c r="V139" s="81"/>
      <c r="W139" s="81"/>
      <c r="X139" s="81"/>
      <c r="Y139" s="23"/>
      <c r="Z139" s="81"/>
      <c r="AA139" s="81"/>
      <c r="AB139" s="94"/>
      <c r="AC139" s="94"/>
      <c r="AD139" s="94"/>
      <c r="AE139" s="94"/>
      <c r="AF139" s="94"/>
      <c r="AG139" s="74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7"/>
      <c r="AS139" s="27"/>
      <c r="AT139" s="27"/>
      <c r="AU139" s="27"/>
    </row>
    <row r="140" spans="2:47" ht="12.75" customHeight="1" x14ac:dyDescent="0.2">
      <c r="B140" s="28" t="s">
        <v>162</v>
      </c>
      <c r="D140" s="67" t="s">
        <v>238</v>
      </c>
      <c r="E140" s="67"/>
      <c r="F140" s="23" t="s">
        <v>274</v>
      </c>
      <c r="G140" s="23">
        <v>2900</v>
      </c>
      <c r="H140" s="67" t="s">
        <v>30</v>
      </c>
      <c r="I140" s="23">
        <v>2950</v>
      </c>
      <c r="J140" s="23"/>
      <c r="K140" s="24" t="str">
        <f t="shared" si="31"/>
        <v>01/NHS/21</v>
      </c>
      <c r="L140" s="81">
        <v>523</v>
      </c>
      <c r="M140" s="81">
        <v>44</v>
      </c>
      <c r="N140" s="81">
        <v>66</v>
      </c>
      <c r="O140" s="94">
        <f t="shared" si="32"/>
        <v>22</v>
      </c>
      <c r="P140" s="94">
        <f t="shared" si="33"/>
        <v>44</v>
      </c>
      <c r="Q140" s="81"/>
      <c r="R140" s="94"/>
      <c r="S140" s="94"/>
      <c r="T140" s="94"/>
      <c r="U140" s="81"/>
      <c r="V140" s="81"/>
      <c r="W140" s="81"/>
      <c r="X140" s="81"/>
      <c r="Y140" s="23"/>
      <c r="Z140" s="81"/>
      <c r="AA140" s="81"/>
      <c r="AB140" s="94"/>
      <c r="AC140" s="94"/>
      <c r="AD140" s="94"/>
      <c r="AE140" s="94"/>
      <c r="AF140" s="94"/>
      <c r="AG140" s="74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7"/>
      <c r="AS140" s="27"/>
      <c r="AT140" s="27"/>
      <c r="AU140" s="27"/>
    </row>
    <row r="141" spans="2:47" ht="12.75" customHeight="1" x14ac:dyDescent="0.2">
      <c r="B141" s="28" t="s">
        <v>162</v>
      </c>
      <c r="D141" s="67" t="s">
        <v>239</v>
      </c>
      <c r="E141" s="67"/>
      <c r="F141" s="23" t="s">
        <v>274</v>
      </c>
      <c r="G141" s="23">
        <v>2950</v>
      </c>
      <c r="H141" s="67" t="s">
        <v>30</v>
      </c>
      <c r="I141" s="23">
        <v>3000</v>
      </c>
      <c r="J141" s="23"/>
      <c r="K141" s="24" t="str">
        <f t="shared" si="31"/>
        <v>01/NHS/21</v>
      </c>
      <c r="L141" s="81">
        <v>1087</v>
      </c>
      <c r="M141" s="81">
        <v>65</v>
      </c>
      <c r="N141" s="81">
        <v>69</v>
      </c>
      <c r="O141" s="94">
        <f t="shared" si="32"/>
        <v>23</v>
      </c>
      <c r="P141" s="94">
        <f t="shared" si="33"/>
        <v>46</v>
      </c>
      <c r="Q141" s="81"/>
      <c r="R141" s="94"/>
      <c r="S141" s="94"/>
      <c r="T141" s="94"/>
      <c r="U141" s="81"/>
      <c r="V141" s="81"/>
      <c r="W141" s="81"/>
      <c r="X141" s="81"/>
      <c r="Y141" s="23"/>
      <c r="Z141" s="81"/>
      <c r="AA141" s="81"/>
      <c r="AB141" s="94"/>
      <c r="AC141" s="94"/>
      <c r="AD141" s="94"/>
      <c r="AE141" s="94"/>
      <c r="AF141" s="94"/>
      <c r="AG141" s="74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7"/>
      <c r="AS141" s="27"/>
      <c r="AT141" s="27"/>
      <c r="AU141" s="27"/>
    </row>
    <row r="142" spans="2:47" ht="12.75" customHeight="1" x14ac:dyDescent="0.2">
      <c r="B142" s="28" t="s">
        <v>162</v>
      </c>
      <c r="D142" s="67" t="s">
        <v>239</v>
      </c>
      <c r="E142" s="67"/>
      <c r="F142" s="23" t="s">
        <v>274</v>
      </c>
      <c r="G142" s="23">
        <v>3000</v>
      </c>
      <c r="H142" s="67" t="s">
        <v>30</v>
      </c>
      <c r="I142" s="23">
        <v>3050</v>
      </c>
      <c r="J142" s="23"/>
      <c r="K142" s="24" t="str">
        <f t="shared" si="31"/>
        <v>01/NHS/21</v>
      </c>
      <c r="L142" s="81">
        <v>1706</v>
      </c>
      <c r="M142" s="81">
        <v>77</v>
      </c>
      <c r="N142" s="81">
        <v>74</v>
      </c>
      <c r="O142" s="94">
        <f t="shared" si="32"/>
        <v>24.666666666666668</v>
      </c>
      <c r="P142" s="94">
        <f t="shared" si="33"/>
        <v>49.333333333333329</v>
      </c>
      <c r="Q142" s="81"/>
      <c r="R142" s="94"/>
      <c r="S142" s="94"/>
      <c r="T142" s="94"/>
      <c r="U142" s="81"/>
      <c r="V142" s="81"/>
      <c r="W142" s="81"/>
      <c r="X142" s="81"/>
      <c r="Y142" s="23"/>
      <c r="Z142" s="81"/>
      <c r="AA142" s="81"/>
      <c r="AB142" s="94"/>
      <c r="AC142" s="94"/>
      <c r="AD142" s="94"/>
      <c r="AE142" s="94"/>
      <c r="AF142" s="94"/>
      <c r="AG142" s="74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7"/>
      <c r="AS142" s="27"/>
      <c r="AT142" s="27"/>
      <c r="AU142" s="27"/>
    </row>
    <row r="143" spans="2:47" ht="12.75" customHeight="1" x14ac:dyDescent="0.2">
      <c r="B143" s="28" t="s">
        <v>162</v>
      </c>
      <c r="D143" s="67" t="s">
        <v>240</v>
      </c>
      <c r="E143" s="67"/>
      <c r="F143" s="23" t="s">
        <v>274</v>
      </c>
      <c r="G143" s="23">
        <v>3050</v>
      </c>
      <c r="H143" s="67" t="s">
        <v>30</v>
      </c>
      <c r="I143" s="23">
        <v>3100</v>
      </c>
      <c r="J143" s="23"/>
      <c r="K143" s="24" t="str">
        <f t="shared" si="31"/>
        <v>01/NHS/21</v>
      </c>
      <c r="L143" s="81">
        <v>1400</v>
      </c>
      <c r="M143" s="81">
        <v>85</v>
      </c>
      <c r="N143" s="81">
        <v>71</v>
      </c>
      <c r="O143" s="94">
        <f t="shared" si="32"/>
        <v>23.666666666666668</v>
      </c>
      <c r="P143" s="94">
        <f t="shared" si="33"/>
        <v>47.333333333333329</v>
      </c>
      <c r="Q143" s="81"/>
      <c r="R143" s="94"/>
      <c r="S143" s="94"/>
      <c r="T143" s="94"/>
      <c r="U143" s="81"/>
      <c r="V143" s="81"/>
      <c r="W143" s="81"/>
      <c r="X143" s="81"/>
      <c r="Y143" s="23"/>
      <c r="Z143" s="81"/>
      <c r="AA143" s="81"/>
      <c r="AB143" s="94"/>
      <c r="AC143" s="94"/>
      <c r="AD143" s="94"/>
      <c r="AE143" s="94"/>
      <c r="AF143" s="94"/>
      <c r="AG143" s="74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7"/>
      <c r="AS143" s="27"/>
      <c r="AT143" s="27"/>
      <c r="AU143" s="27"/>
    </row>
    <row r="144" spans="2:47" ht="12.75" customHeight="1" x14ac:dyDescent="0.2">
      <c r="B144" s="28" t="s">
        <v>162</v>
      </c>
      <c r="D144" s="67" t="s">
        <v>240</v>
      </c>
      <c r="E144" s="67"/>
      <c r="F144" s="23" t="s">
        <v>274</v>
      </c>
      <c r="G144" s="23">
        <v>3100</v>
      </c>
      <c r="H144" s="67" t="s">
        <v>30</v>
      </c>
      <c r="I144" s="23">
        <v>3150</v>
      </c>
      <c r="J144" s="23"/>
      <c r="K144" s="24" t="str">
        <f t="shared" si="31"/>
        <v>01/NHS/21</v>
      </c>
      <c r="L144" s="81">
        <v>926</v>
      </c>
      <c r="M144" s="81">
        <v>72</v>
      </c>
      <c r="N144" s="81">
        <v>68</v>
      </c>
      <c r="O144" s="94">
        <f t="shared" si="32"/>
        <v>22.666666666666668</v>
      </c>
      <c r="P144" s="94">
        <f t="shared" si="33"/>
        <v>45.333333333333329</v>
      </c>
      <c r="Q144" s="81"/>
      <c r="R144" s="94"/>
      <c r="S144" s="94"/>
      <c r="T144" s="94"/>
      <c r="U144" s="81"/>
      <c r="V144" s="81"/>
      <c r="W144" s="81"/>
      <c r="X144" s="81"/>
      <c r="Y144" s="23"/>
      <c r="Z144" s="81"/>
      <c r="AA144" s="81"/>
      <c r="AB144" s="94"/>
      <c r="AC144" s="94"/>
      <c r="AD144" s="94"/>
      <c r="AE144" s="94"/>
      <c r="AF144" s="94"/>
      <c r="AG144" s="74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7"/>
      <c r="AS144" s="27"/>
      <c r="AT144" s="27"/>
      <c r="AU144" s="27"/>
    </row>
    <row r="145" spans="2:47" ht="12.75" customHeight="1" x14ac:dyDescent="0.2">
      <c r="B145" s="28" t="s">
        <v>162</v>
      </c>
      <c r="D145" s="67" t="s">
        <v>240</v>
      </c>
      <c r="E145" s="67"/>
      <c r="F145" s="23" t="s">
        <v>274</v>
      </c>
      <c r="G145" s="23">
        <v>3150</v>
      </c>
      <c r="H145" s="67" t="s">
        <v>30</v>
      </c>
      <c r="I145" s="23">
        <v>3200</v>
      </c>
      <c r="J145" s="23"/>
      <c r="K145" s="24" t="str">
        <f t="shared" si="31"/>
        <v>01/NHS/21</v>
      </c>
      <c r="L145" s="81">
        <v>645</v>
      </c>
      <c r="M145" s="81">
        <v>47</v>
      </c>
      <c r="N145" s="81">
        <v>66</v>
      </c>
      <c r="O145" s="94">
        <f t="shared" si="32"/>
        <v>22</v>
      </c>
      <c r="P145" s="94">
        <f t="shared" si="33"/>
        <v>44</v>
      </c>
      <c r="Q145" s="81"/>
      <c r="R145" s="94"/>
      <c r="S145" s="94"/>
      <c r="T145" s="94"/>
      <c r="U145" s="81"/>
      <c r="V145" s="81"/>
      <c r="W145" s="81"/>
      <c r="X145" s="81"/>
      <c r="Y145" s="23"/>
      <c r="Z145" s="81"/>
      <c r="AA145" s="81"/>
      <c r="AB145" s="94"/>
      <c r="AC145" s="94"/>
      <c r="AD145" s="94"/>
      <c r="AE145" s="94"/>
      <c r="AF145" s="94"/>
      <c r="AG145" s="74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7"/>
      <c r="AS145" s="27"/>
      <c r="AT145" s="27"/>
      <c r="AU145" s="27"/>
    </row>
    <row r="146" spans="2:47" ht="12.75" customHeight="1" x14ac:dyDescent="0.2">
      <c r="B146" s="28" t="s">
        <v>162</v>
      </c>
      <c r="D146" s="67" t="s">
        <v>241</v>
      </c>
      <c r="E146" s="67"/>
      <c r="F146" s="23" t="s">
        <v>274</v>
      </c>
      <c r="G146" s="23">
        <v>3200</v>
      </c>
      <c r="H146" s="67" t="s">
        <v>30</v>
      </c>
      <c r="I146" s="23">
        <v>3250</v>
      </c>
      <c r="J146" s="23"/>
      <c r="K146" s="24" t="str">
        <f t="shared" si="31"/>
        <v>01/NHS/21</v>
      </c>
      <c r="L146" s="81">
        <v>456</v>
      </c>
      <c r="M146" s="81">
        <v>32</v>
      </c>
      <c r="N146" s="81">
        <v>62</v>
      </c>
      <c r="O146" s="94">
        <f t="shared" si="32"/>
        <v>20.666666666666668</v>
      </c>
      <c r="P146" s="94">
        <f t="shared" si="33"/>
        <v>41.333333333333329</v>
      </c>
      <c r="Q146" s="81"/>
      <c r="R146" s="94"/>
      <c r="S146" s="94"/>
      <c r="T146" s="94"/>
      <c r="U146" s="81"/>
      <c r="V146" s="81"/>
      <c r="W146" s="81"/>
      <c r="X146" s="81"/>
      <c r="Y146" s="23"/>
      <c r="Z146" s="81"/>
      <c r="AA146" s="81"/>
      <c r="AB146" s="94"/>
      <c r="AC146" s="94"/>
      <c r="AD146" s="94"/>
      <c r="AE146" s="94"/>
      <c r="AF146" s="94"/>
      <c r="AG146" s="74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7"/>
      <c r="AS146" s="27"/>
      <c r="AT146" s="27"/>
      <c r="AU146" s="27"/>
    </row>
    <row r="147" spans="2:47" ht="12.75" customHeight="1" x14ac:dyDescent="0.2">
      <c r="B147" s="28" t="s">
        <v>162</v>
      </c>
      <c r="D147" s="67" t="s">
        <v>241</v>
      </c>
      <c r="E147" s="67"/>
      <c r="F147" s="23" t="s">
        <v>274</v>
      </c>
      <c r="G147" s="23">
        <v>3250</v>
      </c>
      <c r="H147" s="67" t="s">
        <v>30</v>
      </c>
      <c r="I147" s="23">
        <v>3300</v>
      </c>
      <c r="J147" s="23"/>
      <c r="K147" s="24" t="str">
        <f t="shared" si="31"/>
        <v>01/NHS/21</v>
      </c>
      <c r="L147" s="81">
        <v>309</v>
      </c>
      <c r="M147" s="81">
        <v>19</v>
      </c>
      <c r="N147" s="81">
        <v>56</v>
      </c>
      <c r="O147" s="94">
        <f t="shared" si="32"/>
        <v>18.666666666666668</v>
      </c>
      <c r="P147" s="94">
        <f t="shared" si="33"/>
        <v>37.333333333333329</v>
      </c>
      <c r="Q147" s="81"/>
      <c r="R147" s="94"/>
      <c r="S147" s="94"/>
      <c r="T147" s="94"/>
      <c r="U147" s="81"/>
      <c r="V147" s="81"/>
      <c r="W147" s="81"/>
      <c r="X147" s="81"/>
      <c r="Y147" s="23"/>
      <c r="Z147" s="81"/>
      <c r="AA147" s="81"/>
      <c r="AB147" s="94"/>
      <c r="AC147" s="94"/>
      <c r="AD147" s="94"/>
      <c r="AE147" s="94"/>
      <c r="AF147" s="94"/>
      <c r="AG147" s="74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7"/>
      <c r="AS147" s="27"/>
      <c r="AT147" s="27"/>
      <c r="AU147" s="27"/>
    </row>
    <row r="148" spans="2:47" ht="12.75" customHeight="1" x14ac:dyDescent="0.2">
      <c r="B148" s="28" t="s">
        <v>162</v>
      </c>
      <c r="D148" s="67" t="s">
        <v>241</v>
      </c>
      <c r="E148" s="67"/>
      <c r="F148" s="23" t="s">
        <v>274</v>
      </c>
      <c r="G148" s="23">
        <v>3300</v>
      </c>
      <c r="H148" s="67" t="s">
        <v>30</v>
      </c>
      <c r="I148" s="23">
        <v>3314.12</v>
      </c>
      <c r="J148" s="23"/>
      <c r="K148" s="24" t="str">
        <f t="shared" si="31"/>
        <v>01/NHS/21</v>
      </c>
      <c r="L148" s="81">
        <v>68</v>
      </c>
      <c r="M148" s="81">
        <v>3</v>
      </c>
      <c r="N148" s="81">
        <v>13</v>
      </c>
      <c r="O148" s="94">
        <f t="shared" si="32"/>
        <v>4.333333333333333</v>
      </c>
      <c r="P148" s="94">
        <f t="shared" si="33"/>
        <v>8.6666666666666679</v>
      </c>
      <c r="Q148" s="81"/>
      <c r="R148" s="94"/>
      <c r="S148" s="94"/>
      <c r="T148" s="94"/>
      <c r="U148" s="81"/>
      <c r="V148" s="81"/>
      <c r="W148" s="81"/>
      <c r="X148" s="81"/>
      <c r="Y148" s="23"/>
      <c r="Z148" s="81"/>
      <c r="AA148" s="81"/>
      <c r="AB148" s="94"/>
      <c r="AC148" s="94"/>
      <c r="AD148" s="94"/>
      <c r="AE148" s="94"/>
      <c r="AF148" s="94"/>
      <c r="AG148" s="74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7"/>
      <c r="AS148" s="27"/>
      <c r="AT148" s="27"/>
      <c r="AU148" s="27"/>
    </row>
    <row r="149" spans="2:47" ht="12.75" customHeight="1" x14ac:dyDescent="0.2">
      <c r="B149" s="28" t="s">
        <v>162</v>
      </c>
      <c r="D149" s="67" t="s">
        <v>242</v>
      </c>
      <c r="E149" s="67"/>
      <c r="F149" s="23" t="s">
        <v>274</v>
      </c>
      <c r="G149" s="23">
        <v>3314.12</v>
      </c>
      <c r="H149" s="67" t="s">
        <v>30</v>
      </c>
      <c r="I149" s="23">
        <v>3350</v>
      </c>
      <c r="J149" s="23"/>
      <c r="K149" s="24" t="str">
        <f t="shared" si="31"/>
        <v>01/NHS/21</v>
      </c>
      <c r="L149" s="81">
        <v>151</v>
      </c>
      <c r="M149" s="81">
        <v>3</v>
      </c>
      <c r="N149" s="81">
        <v>25</v>
      </c>
      <c r="O149" s="94">
        <f t="shared" si="32"/>
        <v>8.3333333333333339</v>
      </c>
      <c r="P149" s="94">
        <f t="shared" si="33"/>
        <v>16.666666666666664</v>
      </c>
      <c r="Q149" s="81"/>
      <c r="R149" s="94"/>
      <c r="S149" s="94"/>
      <c r="T149" s="94"/>
      <c r="U149" s="81"/>
      <c r="V149" s="81"/>
      <c r="W149" s="81"/>
      <c r="X149" s="81"/>
      <c r="Y149" s="23"/>
      <c r="Z149" s="81"/>
      <c r="AA149" s="81"/>
      <c r="AB149" s="94"/>
      <c r="AC149" s="94"/>
      <c r="AD149" s="94"/>
      <c r="AE149" s="94"/>
      <c r="AF149" s="94"/>
      <c r="AG149" s="74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7"/>
      <c r="AS149" s="27"/>
      <c r="AT149" s="27"/>
      <c r="AU149" s="27"/>
    </row>
    <row r="150" spans="2:47" ht="12.75" customHeight="1" x14ac:dyDescent="0.2">
      <c r="B150" s="28" t="s">
        <v>162</v>
      </c>
      <c r="D150" s="67" t="s">
        <v>242</v>
      </c>
      <c r="E150" s="67"/>
      <c r="F150" s="23" t="s">
        <v>274</v>
      </c>
      <c r="G150" s="23">
        <v>3350</v>
      </c>
      <c r="H150" s="67" t="s">
        <v>30</v>
      </c>
      <c r="I150" s="23">
        <v>3400</v>
      </c>
      <c r="J150" s="23"/>
      <c r="K150" s="24" t="str">
        <f t="shared" si="31"/>
        <v>01/NHS/21</v>
      </c>
      <c r="L150" s="81">
        <v>164</v>
      </c>
      <c r="M150" s="81">
        <v>5</v>
      </c>
      <c r="N150" s="81">
        <v>14</v>
      </c>
      <c r="O150" s="94">
        <f t="shared" si="32"/>
        <v>4.666666666666667</v>
      </c>
      <c r="P150" s="94">
        <f t="shared" si="33"/>
        <v>9.3333333333333321</v>
      </c>
      <c r="Q150" s="81"/>
      <c r="R150" s="94"/>
      <c r="S150" s="94"/>
      <c r="T150" s="94"/>
      <c r="U150" s="81"/>
      <c r="V150" s="81"/>
      <c r="W150" s="81"/>
      <c r="X150" s="81"/>
      <c r="Y150" s="23"/>
      <c r="Z150" s="81"/>
      <c r="AA150" s="81"/>
      <c r="AB150" s="94"/>
      <c r="AC150" s="94"/>
      <c r="AD150" s="94"/>
      <c r="AE150" s="94"/>
      <c r="AF150" s="94"/>
      <c r="AG150" s="74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7"/>
      <c r="AS150" s="27"/>
      <c r="AT150" s="27"/>
      <c r="AU150" s="27"/>
    </row>
    <row r="151" spans="2:47" ht="12.75" customHeight="1" x14ac:dyDescent="0.2">
      <c r="B151" s="28" t="s">
        <v>162</v>
      </c>
      <c r="D151" s="67" t="s">
        <v>242</v>
      </c>
      <c r="E151" s="67"/>
      <c r="F151" s="23" t="s">
        <v>274</v>
      </c>
      <c r="G151" s="23">
        <v>3400</v>
      </c>
      <c r="H151" s="67" t="s">
        <v>30</v>
      </c>
      <c r="I151" s="23">
        <v>3427.47</v>
      </c>
      <c r="J151" s="23"/>
      <c r="K151" s="24" t="str">
        <f t="shared" si="31"/>
        <v>01/NHS/21</v>
      </c>
      <c r="L151" s="81">
        <v>78</v>
      </c>
      <c r="M151" s="81">
        <v>5</v>
      </c>
      <c r="N151" s="81">
        <v>0</v>
      </c>
      <c r="O151" s="94">
        <f t="shared" si="32"/>
        <v>0</v>
      </c>
      <c r="P151" s="94">
        <f t="shared" si="33"/>
        <v>0</v>
      </c>
      <c r="Q151" s="81"/>
      <c r="R151" s="94"/>
      <c r="S151" s="94"/>
      <c r="T151" s="94"/>
      <c r="U151" s="81"/>
      <c r="V151" s="81"/>
      <c r="W151" s="81"/>
      <c r="X151" s="81"/>
      <c r="Y151" s="23"/>
      <c r="Z151" s="81"/>
      <c r="AA151" s="81"/>
      <c r="AB151" s="94"/>
      <c r="AC151" s="94"/>
      <c r="AD151" s="94"/>
      <c r="AE151" s="94"/>
      <c r="AF151" s="94"/>
      <c r="AG151" s="74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7"/>
      <c r="AS151" s="27"/>
      <c r="AT151" s="27"/>
      <c r="AU151" s="27"/>
    </row>
    <row r="152" spans="2:47" ht="12.75" customHeight="1" x14ac:dyDescent="0.2">
      <c r="B152" s="28" t="s">
        <v>162</v>
      </c>
      <c r="D152" s="67" t="s">
        <v>243</v>
      </c>
      <c r="E152" s="67"/>
      <c r="F152" s="23" t="s">
        <v>274</v>
      </c>
      <c r="G152" s="23">
        <v>3427.47</v>
      </c>
      <c r="H152" s="67" t="s">
        <v>30</v>
      </c>
      <c r="I152" s="23">
        <v>3450</v>
      </c>
      <c r="J152" s="23"/>
      <c r="K152" s="24" t="str">
        <f t="shared" ref="K152:K215" si="34">B152</f>
        <v>01/NHS/21</v>
      </c>
      <c r="L152" s="81">
        <v>60</v>
      </c>
      <c r="M152" s="81">
        <v>6</v>
      </c>
      <c r="N152" s="81">
        <v>6</v>
      </c>
      <c r="O152" s="94">
        <f t="shared" ref="O152:O210" si="35">N152/3</f>
        <v>2</v>
      </c>
      <c r="P152" s="94">
        <f t="shared" ref="P152:P210" si="36">N152-O152</f>
        <v>4</v>
      </c>
      <c r="Q152" s="81"/>
      <c r="R152" s="94"/>
      <c r="S152" s="94"/>
      <c r="T152" s="94"/>
      <c r="U152" s="81"/>
      <c r="V152" s="81"/>
      <c r="W152" s="81"/>
      <c r="X152" s="81"/>
      <c r="Y152" s="23"/>
      <c r="Z152" s="81"/>
      <c r="AA152" s="81"/>
      <c r="AB152" s="94"/>
      <c r="AC152" s="94"/>
      <c r="AD152" s="94"/>
      <c r="AE152" s="94"/>
      <c r="AF152" s="94"/>
      <c r="AG152" s="74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7"/>
      <c r="AS152" s="27"/>
      <c r="AT152" s="27"/>
      <c r="AU152" s="27"/>
    </row>
    <row r="153" spans="2:47" ht="12.75" customHeight="1" x14ac:dyDescent="0.2">
      <c r="B153" s="28" t="s">
        <v>162</v>
      </c>
      <c r="D153" s="67" t="s">
        <v>243</v>
      </c>
      <c r="E153" s="67"/>
      <c r="F153" s="23" t="s">
        <v>274</v>
      </c>
      <c r="G153" s="23">
        <v>3450</v>
      </c>
      <c r="H153" s="67" t="s">
        <v>30</v>
      </c>
      <c r="I153" s="23">
        <v>3500</v>
      </c>
      <c r="J153" s="23"/>
      <c r="K153" s="24" t="str">
        <f t="shared" si="34"/>
        <v>01/NHS/21</v>
      </c>
      <c r="L153" s="81">
        <v>123</v>
      </c>
      <c r="M153" s="81">
        <v>23</v>
      </c>
      <c r="N153" s="81">
        <v>33</v>
      </c>
      <c r="O153" s="94">
        <f t="shared" si="35"/>
        <v>11</v>
      </c>
      <c r="P153" s="94">
        <f t="shared" si="36"/>
        <v>22</v>
      </c>
      <c r="Q153" s="81"/>
      <c r="R153" s="94"/>
      <c r="S153" s="94"/>
      <c r="T153" s="94"/>
      <c r="U153" s="81"/>
      <c r="V153" s="81"/>
      <c r="W153" s="81"/>
      <c r="X153" s="81"/>
      <c r="Y153" s="23"/>
      <c r="Z153" s="81"/>
      <c r="AA153" s="81"/>
      <c r="AB153" s="94"/>
      <c r="AC153" s="94"/>
      <c r="AD153" s="94"/>
      <c r="AE153" s="94"/>
      <c r="AF153" s="94"/>
      <c r="AG153" s="74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7"/>
      <c r="AS153" s="27"/>
      <c r="AT153" s="27"/>
      <c r="AU153" s="27"/>
    </row>
    <row r="154" spans="2:47" ht="12.75" customHeight="1" x14ac:dyDescent="0.2">
      <c r="B154" s="28" t="s">
        <v>162</v>
      </c>
      <c r="D154" s="67" t="s">
        <v>243</v>
      </c>
      <c r="E154" s="67"/>
      <c r="F154" s="23" t="s">
        <v>274</v>
      </c>
      <c r="G154" s="23">
        <v>3500</v>
      </c>
      <c r="H154" s="67" t="s">
        <v>30</v>
      </c>
      <c r="I154" s="23">
        <v>3550</v>
      </c>
      <c r="J154" s="23"/>
      <c r="K154" s="24" t="str">
        <f t="shared" si="34"/>
        <v>01/NHS/21</v>
      </c>
      <c r="L154" s="81">
        <v>137</v>
      </c>
      <c r="M154" s="81">
        <v>29</v>
      </c>
      <c r="N154" s="81">
        <v>39</v>
      </c>
      <c r="O154" s="94">
        <f t="shared" si="35"/>
        <v>13</v>
      </c>
      <c r="P154" s="94">
        <f t="shared" si="36"/>
        <v>26</v>
      </c>
      <c r="Q154" s="81"/>
      <c r="R154" s="94"/>
      <c r="S154" s="94"/>
      <c r="T154" s="94"/>
      <c r="U154" s="81"/>
      <c r="V154" s="81"/>
      <c r="W154" s="81"/>
      <c r="X154" s="81"/>
      <c r="Y154" s="23"/>
      <c r="Z154" s="81"/>
      <c r="AA154" s="81"/>
      <c r="AB154" s="94"/>
      <c r="AC154" s="94"/>
      <c r="AD154" s="94"/>
      <c r="AE154" s="94"/>
      <c r="AF154" s="94"/>
      <c r="AG154" s="74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7"/>
      <c r="AS154" s="27"/>
      <c r="AT154" s="27"/>
      <c r="AU154" s="27"/>
    </row>
    <row r="155" spans="2:47" ht="12.75" customHeight="1" x14ac:dyDescent="0.2">
      <c r="B155" s="28" t="s">
        <v>162</v>
      </c>
      <c r="D155" s="67" t="s">
        <v>244</v>
      </c>
      <c r="E155" s="67"/>
      <c r="F155" s="23" t="s">
        <v>274</v>
      </c>
      <c r="G155" s="23">
        <v>3550</v>
      </c>
      <c r="H155" s="67" t="s">
        <v>30</v>
      </c>
      <c r="I155" s="23">
        <v>3600</v>
      </c>
      <c r="J155" s="23"/>
      <c r="K155" s="24" t="str">
        <f t="shared" si="34"/>
        <v>01/NHS/21</v>
      </c>
      <c r="L155" s="81">
        <v>98</v>
      </c>
      <c r="M155" s="81">
        <v>31</v>
      </c>
      <c r="N155" s="81">
        <v>42</v>
      </c>
      <c r="O155" s="94">
        <f t="shared" si="35"/>
        <v>14</v>
      </c>
      <c r="P155" s="94">
        <f t="shared" si="36"/>
        <v>28</v>
      </c>
      <c r="Q155" s="81"/>
      <c r="R155" s="94"/>
      <c r="S155" s="94"/>
      <c r="T155" s="94"/>
      <c r="U155" s="81"/>
      <c r="V155" s="81"/>
      <c r="W155" s="81"/>
      <c r="X155" s="81"/>
      <c r="Y155" s="23"/>
      <c r="Z155" s="81"/>
      <c r="AA155" s="81"/>
      <c r="AB155" s="94"/>
      <c r="AC155" s="94"/>
      <c r="AD155" s="94"/>
      <c r="AE155" s="94"/>
      <c r="AF155" s="94"/>
      <c r="AG155" s="74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7"/>
      <c r="AS155" s="27"/>
      <c r="AT155" s="27"/>
      <c r="AU155" s="27"/>
    </row>
    <row r="156" spans="2:47" x14ac:dyDescent="0.2">
      <c r="B156" s="28" t="s">
        <v>162</v>
      </c>
      <c r="D156" s="67" t="s">
        <v>244</v>
      </c>
      <c r="E156" s="67"/>
      <c r="F156" s="23" t="s">
        <v>274</v>
      </c>
      <c r="G156" s="23">
        <v>3600</v>
      </c>
      <c r="H156" s="67" t="s">
        <v>30</v>
      </c>
      <c r="I156" s="23">
        <v>3650</v>
      </c>
      <c r="J156" s="23"/>
      <c r="K156" s="24" t="str">
        <f t="shared" si="34"/>
        <v>01/NHS/21</v>
      </c>
      <c r="L156" s="81">
        <v>21</v>
      </c>
      <c r="M156" s="81">
        <v>25</v>
      </c>
      <c r="N156" s="81">
        <v>22</v>
      </c>
      <c r="O156" s="94">
        <f t="shared" si="35"/>
        <v>7.333333333333333</v>
      </c>
      <c r="P156" s="94">
        <f t="shared" si="36"/>
        <v>14.666666666666668</v>
      </c>
      <c r="Q156" s="81"/>
      <c r="R156" s="94"/>
      <c r="S156" s="94"/>
      <c r="T156" s="94"/>
      <c r="U156" s="81"/>
      <c r="V156" s="81"/>
      <c r="W156" s="81"/>
      <c r="X156" s="81"/>
      <c r="Y156" s="23"/>
      <c r="Z156" s="81"/>
      <c r="AA156" s="81"/>
      <c r="AB156" s="94"/>
      <c r="AC156" s="94"/>
      <c r="AD156" s="94"/>
      <c r="AE156" s="94"/>
      <c r="AF156" s="94"/>
      <c r="AG156" s="74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7"/>
      <c r="AS156" s="27"/>
      <c r="AT156" s="27"/>
      <c r="AU156" s="27"/>
    </row>
    <row r="157" spans="2:47" ht="12.75" customHeight="1" x14ac:dyDescent="0.2">
      <c r="B157" s="28" t="s">
        <v>162</v>
      </c>
      <c r="D157" s="67" t="s">
        <v>244</v>
      </c>
      <c r="E157" s="67"/>
      <c r="F157" s="23" t="s">
        <v>274</v>
      </c>
      <c r="G157" s="23">
        <v>3650</v>
      </c>
      <c r="H157" s="67" t="s">
        <v>30</v>
      </c>
      <c r="I157" s="23">
        <v>3700</v>
      </c>
      <c r="J157" s="23"/>
      <c r="K157" s="24" t="str">
        <f t="shared" si="34"/>
        <v>01/NHS/21</v>
      </c>
      <c r="L157" s="81">
        <v>1</v>
      </c>
      <c r="M157" s="81">
        <v>13</v>
      </c>
      <c r="N157" s="81">
        <v>0</v>
      </c>
      <c r="O157" s="94">
        <f t="shared" si="35"/>
        <v>0</v>
      </c>
      <c r="P157" s="94">
        <f t="shared" si="36"/>
        <v>0</v>
      </c>
      <c r="Q157" s="81"/>
      <c r="R157" s="94"/>
      <c r="S157" s="94"/>
      <c r="T157" s="94"/>
      <c r="U157" s="81"/>
      <c r="V157" s="81"/>
      <c r="W157" s="81"/>
      <c r="X157" s="81"/>
      <c r="Y157" s="23"/>
      <c r="Z157" s="81"/>
      <c r="AA157" s="81"/>
      <c r="AB157" s="94"/>
      <c r="AC157" s="94"/>
      <c r="AD157" s="94"/>
      <c r="AE157" s="94"/>
      <c r="AF157" s="94"/>
      <c r="AG157" s="74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7"/>
      <c r="AS157" s="27"/>
      <c r="AT157" s="27"/>
      <c r="AU157" s="27"/>
    </row>
    <row r="158" spans="2:47" ht="12.75" customHeight="1" x14ac:dyDescent="0.2">
      <c r="B158" s="28" t="s">
        <v>162</v>
      </c>
      <c r="D158" s="67" t="s">
        <v>245</v>
      </c>
      <c r="E158" s="67"/>
      <c r="F158" s="23" t="s">
        <v>274</v>
      </c>
      <c r="G158" s="23">
        <v>3700</v>
      </c>
      <c r="H158" s="67" t="s">
        <v>30</v>
      </c>
      <c r="I158" s="23">
        <v>3750</v>
      </c>
      <c r="J158" s="23"/>
      <c r="K158" s="24" t="str">
        <f t="shared" si="34"/>
        <v>01/NHS/21</v>
      </c>
      <c r="L158" s="81">
        <v>4</v>
      </c>
      <c r="M158" s="81">
        <v>9</v>
      </c>
      <c r="N158" s="81">
        <v>0</v>
      </c>
      <c r="O158" s="94">
        <f t="shared" si="35"/>
        <v>0</v>
      </c>
      <c r="P158" s="94">
        <f t="shared" si="36"/>
        <v>0</v>
      </c>
      <c r="Q158" s="81"/>
      <c r="R158" s="94"/>
      <c r="S158" s="94"/>
      <c r="T158" s="94"/>
      <c r="U158" s="81"/>
      <c r="V158" s="81"/>
      <c r="W158" s="81"/>
      <c r="X158" s="81"/>
      <c r="Y158" s="23"/>
      <c r="Z158" s="81"/>
      <c r="AA158" s="81"/>
      <c r="AB158" s="94"/>
      <c r="AC158" s="94"/>
      <c r="AD158" s="94"/>
      <c r="AE158" s="94"/>
      <c r="AF158" s="94"/>
      <c r="AG158" s="74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7"/>
      <c r="AS158" s="27"/>
      <c r="AT158" s="27"/>
      <c r="AU158" s="27"/>
    </row>
    <row r="159" spans="2:47" ht="12.75" customHeight="1" x14ac:dyDescent="0.2">
      <c r="B159" s="28" t="s">
        <v>162</v>
      </c>
      <c r="D159" s="67" t="s">
        <v>245</v>
      </c>
      <c r="E159" s="67"/>
      <c r="F159" s="23" t="s">
        <v>274</v>
      </c>
      <c r="G159" s="23">
        <v>3750</v>
      </c>
      <c r="H159" s="67" t="s">
        <v>30</v>
      </c>
      <c r="I159" s="23">
        <v>3800</v>
      </c>
      <c r="J159" s="23"/>
      <c r="K159" s="24" t="str">
        <f t="shared" si="34"/>
        <v>01/NHS/21</v>
      </c>
      <c r="L159" s="81">
        <v>7</v>
      </c>
      <c r="M159" s="81">
        <v>10</v>
      </c>
      <c r="N159" s="81">
        <v>0</v>
      </c>
      <c r="O159" s="94">
        <f t="shared" si="35"/>
        <v>0</v>
      </c>
      <c r="P159" s="94">
        <f t="shared" si="36"/>
        <v>0</v>
      </c>
      <c r="Q159" s="81"/>
      <c r="R159" s="94"/>
      <c r="S159" s="94"/>
      <c r="T159" s="94"/>
      <c r="U159" s="81"/>
      <c r="V159" s="81"/>
      <c r="W159" s="81"/>
      <c r="X159" s="81"/>
      <c r="Y159" s="23"/>
      <c r="Z159" s="81"/>
      <c r="AA159" s="81"/>
      <c r="AB159" s="94"/>
      <c r="AC159" s="94"/>
      <c r="AD159" s="94"/>
      <c r="AE159" s="94"/>
      <c r="AF159" s="94"/>
      <c r="AG159" s="74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7"/>
      <c r="AS159" s="27"/>
      <c r="AT159" s="27"/>
      <c r="AU159" s="27"/>
    </row>
    <row r="160" spans="2:47" ht="12.75" customHeight="1" x14ac:dyDescent="0.2">
      <c r="B160" s="28" t="s">
        <v>162</v>
      </c>
      <c r="D160" s="67" t="s">
        <v>245</v>
      </c>
      <c r="E160" s="67"/>
      <c r="F160" s="23" t="s">
        <v>274</v>
      </c>
      <c r="G160" s="23">
        <v>3800</v>
      </c>
      <c r="H160" s="67" t="s">
        <v>30</v>
      </c>
      <c r="I160" s="23">
        <v>3850</v>
      </c>
      <c r="J160" s="23"/>
      <c r="K160" s="24" t="str">
        <f t="shared" si="34"/>
        <v>01/NHS/21</v>
      </c>
      <c r="L160" s="81">
        <v>9</v>
      </c>
      <c r="M160" s="81">
        <v>11</v>
      </c>
      <c r="N160" s="81">
        <v>0</v>
      </c>
      <c r="O160" s="94">
        <f t="shared" si="35"/>
        <v>0</v>
      </c>
      <c r="P160" s="94">
        <f t="shared" si="36"/>
        <v>0</v>
      </c>
      <c r="Q160" s="81"/>
      <c r="R160" s="94"/>
      <c r="S160" s="94"/>
      <c r="T160" s="94"/>
      <c r="U160" s="81"/>
      <c r="V160" s="81"/>
      <c r="W160" s="81"/>
      <c r="X160" s="81"/>
      <c r="Y160" s="23"/>
      <c r="Z160" s="81"/>
      <c r="AA160" s="81"/>
      <c r="AB160" s="94"/>
      <c r="AC160" s="94"/>
      <c r="AD160" s="94"/>
      <c r="AE160" s="94"/>
      <c r="AF160" s="94"/>
      <c r="AG160" s="74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7"/>
      <c r="AS160" s="27"/>
      <c r="AT160" s="27"/>
      <c r="AU160" s="27"/>
    </row>
    <row r="161" spans="2:47" ht="12.75" customHeight="1" x14ac:dyDescent="0.2">
      <c r="B161" s="28" t="s">
        <v>162</v>
      </c>
      <c r="D161" s="67" t="s">
        <v>246</v>
      </c>
      <c r="E161" s="67"/>
      <c r="F161" s="23" t="s">
        <v>274</v>
      </c>
      <c r="G161" s="23">
        <v>3850</v>
      </c>
      <c r="H161" s="67" t="s">
        <v>30</v>
      </c>
      <c r="I161" s="23">
        <v>3900</v>
      </c>
      <c r="J161" s="23"/>
      <c r="K161" s="24" t="str">
        <f t="shared" si="34"/>
        <v>01/NHS/21</v>
      </c>
      <c r="L161" s="81">
        <v>13</v>
      </c>
      <c r="M161" s="81">
        <v>8</v>
      </c>
      <c r="N161" s="81">
        <v>0</v>
      </c>
      <c r="O161" s="94">
        <f t="shared" si="35"/>
        <v>0</v>
      </c>
      <c r="P161" s="94">
        <f t="shared" si="36"/>
        <v>0</v>
      </c>
      <c r="Q161" s="81"/>
      <c r="R161" s="94"/>
      <c r="S161" s="94"/>
      <c r="T161" s="94"/>
      <c r="U161" s="81"/>
      <c r="V161" s="81"/>
      <c r="W161" s="81"/>
      <c r="X161" s="81"/>
      <c r="Y161" s="23"/>
      <c r="Z161" s="81"/>
      <c r="AA161" s="81"/>
      <c r="AB161" s="94"/>
      <c r="AC161" s="94"/>
      <c r="AD161" s="94"/>
      <c r="AE161" s="94"/>
      <c r="AF161" s="94"/>
      <c r="AG161" s="74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7"/>
      <c r="AS161" s="27"/>
      <c r="AT161" s="27"/>
      <c r="AU161" s="27"/>
    </row>
    <row r="162" spans="2:47" ht="12.75" customHeight="1" x14ac:dyDescent="0.2">
      <c r="B162" s="28" t="s">
        <v>162</v>
      </c>
      <c r="D162" s="67" t="s">
        <v>246</v>
      </c>
      <c r="E162" s="67"/>
      <c r="F162" s="23" t="s">
        <v>274</v>
      </c>
      <c r="G162" s="23">
        <v>3900</v>
      </c>
      <c r="H162" s="67" t="s">
        <v>30</v>
      </c>
      <c r="I162" s="23">
        <v>3933.28</v>
      </c>
      <c r="J162" s="23"/>
      <c r="K162" s="24" t="str">
        <f t="shared" si="34"/>
        <v>01/NHS/21</v>
      </c>
      <c r="L162" s="81">
        <v>5</v>
      </c>
      <c r="M162" s="81">
        <v>2</v>
      </c>
      <c r="N162" s="81">
        <v>0</v>
      </c>
      <c r="O162" s="94">
        <f t="shared" si="35"/>
        <v>0</v>
      </c>
      <c r="P162" s="94">
        <f t="shared" si="36"/>
        <v>0</v>
      </c>
      <c r="Q162" s="81"/>
      <c r="R162" s="94"/>
      <c r="S162" s="94"/>
      <c r="T162" s="94"/>
      <c r="U162" s="81"/>
      <c r="V162" s="81"/>
      <c r="W162" s="81"/>
      <c r="X162" s="81"/>
      <c r="Y162" s="23"/>
      <c r="Z162" s="81"/>
      <c r="AA162" s="81"/>
      <c r="AB162" s="94"/>
      <c r="AC162" s="94"/>
      <c r="AD162" s="94"/>
      <c r="AE162" s="94"/>
      <c r="AF162" s="94"/>
      <c r="AG162" s="74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7"/>
      <c r="AS162" s="27"/>
      <c r="AT162" s="27"/>
      <c r="AU162" s="27"/>
    </row>
    <row r="163" spans="2:47" ht="12.75" customHeight="1" x14ac:dyDescent="0.2">
      <c r="B163" s="28"/>
      <c r="D163" s="67"/>
      <c r="E163" s="67"/>
      <c r="F163" s="23"/>
      <c r="G163" s="23"/>
      <c r="H163" s="67"/>
      <c r="I163" s="23"/>
      <c r="J163" s="23"/>
      <c r="K163" s="24"/>
      <c r="L163" s="81"/>
      <c r="M163" s="81"/>
      <c r="N163" s="81"/>
      <c r="O163" s="94"/>
      <c r="P163" s="94"/>
      <c r="Q163" s="81"/>
      <c r="R163" s="94"/>
      <c r="S163" s="94"/>
      <c r="T163" s="94"/>
      <c r="U163" s="81"/>
      <c r="V163" s="81"/>
      <c r="W163" s="81"/>
      <c r="X163" s="81"/>
      <c r="Y163" s="23"/>
      <c r="Z163" s="81"/>
      <c r="AA163" s="81"/>
      <c r="AB163" s="94"/>
      <c r="AC163" s="94"/>
      <c r="AD163" s="94"/>
      <c r="AE163" s="94"/>
      <c r="AF163" s="94"/>
      <c r="AG163" s="74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7"/>
      <c r="AS163" s="27"/>
      <c r="AT163" s="27"/>
      <c r="AU163" s="27"/>
    </row>
    <row r="164" spans="2:47" ht="12.75" customHeight="1" x14ac:dyDescent="0.2">
      <c r="B164" s="28" t="s">
        <v>162</v>
      </c>
      <c r="D164" s="67" t="s">
        <v>247</v>
      </c>
      <c r="E164" s="67"/>
      <c r="F164" s="23" t="s">
        <v>275</v>
      </c>
      <c r="G164" s="23">
        <v>1062.81</v>
      </c>
      <c r="H164" s="67" t="s">
        <v>30</v>
      </c>
      <c r="I164" s="23">
        <v>1100</v>
      </c>
      <c r="J164" s="23"/>
      <c r="K164" s="24" t="str">
        <f t="shared" si="34"/>
        <v>01/NHS/21</v>
      </c>
      <c r="L164" s="81">
        <v>59</v>
      </c>
      <c r="M164" s="81">
        <v>0</v>
      </c>
      <c r="N164" s="81">
        <v>0</v>
      </c>
      <c r="O164" s="94">
        <f t="shared" si="35"/>
        <v>0</v>
      </c>
      <c r="P164" s="94">
        <f t="shared" si="36"/>
        <v>0</v>
      </c>
      <c r="Q164" s="81"/>
      <c r="R164" s="94"/>
      <c r="S164" s="94"/>
      <c r="T164" s="94"/>
      <c r="U164" s="81"/>
      <c r="V164" s="81"/>
      <c r="W164" s="81"/>
      <c r="X164" s="81"/>
      <c r="Y164" s="23"/>
      <c r="Z164" s="81"/>
      <c r="AA164" s="81"/>
      <c r="AB164" s="94"/>
      <c r="AC164" s="94"/>
      <c r="AD164" s="94"/>
      <c r="AE164" s="94"/>
      <c r="AF164" s="94"/>
      <c r="AG164" s="74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7"/>
      <c r="AS164" s="27"/>
      <c r="AT164" s="27"/>
      <c r="AU164" s="27"/>
    </row>
    <row r="165" spans="2:47" ht="12.75" customHeight="1" x14ac:dyDescent="0.2">
      <c r="B165" s="28" t="s">
        <v>162</v>
      </c>
      <c r="D165" s="67" t="s">
        <v>247</v>
      </c>
      <c r="E165" s="67"/>
      <c r="F165" s="23" t="s">
        <v>275</v>
      </c>
      <c r="G165" s="23">
        <v>1100</v>
      </c>
      <c r="H165" s="67" t="s">
        <v>30</v>
      </c>
      <c r="I165" s="23">
        <v>1150</v>
      </c>
      <c r="J165" s="23"/>
      <c r="K165" s="24" t="str">
        <f t="shared" si="34"/>
        <v>01/NHS/21</v>
      </c>
      <c r="L165" s="81">
        <v>148</v>
      </c>
      <c r="M165" s="81">
        <v>1</v>
      </c>
      <c r="N165" s="81">
        <v>0</v>
      </c>
      <c r="O165" s="94">
        <f t="shared" si="35"/>
        <v>0</v>
      </c>
      <c r="P165" s="94">
        <f t="shared" si="36"/>
        <v>0</v>
      </c>
      <c r="Q165" s="81"/>
      <c r="R165" s="94"/>
      <c r="S165" s="94"/>
      <c r="T165" s="94"/>
      <c r="U165" s="81"/>
      <c r="V165" s="81"/>
      <c r="W165" s="81"/>
      <c r="X165" s="81"/>
      <c r="Y165" s="23"/>
      <c r="Z165" s="81"/>
      <c r="AA165" s="81"/>
      <c r="AB165" s="94"/>
      <c r="AC165" s="94"/>
      <c r="AD165" s="94"/>
      <c r="AE165" s="94"/>
      <c r="AF165" s="94"/>
      <c r="AG165" s="74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7"/>
      <c r="AS165" s="27"/>
      <c r="AT165" s="27"/>
      <c r="AU165" s="27"/>
    </row>
    <row r="166" spans="2:47" ht="12.75" customHeight="1" x14ac:dyDescent="0.2">
      <c r="B166" s="28" t="s">
        <v>162</v>
      </c>
      <c r="D166" s="67" t="s">
        <v>248</v>
      </c>
      <c r="E166" s="67"/>
      <c r="F166" s="23" t="s">
        <v>275</v>
      </c>
      <c r="G166" s="23">
        <v>1150</v>
      </c>
      <c r="H166" s="67" t="s">
        <v>30</v>
      </c>
      <c r="I166" s="23">
        <v>1200</v>
      </c>
      <c r="J166" s="23"/>
      <c r="K166" s="24" t="str">
        <f t="shared" si="34"/>
        <v>01/NHS/21</v>
      </c>
      <c r="L166" s="81">
        <v>122</v>
      </c>
      <c r="M166" s="81">
        <v>13</v>
      </c>
      <c r="N166" s="81">
        <v>0</v>
      </c>
      <c r="O166" s="94">
        <f t="shared" si="35"/>
        <v>0</v>
      </c>
      <c r="P166" s="94">
        <f t="shared" si="36"/>
        <v>0</v>
      </c>
      <c r="Q166" s="81"/>
      <c r="R166" s="94"/>
      <c r="S166" s="94"/>
      <c r="T166" s="94"/>
      <c r="U166" s="81"/>
      <c r="V166" s="81"/>
      <c r="W166" s="81"/>
      <c r="X166" s="81"/>
      <c r="Y166" s="23"/>
      <c r="Z166" s="81"/>
      <c r="AA166" s="81"/>
      <c r="AB166" s="94"/>
      <c r="AC166" s="94"/>
      <c r="AD166" s="94"/>
      <c r="AE166" s="94"/>
      <c r="AF166" s="94"/>
      <c r="AG166" s="74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7"/>
      <c r="AS166" s="27"/>
      <c r="AT166" s="27"/>
      <c r="AU166" s="27"/>
    </row>
    <row r="167" spans="2:47" ht="12.75" customHeight="1" x14ac:dyDescent="0.2">
      <c r="B167" s="28" t="s">
        <v>162</v>
      </c>
      <c r="D167" s="67" t="s">
        <v>248</v>
      </c>
      <c r="E167" s="67"/>
      <c r="F167" s="23" t="s">
        <v>275</v>
      </c>
      <c r="G167" s="23">
        <v>1200</v>
      </c>
      <c r="H167" s="67" t="s">
        <v>30</v>
      </c>
      <c r="I167" s="23">
        <v>1250</v>
      </c>
      <c r="J167" s="23"/>
      <c r="K167" s="24" t="str">
        <f t="shared" si="34"/>
        <v>01/NHS/21</v>
      </c>
      <c r="L167" s="81">
        <v>114</v>
      </c>
      <c r="M167" s="81">
        <v>19</v>
      </c>
      <c r="N167" s="81">
        <v>0</v>
      </c>
      <c r="O167" s="94">
        <f t="shared" si="35"/>
        <v>0</v>
      </c>
      <c r="P167" s="94">
        <f t="shared" si="36"/>
        <v>0</v>
      </c>
      <c r="Q167" s="81"/>
      <c r="R167" s="94"/>
      <c r="S167" s="94"/>
      <c r="T167" s="94"/>
      <c r="U167" s="81"/>
      <c r="V167" s="81"/>
      <c r="W167" s="81"/>
      <c r="X167" s="81"/>
      <c r="Y167" s="23"/>
      <c r="Z167" s="81"/>
      <c r="AA167" s="81"/>
      <c r="AB167" s="94"/>
      <c r="AC167" s="94"/>
      <c r="AD167" s="94"/>
      <c r="AE167" s="94"/>
      <c r="AF167" s="94"/>
      <c r="AG167" s="74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7"/>
      <c r="AS167" s="27"/>
      <c r="AT167" s="27"/>
      <c r="AU167" s="27"/>
    </row>
    <row r="168" spans="2:47" ht="12.75" customHeight="1" x14ac:dyDescent="0.2">
      <c r="B168" s="28" t="s">
        <v>162</v>
      </c>
      <c r="D168" s="67" t="s">
        <v>248</v>
      </c>
      <c r="E168" s="67"/>
      <c r="F168" s="23" t="s">
        <v>275</v>
      </c>
      <c r="G168" s="23">
        <v>1250</v>
      </c>
      <c r="H168" s="67" t="s">
        <v>30</v>
      </c>
      <c r="I168" s="23">
        <v>1300</v>
      </c>
      <c r="J168" s="23"/>
      <c r="K168" s="24" t="str">
        <f t="shared" si="34"/>
        <v>01/NHS/21</v>
      </c>
      <c r="L168" s="81">
        <v>123</v>
      </c>
      <c r="M168" s="81">
        <v>200</v>
      </c>
      <c r="N168" s="81">
        <v>27</v>
      </c>
      <c r="O168" s="94">
        <f t="shared" si="35"/>
        <v>9</v>
      </c>
      <c r="P168" s="94">
        <f t="shared" si="36"/>
        <v>18</v>
      </c>
      <c r="Q168" s="81"/>
      <c r="R168" s="94"/>
      <c r="S168" s="94"/>
      <c r="T168" s="94"/>
      <c r="U168" s="81"/>
      <c r="V168" s="81"/>
      <c r="W168" s="81"/>
      <c r="X168" s="81"/>
      <c r="Y168" s="23"/>
      <c r="Z168" s="81"/>
      <c r="AA168" s="81"/>
      <c r="AB168" s="94"/>
      <c r="AC168" s="94"/>
      <c r="AD168" s="94"/>
      <c r="AE168" s="94"/>
      <c r="AF168" s="94"/>
      <c r="AG168" s="74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7"/>
      <c r="AS168" s="27"/>
      <c r="AT168" s="27"/>
      <c r="AU168" s="27"/>
    </row>
    <row r="169" spans="2:47" ht="12.75" customHeight="1" x14ac:dyDescent="0.2">
      <c r="B169" s="28" t="s">
        <v>162</v>
      </c>
      <c r="D169" s="67" t="s">
        <v>249</v>
      </c>
      <c r="E169" s="67"/>
      <c r="F169" s="23" t="s">
        <v>275</v>
      </c>
      <c r="G169" s="23">
        <v>1300</v>
      </c>
      <c r="H169" s="67" t="s">
        <v>30</v>
      </c>
      <c r="I169" s="23">
        <v>1350</v>
      </c>
      <c r="J169" s="23"/>
      <c r="K169" s="24" t="str">
        <f t="shared" si="34"/>
        <v>01/NHS/21</v>
      </c>
      <c r="L169" s="81">
        <v>123</v>
      </c>
      <c r="M169" s="81">
        <v>485</v>
      </c>
      <c r="N169" s="81">
        <v>80</v>
      </c>
      <c r="O169" s="94">
        <f t="shared" si="35"/>
        <v>26.666666666666668</v>
      </c>
      <c r="P169" s="94">
        <f t="shared" si="36"/>
        <v>53.333333333333329</v>
      </c>
      <c r="Q169" s="81"/>
      <c r="R169" s="94"/>
      <c r="S169" s="94"/>
      <c r="T169" s="94"/>
      <c r="U169" s="81"/>
      <c r="V169" s="81"/>
      <c r="W169" s="81"/>
      <c r="X169" s="81"/>
      <c r="Y169" s="23"/>
      <c r="Z169" s="81"/>
      <c r="AA169" s="81"/>
      <c r="AB169" s="94"/>
      <c r="AC169" s="94"/>
      <c r="AD169" s="94"/>
      <c r="AE169" s="94"/>
      <c r="AF169" s="94"/>
      <c r="AG169" s="74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7"/>
      <c r="AS169" s="27"/>
      <c r="AT169" s="27"/>
      <c r="AU169" s="27"/>
    </row>
    <row r="170" spans="2:47" ht="12.75" customHeight="1" x14ac:dyDescent="0.2">
      <c r="B170" s="28" t="s">
        <v>162</v>
      </c>
      <c r="D170" s="67" t="s">
        <v>249</v>
      </c>
      <c r="E170" s="67"/>
      <c r="F170" s="23" t="s">
        <v>275</v>
      </c>
      <c r="G170" s="23">
        <v>1350</v>
      </c>
      <c r="H170" s="67" t="s">
        <v>30</v>
      </c>
      <c r="I170" s="23">
        <v>1400</v>
      </c>
      <c r="J170" s="23"/>
      <c r="K170" s="24" t="str">
        <f t="shared" si="34"/>
        <v>01/NHS/21</v>
      </c>
      <c r="L170" s="81">
        <v>94</v>
      </c>
      <c r="M170" s="81">
        <v>493</v>
      </c>
      <c r="N170" s="81">
        <v>102</v>
      </c>
      <c r="O170" s="94">
        <f t="shared" si="35"/>
        <v>34</v>
      </c>
      <c r="P170" s="94">
        <f t="shared" si="36"/>
        <v>68</v>
      </c>
      <c r="Q170" s="81"/>
      <c r="R170" s="94"/>
      <c r="S170" s="94"/>
      <c r="T170" s="94"/>
      <c r="U170" s="81"/>
      <c r="V170" s="81"/>
      <c r="W170" s="81"/>
      <c r="X170" s="81"/>
      <c r="Y170" s="23"/>
      <c r="Z170" s="81"/>
      <c r="AA170" s="81"/>
      <c r="AB170" s="94"/>
      <c r="AC170" s="94"/>
      <c r="AD170" s="94"/>
      <c r="AE170" s="94"/>
      <c r="AF170" s="94"/>
      <c r="AG170" s="74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7"/>
      <c r="AS170" s="27"/>
      <c r="AT170" s="27"/>
      <c r="AU170" s="27"/>
    </row>
    <row r="171" spans="2:47" ht="12.75" customHeight="1" x14ac:dyDescent="0.2">
      <c r="B171" s="28" t="s">
        <v>162</v>
      </c>
      <c r="D171" s="67" t="s">
        <v>250</v>
      </c>
      <c r="E171" s="67"/>
      <c r="F171" s="23" t="s">
        <v>275</v>
      </c>
      <c r="G171" s="23">
        <v>1400</v>
      </c>
      <c r="H171" s="67" t="s">
        <v>30</v>
      </c>
      <c r="I171" s="23">
        <v>1450</v>
      </c>
      <c r="J171" s="23"/>
      <c r="K171" s="24" t="str">
        <f t="shared" si="34"/>
        <v>01/NHS/21</v>
      </c>
      <c r="L171" s="81">
        <v>64</v>
      </c>
      <c r="M171" s="81">
        <v>686</v>
      </c>
      <c r="N171" s="81">
        <v>87</v>
      </c>
      <c r="O171" s="94">
        <f t="shared" si="35"/>
        <v>29</v>
      </c>
      <c r="P171" s="94">
        <f t="shared" si="36"/>
        <v>58</v>
      </c>
      <c r="Q171" s="81"/>
      <c r="R171" s="94"/>
      <c r="S171" s="94"/>
      <c r="T171" s="94"/>
      <c r="U171" s="81"/>
      <c r="V171" s="81"/>
      <c r="W171" s="81"/>
      <c r="X171" s="81"/>
      <c r="Y171" s="23"/>
      <c r="Z171" s="81"/>
      <c r="AA171" s="81"/>
      <c r="AB171" s="94"/>
      <c r="AC171" s="94"/>
      <c r="AD171" s="94"/>
      <c r="AE171" s="94"/>
      <c r="AF171" s="94"/>
      <c r="AG171" s="74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7"/>
      <c r="AS171" s="27"/>
      <c r="AT171" s="27"/>
      <c r="AU171" s="27"/>
    </row>
    <row r="172" spans="2:47" ht="12.75" customHeight="1" x14ac:dyDescent="0.2">
      <c r="B172" s="28" t="s">
        <v>162</v>
      </c>
      <c r="D172" s="67" t="s">
        <v>250</v>
      </c>
      <c r="E172" s="67"/>
      <c r="F172" s="23" t="s">
        <v>275</v>
      </c>
      <c r="G172" s="23">
        <v>1450</v>
      </c>
      <c r="H172" s="67" t="s">
        <v>30</v>
      </c>
      <c r="I172" s="23">
        <v>1500</v>
      </c>
      <c r="J172" s="23"/>
      <c r="K172" s="24" t="str">
        <f t="shared" si="34"/>
        <v>01/NHS/21</v>
      </c>
      <c r="L172" s="81">
        <v>55</v>
      </c>
      <c r="M172" s="81">
        <v>1064</v>
      </c>
      <c r="N172" s="81">
        <v>76</v>
      </c>
      <c r="O172" s="94">
        <f t="shared" si="35"/>
        <v>25.333333333333332</v>
      </c>
      <c r="P172" s="94">
        <f t="shared" si="36"/>
        <v>50.666666666666671</v>
      </c>
      <c r="Q172" s="81"/>
      <c r="R172" s="94"/>
      <c r="S172" s="94"/>
      <c r="T172" s="94"/>
      <c r="U172" s="81"/>
      <c r="V172" s="81"/>
      <c r="W172" s="81"/>
      <c r="X172" s="81"/>
      <c r="Y172" s="23"/>
      <c r="Z172" s="81"/>
      <c r="AA172" s="81"/>
      <c r="AB172" s="94"/>
      <c r="AC172" s="94"/>
      <c r="AD172" s="94"/>
      <c r="AE172" s="94"/>
      <c r="AF172" s="94"/>
      <c r="AG172" s="74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7"/>
      <c r="AS172" s="27"/>
      <c r="AT172" s="27"/>
      <c r="AU172" s="27"/>
    </row>
    <row r="173" spans="2:47" ht="12.75" customHeight="1" x14ac:dyDescent="0.2">
      <c r="B173" s="28" t="s">
        <v>162</v>
      </c>
      <c r="D173" s="67" t="s">
        <v>251</v>
      </c>
      <c r="E173" s="67"/>
      <c r="F173" s="23" t="s">
        <v>275</v>
      </c>
      <c r="G173" s="23">
        <v>1500</v>
      </c>
      <c r="H173" s="67" t="s">
        <v>30</v>
      </c>
      <c r="I173" s="23">
        <v>1550</v>
      </c>
      <c r="J173" s="23"/>
      <c r="K173" s="24" t="str">
        <f t="shared" si="34"/>
        <v>01/NHS/21</v>
      </c>
      <c r="L173" s="81">
        <v>48</v>
      </c>
      <c r="M173" s="81">
        <v>1129</v>
      </c>
      <c r="N173" s="81">
        <v>75</v>
      </c>
      <c r="O173" s="94">
        <f t="shared" si="35"/>
        <v>25</v>
      </c>
      <c r="P173" s="94">
        <f t="shared" si="36"/>
        <v>50</v>
      </c>
      <c r="Q173" s="81"/>
      <c r="R173" s="94"/>
      <c r="S173" s="94"/>
      <c r="T173" s="94"/>
      <c r="U173" s="81"/>
      <c r="V173" s="81"/>
      <c r="W173" s="81"/>
      <c r="X173" s="81"/>
      <c r="Y173" s="23"/>
      <c r="Z173" s="81"/>
      <c r="AA173" s="81"/>
      <c r="AB173" s="94"/>
      <c r="AC173" s="94"/>
      <c r="AD173" s="94"/>
      <c r="AE173" s="94"/>
      <c r="AF173" s="94"/>
      <c r="AG173" s="74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7"/>
      <c r="AS173" s="27"/>
      <c r="AT173" s="27"/>
      <c r="AU173" s="27"/>
    </row>
    <row r="174" spans="2:47" ht="12.75" customHeight="1" x14ac:dyDescent="0.2">
      <c r="B174" s="28"/>
      <c r="D174" s="67"/>
      <c r="E174" s="67"/>
      <c r="F174" s="23"/>
      <c r="G174" s="23"/>
      <c r="H174" s="67"/>
      <c r="I174" s="23"/>
      <c r="J174" s="23"/>
      <c r="K174" s="24"/>
      <c r="L174" s="81"/>
      <c r="M174" s="81"/>
      <c r="N174" s="81"/>
      <c r="O174" s="94"/>
      <c r="P174" s="94"/>
      <c r="Q174" s="81"/>
      <c r="R174" s="94"/>
      <c r="S174" s="94"/>
      <c r="T174" s="94"/>
      <c r="U174" s="81"/>
      <c r="V174" s="81"/>
      <c r="W174" s="81"/>
      <c r="X174" s="81"/>
      <c r="Y174" s="23"/>
      <c r="Z174" s="81"/>
      <c r="AA174" s="81"/>
      <c r="AB174" s="94"/>
      <c r="AC174" s="94"/>
      <c r="AD174" s="94"/>
      <c r="AE174" s="94"/>
      <c r="AF174" s="94"/>
      <c r="AG174" s="74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7"/>
      <c r="AS174" s="27"/>
      <c r="AT174" s="27"/>
      <c r="AU174" s="27"/>
    </row>
    <row r="175" spans="2:47" ht="12.75" customHeight="1" x14ac:dyDescent="0.2">
      <c r="B175" s="28" t="s">
        <v>162</v>
      </c>
      <c r="D175" s="67" t="s">
        <v>252</v>
      </c>
      <c r="E175" s="67"/>
      <c r="F175" s="23" t="s">
        <v>276</v>
      </c>
      <c r="G175" s="23">
        <v>1589.83</v>
      </c>
      <c r="H175" s="67" t="s">
        <v>30</v>
      </c>
      <c r="I175" s="23">
        <v>1600</v>
      </c>
      <c r="J175" s="23"/>
      <c r="K175" s="24" t="str">
        <f t="shared" si="34"/>
        <v>01/NHS/21</v>
      </c>
      <c r="L175" s="81">
        <v>2</v>
      </c>
      <c r="M175" s="81">
        <v>91</v>
      </c>
      <c r="N175" s="81">
        <v>0</v>
      </c>
      <c r="O175" s="94">
        <f t="shared" si="35"/>
        <v>0</v>
      </c>
      <c r="P175" s="94">
        <f t="shared" si="36"/>
        <v>0</v>
      </c>
      <c r="Q175" s="81"/>
      <c r="R175" s="94"/>
      <c r="S175" s="94"/>
      <c r="T175" s="94"/>
      <c r="U175" s="81"/>
      <c r="V175" s="81"/>
      <c r="W175" s="81"/>
      <c r="X175" s="81"/>
      <c r="Y175" s="23"/>
      <c r="Z175" s="81"/>
      <c r="AA175" s="81"/>
      <c r="AB175" s="94"/>
      <c r="AC175" s="94"/>
      <c r="AD175" s="94"/>
      <c r="AE175" s="94"/>
      <c r="AF175" s="94"/>
      <c r="AG175" s="74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7"/>
      <c r="AS175" s="27"/>
      <c r="AT175" s="27"/>
      <c r="AU175" s="27"/>
    </row>
    <row r="176" spans="2:47" ht="12.75" customHeight="1" x14ac:dyDescent="0.2">
      <c r="B176" s="28" t="s">
        <v>162</v>
      </c>
      <c r="D176" s="67" t="s">
        <v>253</v>
      </c>
      <c r="E176" s="67"/>
      <c r="F176" s="23" t="s">
        <v>276</v>
      </c>
      <c r="G176" s="23">
        <v>1600</v>
      </c>
      <c r="H176" s="67" t="s">
        <v>30</v>
      </c>
      <c r="I176" s="23">
        <v>1650</v>
      </c>
      <c r="J176" s="23"/>
      <c r="K176" s="24" t="str">
        <f t="shared" si="34"/>
        <v>01/NHS/21</v>
      </c>
      <c r="L176" s="81">
        <v>9</v>
      </c>
      <c r="M176" s="81">
        <v>365</v>
      </c>
      <c r="N176" s="81">
        <v>0</v>
      </c>
      <c r="O176" s="94">
        <f t="shared" si="35"/>
        <v>0</v>
      </c>
      <c r="P176" s="94">
        <f t="shared" si="36"/>
        <v>0</v>
      </c>
      <c r="Q176" s="81"/>
      <c r="R176" s="94"/>
      <c r="S176" s="94"/>
      <c r="T176" s="94"/>
      <c r="U176" s="81"/>
      <c r="V176" s="81"/>
      <c r="W176" s="81"/>
      <c r="X176" s="81"/>
      <c r="Y176" s="23"/>
      <c r="Z176" s="81"/>
      <c r="AA176" s="81"/>
      <c r="AB176" s="94"/>
      <c r="AC176" s="94"/>
      <c r="AD176" s="94"/>
      <c r="AE176" s="94"/>
      <c r="AF176" s="94"/>
      <c r="AG176" s="74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7"/>
      <c r="AS176" s="27"/>
      <c r="AT176" s="27"/>
      <c r="AU176" s="27"/>
    </row>
    <row r="177" spans="2:47" ht="12.75" customHeight="1" x14ac:dyDescent="0.2">
      <c r="B177" s="28" t="s">
        <v>162</v>
      </c>
      <c r="D177" s="67" t="s">
        <v>253</v>
      </c>
      <c r="E177" s="67"/>
      <c r="F177" s="23" t="s">
        <v>276</v>
      </c>
      <c r="G177" s="23">
        <v>1650</v>
      </c>
      <c r="H177" s="67" t="s">
        <v>30</v>
      </c>
      <c r="I177" s="23">
        <v>1660</v>
      </c>
      <c r="J177" s="23"/>
      <c r="K177" s="24" t="str">
        <f t="shared" si="34"/>
        <v>01/NHS/21</v>
      </c>
      <c r="L177" s="81">
        <v>0</v>
      </c>
      <c r="M177" s="81">
        <v>74</v>
      </c>
      <c r="N177" s="81">
        <v>0</v>
      </c>
      <c r="O177" s="94">
        <f t="shared" si="35"/>
        <v>0</v>
      </c>
      <c r="P177" s="94">
        <f t="shared" si="36"/>
        <v>0</v>
      </c>
      <c r="Q177" s="81"/>
      <c r="R177" s="94"/>
      <c r="S177" s="94"/>
      <c r="T177" s="94"/>
      <c r="U177" s="81"/>
      <c r="V177" s="81"/>
      <c r="W177" s="81"/>
      <c r="X177" s="81"/>
      <c r="Y177" s="23"/>
      <c r="Z177" s="81"/>
      <c r="AA177" s="81"/>
      <c r="AB177" s="94"/>
      <c r="AC177" s="94"/>
      <c r="AD177" s="94"/>
      <c r="AE177" s="94"/>
      <c r="AF177" s="94"/>
      <c r="AG177" s="74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7"/>
      <c r="AS177" s="27"/>
      <c r="AT177" s="27"/>
      <c r="AU177" s="27"/>
    </row>
    <row r="178" spans="2:47" ht="12.75" customHeight="1" x14ac:dyDescent="0.2">
      <c r="B178" s="28" t="s">
        <v>162</v>
      </c>
      <c r="D178" s="67" t="s">
        <v>254</v>
      </c>
      <c r="E178" s="67"/>
      <c r="F178" s="23" t="s">
        <v>276</v>
      </c>
      <c r="G178" s="23">
        <v>1660</v>
      </c>
      <c r="H178" s="67" t="s">
        <v>30</v>
      </c>
      <c r="I178" s="23">
        <v>1700</v>
      </c>
      <c r="J178" s="23"/>
      <c r="K178" s="24" t="str">
        <f t="shared" si="34"/>
        <v>01/NHS/21</v>
      </c>
      <c r="L178" s="81">
        <v>1</v>
      </c>
      <c r="M178" s="81">
        <v>147</v>
      </c>
      <c r="N178" s="81">
        <v>0</v>
      </c>
      <c r="O178" s="94">
        <f t="shared" si="35"/>
        <v>0</v>
      </c>
      <c r="P178" s="94">
        <f t="shared" si="36"/>
        <v>0</v>
      </c>
      <c r="Q178" s="81"/>
      <c r="R178" s="94"/>
      <c r="S178" s="94"/>
      <c r="T178" s="94"/>
      <c r="U178" s="81"/>
      <c r="V178" s="81"/>
      <c r="W178" s="81"/>
      <c r="X178" s="81"/>
      <c r="Y178" s="23"/>
      <c r="Z178" s="81"/>
      <c r="AA178" s="81"/>
      <c r="AB178" s="94"/>
      <c r="AC178" s="94"/>
      <c r="AD178" s="94"/>
      <c r="AE178" s="94"/>
      <c r="AF178" s="94"/>
      <c r="AG178" s="74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7"/>
      <c r="AS178" s="27"/>
      <c r="AT178" s="27"/>
      <c r="AU178" s="27"/>
    </row>
    <row r="179" spans="2:47" ht="12.75" customHeight="1" x14ac:dyDescent="0.2">
      <c r="B179" s="28" t="s">
        <v>162</v>
      </c>
      <c r="D179" s="67" t="s">
        <v>254</v>
      </c>
      <c r="E179" s="67"/>
      <c r="F179" s="23" t="s">
        <v>276</v>
      </c>
      <c r="G179" s="23">
        <v>1700</v>
      </c>
      <c r="H179" s="67" t="s">
        <v>30</v>
      </c>
      <c r="I179" s="23">
        <v>1750</v>
      </c>
      <c r="J179" s="23"/>
      <c r="K179" s="24" t="str">
        <f t="shared" si="34"/>
        <v>01/NHS/21</v>
      </c>
      <c r="L179" s="81">
        <v>0</v>
      </c>
      <c r="M179" s="81">
        <v>0</v>
      </c>
      <c r="N179" s="81">
        <v>0</v>
      </c>
      <c r="O179" s="94">
        <f t="shared" si="35"/>
        <v>0</v>
      </c>
      <c r="P179" s="94">
        <f t="shared" si="36"/>
        <v>0</v>
      </c>
      <c r="Q179" s="81"/>
      <c r="R179" s="94"/>
      <c r="S179" s="94"/>
      <c r="T179" s="94"/>
      <c r="U179" s="81"/>
      <c r="V179" s="81"/>
      <c r="W179" s="81"/>
      <c r="X179" s="81"/>
      <c r="Y179" s="23"/>
      <c r="Z179" s="81"/>
      <c r="AA179" s="81"/>
      <c r="AB179" s="94"/>
      <c r="AC179" s="94"/>
      <c r="AD179" s="94"/>
      <c r="AE179" s="94"/>
      <c r="AF179" s="94"/>
      <c r="AG179" s="74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7"/>
      <c r="AS179" s="27"/>
      <c r="AT179" s="27"/>
      <c r="AU179" s="27"/>
    </row>
    <row r="180" spans="2:47" ht="12.75" customHeight="1" x14ac:dyDescent="0.2">
      <c r="B180" s="28"/>
      <c r="D180" s="67"/>
      <c r="E180" s="67"/>
      <c r="F180" s="23"/>
      <c r="G180" s="23"/>
      <c r="H180" s="67"/>
      <c r="I180" s="23"/>
      <c r="J180" s="23"/>
      <c r="K180" s="24"/>
      <c r="L180" s="81"/>
      <c r="M180" s="81"/>
      <c r="N180" s="81"/>
      <c r="O180" s="94"/>
      <c r="P180" s="94"/>
      <c r="Q180" s="81"/>
      <c r="R180" s="94"/>
      <c r="S180" s="94"/>
      <c r="T180" s="94"/>
      <c r="U180" s="81"/>
      <c r="V180" s="81"/>
      <c r="W180" s="81"/>
      <c r="X180" s="81"/>
      <c r="Y180" s="23"/>
      <c r="Z180" s="81"/>
      <c r="AA180" s="81"/>
      <c r="AB180" s="94"/>
      <c r="AC180" s="94"/>
      <c r="AD180" s="94"/>
      <c r="AE180" s="94"/>
      <c r="AF180" s="94"/>
      <c r="AG180" s="74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7"/>
      <c r="AS180" s="27"/>
      <c r="AT180" s="27"/>
      <c r="AU180" s="27"/>
    </row>
    <row r="181" spans="2:47" ht="12.75" customHeight="1" x14ac:dyDescent="0.2">
      <c r="B181" s="28" t="s">
        <v>162</v>
      </c>
      <c r="D181" s="67" t="s">
        <v>255</v>
      </c>
      <c r="E181" s="67"/>
      <c r="F181" s="23" t="s">
        <v>277</v>
      </c>
      <c r="G181" s="23">
        <v>1600</v>
      </c>
      <c r="H181" s="67" t="s">
        <v>30</v>
      </c>
      <c r="I181" s="23">
        <v>1650</v>
      </c>
      <c r="J181" s="23"/>
      <c r="K181" s="24" t="str">
        <f t="shared" si="34"/>
        <v>01/NHS/21</v>
      </c>
      <c r="L181" s="81">
        <v>13</v>
      </c>
      <c r="M181" s="81">
        <v>619</v>
      </c>
      <c r="N181" s="81">
        <v>42</v>
      </c>
      <c r="O181" s="94">
        <f t="shared" si="35"/>
        <v>14</v>
      </c>
      <c r="P181" s="94">
        <f t="shared" si="36"/>
        <v>28</v>
      </c>
      <c r="Q181" s="81"/>
      <c r="R181" s="94"/>
      <c r="S181" s="94"/>
      <c r="T181" s="94"/>
      <c r="U181" s="81"/>
      <c r="V181" s="81"/>
      <c r="W181" s="81"/>
      <c r="X181" s="81"/>
      <c r="Y181" s="23"/>
      <c r="Z181" s="81"/>
      <c r="AA181" s="81"/>
      <c r="AB181" s="94"/>
      <c r="AC181" s="94"/>
      <c r="AD181" s="94"/>
      <c r="AE181" s="94"/>
      <c r="AF181" s="94"/>
      <c r="AG181" s="74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7"/>
      <c r="AS181" s="27"/>
      <c r="AT181" s="27"/>
      <c r="AU181" s="27"/>
    </row>
    <row r="182" spans="2:47" ht="12.75" customHeight="1" x14ac:dyDescent="0.2">
      <c r="B182" s="28" t="s">
        <v>162</v>
      </c>
      <c r="D182" s="67" t="s">
        <v>256</v>
      </c>
      <c r="E182" s="67"/>
      <c r="F182" s="23" t="s">
        <v>277</v>
      </c>
      <c r="G182" s="23">
        <v>1650</v>
      </c>
      <c r="H182" s="67" t="s">
        <v>30</v>
      </c>
      <c r="I182" s="23">
        <v>1700</v>
      </c>
      <c r="J182" s="23"/>
      <c r="K182" s="24" t="str">
        <f t="shared" si="34"/>
        <v>01/NHS/21</v>
      </c>
      <c r="L182" s="81">
        <v>10</v>
      </c>
      <c r="M182" s="81">
        <v>882</v>
      </c>
      <c r="N182" s="81">
        <v>42</v>
      </c>
      <c r="O182" s="94">
        <f t="shared" si="35"/>
        <v>14</v>
      </c>
      <c r="P182" s="94">
        <f t="shared" si="36"/>
        <v>28</v>
      </c>
      <c r="Q182" s="81"/>
      <c r="R182" s="94"/>
      <c r="S182" s="94"/>
      <c r="T182" s="94"/>
      <c r="U182" s="81"/>
      <c r="V182" s="81"/>
      <c r="W182" s="81"/>
      <c r="X182" s="81"/>
      <c r="Y182" s="23"/>
      <c r="Z182" s="81"/>
      <c r="AA182" s="81"/>
      <c r="AB182" s="94"/>
      <c r="AC182" s="94"/>
      <c r="AD182" s="94"/>
      <c r="AE182" s="94"/>
      <c r="AF182" s="94"/>
      <c r="AG182" s="74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7"/>
      <c r="AS182" s="27"/>
      <c r="AT182" s="27"/>
      <c r="AU182" s="27"/>
    </row>
    <row r="183" spans="2:47" ht="12.75" customHeight="1" x14ac:dyDescent="0.2">
      <c r="B183" s="28" t="s">
        <v>162</v>
      </c>
      <c r="D183" s="67" t="s">
        <v>256</v>
      </c>
      <c r="E183" s="67"/>
      <c r="F183" s="23" t="s">
        <v>277</v>
      </c>
      <c r="G183" s="23">
        <v>1700</v>
      </c>
      <c r="H183" s="67" t="s">
        <v>30</v>
      </c>
      <c r="I183" s="23">
        <v>1750</v>
      </c>
      <c r="J183" s="23"/>
      <c r="K183" s="24" t="str">
        <f t="shared" si="34"/>
        <v>01/NHS/21</v>
      </c>
      <c r="L183" s="81">
        <v>9</v>
      </c>
      <c r="M183" s="81">
        <v>1305</v>
      </c>
      <c r="N183" s="81">
        <v>37</v>
      </c>
      <c r="O183" s="94">
        <f t="shared" si="35"/>
        <v>12.333333333333334</v>
      </c>
      <c r="P183" s="94">
        <f t="shared" si="36"/>
        <v>24.666666666666664</v>
      </c>
      <c r="Q183" s="81"/>
      <c r="R183" s="94"/>
      <c r="S183" s="94"/>
      <c r="T183" s="94"/>
      <c r="U183" s="81"/>
      <c r="V183" s="81"/>
      <c r="W183" s="81"/>
      <c r="X183" s="81"/>
      <c r="Y183" s="23"/>
      <c r="Z183" s="81"/>
      <c r="AA183" s="81"/>
      <c r="AB183" s="94"/>
      <c r="AC183" s="94"/>
      <c r="AD183" s="94"/>
      <c r="AE183" s="94"/>
      <c r="AF183" s="94"/>
      <c r="AG183" s="74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7"/>
      <c r="AS183" s="27"/>
      <c r="AT183" s="27"/>
      <c r="AU183" s="27"/>
    </row>
    <row r="184" spans="2:47" ht="12.75" customHeight="1" x14ac:dyDescent="0.2">
      <c r="B184" s="28" t="s">
        <v>162</v>
      </c>
      <c r="D184" s="67" t="s">
        <v>257</v>
      </c>
      <c r="E184" s="67"/>
      <c r="F184" s="23" t="s">
        <v>277</v>
      </c>
      <c r="G184" s="23">
        <v>1750</v>
      </c>
      <c r="H184" s="67" t="s">
        <v>30</v>
      </c>
      <c r="I184" s="23">
        <v>1800</v>
      </c>
      <c r="J184" s="23"/>
      <c r="K184" s="24" t="str">
        <f t="shared" si="34"/>
        <v>01/NHS/21</v>
      </c>
      <c r="L184" s="81">
        <v>63</v>
      </c>
      <c r="M184" s="81">
        <v>1844</v>
      </c>
      <c r="N184" s="81">
        <v>67</v>
      </c>
      <c r="O184" s="94">
        <f t="shared" si="35"/>
        <v>22.333333333333332</v>
      </c>
      <c r="P184" s="94">
        <f t="shared" si="36"/>
        <v>44.666666666666671</v>
      </c>
      <c r="Q184" s="81"/>
      <c r="R184" s="94"/>
      <c r="S184" s="94"/>
      <c r="T184" s="94"/>
      <c r="U184" s="81"/>
      <c r="V184" s="81"/>
      <c r="W184" s="81"/>
      <c r="X184" s="81"/>
      <c r="Y184" s="23"/>
      <c r="Z184" s="81"/>
      <c r="AA184" s="81"/>
      <c r="AB184" s="94"/>
      <c r="AC184" s="94"/>
      <c r="AD184" s="94"/>
      <c r="AE184" s="94"/>
      <c r="AF184" s="94"/>
      <c r="AG184" s="74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7"/>
      <c r="AS184" s="27"/>
      <c r="AT184" s="27"/>
      <c r="AU184" s="27"/>
    </row>
    <row r="185" spans="2:47" ht="12.75" customHeight="1" x14ac:dyDescent="0.2">
      <c r="B185" s="28" t="s">
        <v>162</v>
      </c>
      <c r="D185" s="67" t="s">
        <v>257</v>
      </c>
      <c r="E185" s="67"/>
      <c r="F185" s="23" t="s">
        <v>277</v>
      </c>
      <c r="G185" s="23">
        <v>1800</v>
      </c>
      <c r="H185" s="67" t="s">
        <v>30</v>
      </c>
      <c r="I185" s="23">
        <v>1850</v>
      </c>
      <c r="J185" s="23"/>
      <c r="K185" s="24" t="str">
        <f t="shared" si="34"/>
        <v>01/NHS/21</v>
      </c>
      <c r="L185" s="81">
        <v>113</v>
      </c>
      <c r="M185" s="81">
        <v>2365</v>
      </c>
      <c r="N185" s="81">
        <v>93</v>
      </c>
      <c r="O185" s="94">
        <f t="shared" si="35"/>
        <v>31</v>
      </c>
      <c r="P185" s="94">
        <f t="shared" si="36"/>
        <v>62</v>
      </c>
      <c r="Q185" s="81"/>
      <c r="R185" s="94"/>
      <c r="S185" s="94"/>
      <c r="T185" s="94"/>
      <c r="U185" s="81"/>
      <c r="V185" s="81"/>
      <c r="W185" s="81"/>
      <c r="X185" s="81"/>
      <c r="Y185" s="23"/>
      <c r="Z185" s="81"/>
      <c r="AA185" s="81"/>
      <c r="AB185" s="94"/>
      <c r="AC185" s="94"/>
      <c r="AD185" s="94"/>
      <c r="AE185" s="94"/>
      <c r="AF185" s="94"/>
      <c r="AG185" s="74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7"/>
      <c r="AS185" s="27"/>
      <c r="AT185" s="27"/>
      <c r="AU185" s="27"/>
    </row>
    <row r="186" spans="2:47" ht="12.75" customHeight="1" x14ac:dyDescent="0.2">
      <c r="B186" s="28" t="s">
        <v>162</v>
      </c>
      <c r="D186" s="67" t="s">
        <v>258</v>
      </c>
      <c r="E186" s="67"/>
      <c r="F186" s="23" t="s">
        <v>277</v>
      </c>
      <c r="G186" s="23">
        <v>1850</v>
      </c>
      <c r="H186" s="67" t="s">
        <v>30</v>
      </c>
      <c r="I186" s="23">
        <v>1900</v>
      </c>
      <c r="J186" s="23"/>
      <c r="K186" s="24" t="str">
        <f t="shared" si="34"/>
        <v>01/NHS/21</v>
      </c>
      <c r="L186" s="81">
        <v>299</v>
      </c>
      <c r="M186" s="81">
        <v>2765</v>
      </c>
      <c r="N186" s="81">
        <v>95</v>
      </c>
      <c r="O186" s="94">
        <f t="shared" si="35"/>
        <v>31.666666666666668</v>
      </c>
      <c r="P186" s="94">
        <f t="shared" si="36"/>
        <v>63.333333333333329</v>
      </c>
      <c r="Q186" s="81"/>
      <c r="R186" s="94"/>
      <c r="S186" s="94"/>
      <c r="T186" s="94"/>
      <c r="U186" s="81"/>
      <c r="V186" s="81"/>
      <c r="W186" s="81"/>
      <c r="X186" s="81"/>
      <c r="Y186" s="23"/>
      <c r="Z186" s="81"/>
      <c r="AA186" s="81"/>
      <c r="AB186" s="94"/>
      <c r="AC186" s="94"/>
      <c r="AD186" s="94"/>
      <c r="AE186" s="94"/>
      <c r="AF186" s="94"/>
      <c r="AG186" s="74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7"/>
      <c r="AS186" s="27"/>
      <c r="AT186" s="27"/>
      <c r="AU186" s="27"/>
    </row>
    <row r="187" spans="2:47" ht="12.75" customHeight="1" x14ac:dyDescent="0.2">
      <c r="B187" s="28" t="s">
        <v>162</v>
      </c>
      <c r="D187" s="67" t="s">
        <v>258</v>
      </c>
      <c r="E187" s="67"/>
      <c r="F187" s="23" t="s">
        <v>277</v>
      </c>
      <c r="G187" s="23">
        <v>1900</v>
      </c>
      <c r="H187" s="67" t="s">
        <v>30</v>
      </c>
      <c r="I187" s="23">
        <v>1950</v>
      </c>
      <c r="J187" s="23"/>
      <c r="K187" s="24" t="str">
        <f t="shared" si="34"/>
        <v>01/NHS/21</v>
      </c>
      <c r="L187" s="81">
        <v>613</v>
      </c>
      <c r="M187" s="81">
        <v>3141</v>
      </c>
      <c r="N187" s="81">
        <v>100</v>
      </c>
      <c r="O187" s="94">
        <f t="shared" si="35"/>
        <v>33.333333333333336</v>
      </c>
      <c r="P187" s="94">
        <f t="shared" si="36"/>
        <v>66.666666666666657</v>
      </c>
      <c r="Q187" s="81"/>
      <c r="R187" s="94"/>
      <c r="S187" s="94"/>
      <c r="T187" s="94"/>
      <c r="U187" s="81"/>
      <c r="V187" s="81"/>
      <c r="W187" s="81"/>
      <c r="X187" s="81"/>
      <c r="Y187" s="23"/>
      <c r="Z187" s="81"/>
      <c r="AA187" s="81"/>
      <c r="AB187" s="94"/>
      <c r="AC187" s="94"/>
      <c r="AD187" s="94"/>
      <c r="AE187" s="94"/>
      <c r="AF187" s="94"/>
      <c r="AG187" s="74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7"/>
      <c r="AS187" s="27"/>
      <c r="AT187" s="27"/>
      <c r="AU187" s="27"/>
    </row>
    <row r="188" spans="2:47" ht="12.75" customHeight="1" x14ac:dyDescent="0.2">
      <c r="B188" s="28" t="s">
        <v>162</v>
      </c>
      <c r="D188" s="67" t="s">
        <v>259</v>
      </c>
      <c r="E188" s="67"/>
      <c r="F188" s="23" t="s">
        <v>277</v>
      </c>
      <c r="G188" s="23">
        <v>1950</v>
      </c>
      <c r="H188" s="67" t="s">
        <v>30</v>
      </c>
      <c r="I188" s="23">
        <v>2000</v>
      </c>
      <c r="J188" s="23"/>
      <c r="K188" s="24" t="str">
        <f t="shared" si="34"/>
        <v>01/NHS/21</v>
      </c>
      <c r="L188" s="81">
        <v>751</v>
      </c>
      <c r="M188" s="81">
        <v>3574</v>
      </c>
      <c r="N188" s="81">
        <v>87</v>
      </c>
      <c r="O188" s="94">
        <f t="shared" si="35"/>
        <v>29</v>
      </c>
      <c r="P188" s="94">
        <f t="shared" si="36"/>
        <v>58</v>
      </c>
      <c r="Q188" s="81"/>
      <c r="R188" s="94"/>
      <c r="S188" s="94"/>
      <c r="T188" s="94"/>
      <c r="U188" s="81"/>
      <c r="V188" s="81"/>
      <c r="W188" s="81"/>
      <c r="X188" s="81"/>
      <c r="Y188" s="23"/>
      <c r="Z188" s="81"/>
      <c r="AA188" s="81"/>
      <c r="AB188" s="94"/>
      <c r="AC188" s="94"/>
      <c r="AD188" s="94"/>
      <c r="AE188" s="94"/>
      <c r="AF188" s="94"/>
      <c r="AG188" s="74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7"/>
      <c r="AS188" s="27"/>
      <c r="AT188" s="27"/>
      <c r="AU188" s="27"/>
    </row>
    <row r="189" spans="2:47" ht="12.75" customHeight="1" x14ac:dyDescent="0.2">
      <c r="B189" s="28" t="s">
        <v>162</v>
      </c>
      <c r="D189" s="67" t="s">
        <v>259</v>
      </c>
      <c r="E189" s="67"/>
      <c r="F189" s="23" t="s">
        <v>277</v>
      </c>
      <c r="G189" s="23">
        <v>2000</v>
      </c>
      <c r="H189" s="67" t="s">
        <v>30</v>
      </c>
      <c r="I189" s="23">
        <v>2050</v>
      </c>
      <c r="J189" s="23"/>
      <c r="K189" s="24" t="str">
        <f t="shared" si="34"/>
        <v>01/NHS/21</v>
      </c>
      <c r="L189" s="81">
        <v>1062</v>
      </c>
      <c r="M189" s="81">
        <v>3947</v>
      </c>
      <c r="N189" s="81">
        <v>89</v>
      </c>
      <c r="O189" s="94">
        <f t="shared" si="35"/>
        <v>29.666666666666668</v>
      </c>
      <c r="P189" s="94">
        <f t="shared" si="36"/>
        <v>59.333333333333329</v>
      </c>
      <c r="Q189" s="81"/>
      <c r="R189" s="94"/>
      <c r="S189" s="94"/>
      <c r="T189" s="94"/>
      <c r="U189" s="81"/>
      <c r="V189" s="81"/>
      <c r="W189" s="81"/>
      <c r="X189" s="81"/>
      <c r="Y189" s="23"/>
      <c r="Z189" s="81"/>
      <c r="AA189" s="81"/>
      <c r="AB189" s="94"/>
      <c r="AC189" s="94"/>
      <c r="AD189" s="94"/>
      <c r="AE189" s="94"/>
      <c r="AF189" s="94"/>
      <c r="AG189" s="74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7"/>
      <c r="AS189" s="27"/>
      <c r="AT189" s="27"/>
      <c r="AU189" s="27"/>
    </row>
    <row r="190" spans="2:47" ht="12.75" customHeight="1" x14ac:dyDescent="0.2">
      <c r="B190" s="28" t="s">
        <v>162</v>
      </c>
      <c r="D190" s="67" t="s">
        <v>260</v>
      </c>
      <c r="E190" s="67"/>
      <c r="F190" s="23" t="s">
        <v>277</v>
      </c>
      <c r="G190" s="23">
        <v>2050</v>
      </c>
      <c r="H190" s="67" t="s">
        <v>30</v>
      </c>
      <c r="I190" s="23">
        <v>2100</v>
      </c>
      <c r="J190" s="23"/>
      <c r="K190" s="24" t="str">
        <f t="shared" si="34"/>
        <v>01/NHS/21</v>
      </c>
      <c r="L190" s="81">
        <v>981</v>
      </c>
      <c r="M190" s="81">
        <v>4108</v>
      </c>
      <c r="N190" s="81">
        <v>92</v>
      </c>
      <c r="O190" s="94">
        <f t="shared" si="35"/>
        <v>30.666666666666668</v>
      </c>
      <c r="P190" s="94">
        <f t="shared" si="36"/>
        <v>61.333333333333329</v>
      </c>
      <c r="Q190" s="81"/>
      <c r="R190" s="94"/>
      <c r="S190" s="94"/>
      <c r="T190" s="94"/>
      <c r="U190" s="81"/>
      <c r="V190" s="81"/>
      <c r="W190" s="81"/>
      <c r="X190" s="81"/>
      <c r="Y190" s="23"/>
      <c r="Z190" s="81"/>
      <c r="AA190" s="81"/>
      <c r="AB190" s="94"/>
      <c r="AC190" s="94"/>
      <c r="AD190" s="94"/>
      <c r="AE190" s="94"/>
      <c r="AF190" s="94"/>
      <c r="AG190" s="74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7"/>
      <c r="AS190" s="27"/>
      <c r="AT190" s="27"/>
      <c r="AU190" s="27"/>
    </row>
    <row r="191" spans="2:47" ht="12.75" customHeight="1" x14ac:dyDescent="0.2">
      <c r="B191" s="28" t="s">
        <v>162</v>
      </c>
      <c r="D191" s="67" t="s">
        <v>260</v>
      </c>
      <c r="E191" s="67"/>
      <c r="F191" s="23" t="s">
        <v>277</v>
      </c>
      <c r="G191" s="23">
        <v>2100</v>
      </c>
      <c r="H191" s="67" t="s">
        <v>30</v>
      </c>
      <c r="I191" s="23">
        <v>2150</v>
      </c>
      <c r="J191" s="23"/>
      <c r="K191" s="24" t="str">
        <f t="shared" si="34"/>
        <v>01/NHS/21</v>
      </c>
      <c r="L191" s="81">
        <v>809</v>
      </c>
      <c r="M191" s="81">
        <v>4020</v>
      </c>
      <c r="N191" s="81">
        <v>81</v>
      </c>
      <c r="O191" s="94">
        <f t="shared" si="35"/>
        <v>27</v>
      </c>
      <c r="P191" s="94">
        <f t="shared" si="36"/>
        <v>54</v>
      </c>
      <c r="Q191" s="81"/>
      <c r="R191" s="94"/>
      <c r="S191" s="94"/>
      <c r="T191" s="94"/>
      <c r="U191" s="81"/>
      <c r="V191" s="81"/>
      <c r="W191" s="81"/>
      <c r="X191" s="81"/>
      <c r="Y191" s="23"/>
      <c r="Z191" s="81"/>
      <c r="AA191" s="81"/>
      <c r="AB191" s="94"/>
      <c r="AC191" s="94"/>
      <c r="AD191" s="94"/>
      <c r="AE191" s="94"/>
      <c r="AF191" s="94"/>
      <c r="AG191" s="74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7"/>
      <c r="AS191" s="27"/>
      <c r="AT191" s="27"/>
      <c r="AU191" s="27"/>
    </row>
    <row r="192" spans="2:47" ht="12.75" customHeight="1" x14ac:dyDescent="0.2">
      <c r="B192" s="28" t="s">
        <v>162</v>
      </c>
      <c r="D192" s="67" t="s">
        <v>261</v>
      </c>
      <c r="E192" s="67"/>
      <c r="F192" s="23" t="s">
        <v>277</v>
      </c>
      <c r="G192" s="23">
        <v>2150</v>
      </c>
      <c r="H192" s="67" t="s">
        <v>30</v>
      </c>
      <c r="I192" s="23">
        <v>2200</v>
      </c>
      <c r="J192" s="23"/>
      <c r="K192" s="24" t="str">
        <f t="shared" si="34"/>
        <v>01/NHS/21</v>
      </c>
      <c r="L192" s="81">
        <v>348</v>
      </c>
      <c r="M192" s="81">
        <v>3423</v>
      </c>
      <c r="N192" s="81">
        <v>85</v>
      </c>
      <c r="O192" s="94">
        <f t="shared" si="35"/>
        <v>28.333333333333332</v>
      </c>
      <c r="P192" s="94">
        <f t="shared" si="36"/>
        <v>56.666666666666671</v>
      </c>
      <c r="Q192" s="81"/>
      <c r="R192" s="94"/>
      <c r="S192" s="94"/>
      <c r="T192" s="94"/>
      <c r="U192" s="81"/>
      <c r="V192" s="81"/>
      <c r="W192" s="81"/>
      <c r="X192" s="81"/>
      <c r="Y192" s="23"/>
      <c r="Z192" s="81"/>
      <c r="AA192" s="81"/>
      <c r="AB192" s="94"/>
      <c r="AC192" s="94"/>
      <c r="AD192" s="94"/>
      <c r="AE192" s="94"/>
      <c r="AF192" s="94"/>
      <c r="AG192" s="74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7"/>
      <c r="AS192" s="27"/>
      <c r="AT192" s="27"/>
      <c r="AU192" s="27"/>
    </row>
    <row r="193" spans="2:47" ht="12.75" customHeight="1" x14ac:dyDescent="0.2">
      <c r="B193" s="28" t="s">
        <v>162</v>
      </c>
      <c r="D193" s="67" t="s">
        <v>261</v>
      </c>
      <c r="E193" s="67"/>
      <c r="F193" s="23" t="s">
        <v>277</v>
      </c>
      <c r="G193" s="23">
        <v>2200</v>
      </c>
      <c r="H193" s="67" t="s">
        <v>30</v>
      </c>
      <c r="I193" s="23">
        <v>2250</v>
      </c>
      <c r="J193" s="23"/>
      <c r="K193" s="24" t="str">
        <f t="shared" si="34"/>
        <v>01/NHS/21</v>
      </c>
      <c r="L193" s="81">
        <v>149</v>
      </c>
      <c r="M193" s="81">
        <v>2720</v>
      </c>
      <c r="N193" s="81">
        <v>90</v>
      </c>
      <c r="O193" s="94">
        <f t="shared" si="35"/>
        <v>30</v>
      </c>
      <c r="P193" s="94">
        <f t="shared" si="36"/>
        <v>60</v>
      </c>
      <c r="Q193" s="81"/>
      <c r="R193" s="94"/>
      <c r="S193" s="94"/>
      <c r="T193" s="94"/>
      <c r="U193" s="81"/>
      <c r="V193" s="81"/>
      <c r="W193" s="81"/>
      <c r="X193" s="81"/>
      <c r="Y193" s="23"/>
      <c r="Z193" s="81"/>
      <c r="AA193" s="81"/>
      <c r="AB193" s="94"/>
      <c r="AC193" s="94"/>
      <c r="AD193" s="94"/>
      <c r="AE193" s="94"/>
      <c r="AF193" s="94"/>
      <c r="AG193" s="74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7"/>
      <c r="AS193" s="27"/>
      <c r="AT193" s="27"/>
      <c r="AU193" s="27"/>
    </row>
    <row r="194" spans="2:47" ht="12.75" customHeight="1" x14ac:dyDescent="0.2">
      <c r="B194" s="28" t="s">
        <v>162</v>
      </c>
      <c r="D194" s="67" t="s">
        <v>262</v>
      </c>
      <c r="E194" s="67"/>
      <c r="F194" s="23" t="s">
        <v>277</v>
      </c>
      <c r="G194" s="23">
        <v>2250</v>
      </c>
      <c r="H194" s="67" t="s">
        <v>30</v>
      </c>
      <c r="I194" s="23">
        <v>2297.2800000000002</v>
      </c>
      <c r="J194" s="23"/>
      <c r="K194" s="24" t="str">
        <f t="shared" si="34"/>
        <v>01/NHS/21</v>
      </c>
      <c r="L194" s="81">
        <v>103</v>
      </c>
      <c r="M194" s="81">
        <v>2450</v>
      </c>
      <c r="N194" s="81">
        <v>88</v>
      </c>
      <c r="O194" s="94">
        <f t="shared" si="35"/>
        <v>29.333333333333332</v>
      </c>
      <c r="P194" s="94">
        <f t="shared" si="36"/>
        <v>58.666666666666671</v>
      </c>
      <c r="Q194" s="81"/>
      <c r="R194" s="94"/>
      <c r="S194" s="94"/>
      <c r="T194" s="94"/>
      <c r="U194" s="81"/>
      <c r="V194" s="81"/>
      <c r="W194" s="81"/>
      <c r="X194" s="81"/>
      <c r="Y194" s="23"/>
      <c r="Z194" s="81"/>
      <c r="AA194" s="81"/>
      <c r="AB194" s="94"/>
      <c r="AC194" s="94"/>
      <c r="AD194" s="94"/>
      <c r="AE194" s="94"/>
      <c r="AF194" s="94"/>
      <c r="AG194" s="74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7"/>
      <c r="AS194" s="27"/>
      <c r="AT194" s="27"/>
      <c r="AU194" s="27"/>
    </row>
    <row r="195" spans="2:47" ht="12.75" customHeight="1" x14ac:dyDescent="0.2">
      <c r="B195" s="28" t="s">
        <v>162</v>
      </c>
      <c r="D195" s="67" t="s">
        <v>262</v>
      </c>
      <c r="E195" s="67"/>
      <c r="F195" s="23" t="s">
        <v>277</v>
      </c>
      <c r="G195" s="23">
        <v>2297.2800000000002</v>
      </c>
      <c r="H195" s="67" t="s">
        <v>30</v>
      </c>
      <c r="I195" s="23">
        <v>2457.79</v>
      </c>
      <c r="J195" s="23"/>
      <c r="K195" s="24" t="str">
        <f t="shared" si="34"/>
        <v>01/NHS/21</v>
      </c>
      <c r="L195" s="81">
        <v>0</v>
      </c>
      <c r="M195" s="81">
        <v>0</v>
      </c>
      <c r="N195" s="81">
        <v>0</v>
      </c>
      <c r="O195" s="94">
        <f t="shared" si="35"/>
        <v>0</v>
      </c>
      <c r="P195" s="94">
        <f t="shared" si="36"/>
        <v>0</v>
      </c>
      <c r="Q195" s="81"/>
      <c r="R195" s="94"/>
      <c r="S195" s="94"/>
      <c r="T195" s="94"/>
      <c r="U195" s="81"/>
      <c r="V195" s="81"/>
      <c r="W195" s="81"/>
      <c r="X195" s="81"/>
      <c r="Y195" s="23"/>
      <c r="Z195" s="81"/>
      <c r="AA195" s="81"/>
      <c r="AB195" s="94"/>
      <c r="AC195" s="94"/>
      <c r="AD195" s="94"/>
      <c r="AE195" s="94"/>
      <c r="AF195" s="94"/>
      <c r="AG195" s="74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7"/>
      <c r="AS195" s="27"/>
      <c r="AT195" s="27"/>
      <c r="AU195" s="27"/>
    </row>
    <row r="196" spans="2:47" ht="12.75" customHeight="1" x14ac:dyDescent="0.2">
      <c r="B196" s="28" t="s">
        <v>162</v>
      </c>
      <c r="D196" s="67" t="s">
        <v>263</v>
      </c>
      <c r="E196" s="67"/>
      <c r="F196" s="23" t="s">
        <v>277</v>
      </c>
      <c r="G196" s="23">
        <v>2457.79</v>
      </c>
      <c r="H196" s="67" t="s">
        <v>30</v>
      </c>
      <c r="I196" s="23">
        <v>2487.52</v>
      </c>
      <c r="J196" s="23"/>
      <c r="K196" s="24" t="str">
        <f t="shared" si="34"/>
        <v>01/NHS/21</v>
      </c>
      <c r="L196" s="81">
        <v>0</v>
      </c>
      <c r="M196" s="81">
        <v>0</v>
      </c>
      <c r="N196" s="81">
        <v>71</v>
      </c>
      <c r="O196" s="94">
        <f t="shared" si="35"/>
        <v>23.666666666666668</v>
      </c>
      <c r="P196" s="94">
        <f t="shared" si="36"/>
        <v>47.333333333333329</v>
      </c>
      <c r="Q196" s="81"/>
      <c r="R196" s="94"/>
      <c r="S196" s="94"/>
      <c r="T196" s="94"/>
      <c r="U196" s="81"/>
      <c r="V196" s="81"/>
      <c r="W196" s="81"/>
      <c r="X196" s="81"/>
      <c r="Y196" s="23"/>
      <c r="Z196" s="81"/>
      <c r="AA196" s="81"/>
      <c r="AB196" s="94"/>
      <c r="AC196" s="94"/>
      <c r="AD196" s="94"/>
      <c r="AE196" s="94"/>
      <c r="AF196" s="94"/>
      <c r="AG196" s="74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7"/>
      <c r="AS196" s="27"/>
      <c r="AT196" s="27"/>
      <c r="AU196" s="27"/>
    </row>
    <row r="197" spans="2:47" ht="12.75" customHeight="1" x14ac:dyDescent="0.2">
      <c r="B197" s="28" t="s">
        <v>162</v>
      </c>
      <c r="D197" s="67" t="s">
        <v>263</v>
      </c>
      <c r="E197" s="67"/>
      <c r="F197" s="23" t="s">
        <v>277</v>
      </c>
      <c r="G197" s="23">
        <v>2487.52</v>
      </c>
      <c r="H197" s="67" t="s">
        <v>30</v>
      </c>
      <c r="I197" s="23">
        <v>2500</v>
      </c>
      <c r="J197" s="23"/>
      <c r="K197" s="24" t="str">
        <f t="shared" si="34"/>
        <v>01/NHS/21</v>
      </c>
      <c r="L197" s="81">
        <v>0</v>
      </c>
      <c r="M197" s="81">
        <v>163</v>
      </c>
      <c r="N197" s="81">
        <v>32</v>
      </c>
      <c r="O197" s="94">
        <f t="shared" si="35"/>
        <v>10.666666666666666</v>
      </c>
      <c r="P197" s="94">
        <f t="shared" si="36"/>
        <v>21.333333333333336</v>
      </c>
      <c r="Q197" s="81"/>
      <c r="R197" s="94"/>
      <c r="S197" s="94"/>
      <c r="T197" s="94"/>
      <c r="U197" s="81"/>
      <c r="V197" s="81"/>
      <c r="W197" s="81"/>
      <c r="X197" s="81"/>
      <c r="Y197" s="23"/>
      <c r="Z197" s="81"/>
      <c r="AA197" s="81"/>
      <c r="AB197" s="94"/>
      <c r="AC197" s="94"/>
      <c r="AD197" s="94"/>
      <c r="AE197" s="94"/>
      <c r="AF197" s="94"/>
      <c r="AG197" s="74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7"/>
      <c r="AS197" s="27"/>
      <c r="AT197" s="27"/>
      <c r="AU197" s="27"/>
    </row>
    <row r="198" spans="2:47" ht="12.75" customHeight="1" x14ac:dyDescent="0.2">
      <c r="B198" s="28" t="s">
        <v>162</v>
      </c>
      <c r="D198" s="67" t="s">
        <v>187</v>
      </c>
      <c r="E198" s="67"/>
      <c r="F198" s="23" t="s">
        <v>277</v>
      </c>
      <c r="G198" s="23">
        <v>2500</v>
      </c>
      <c r="H198" s="67" t="s">
        <v>30</v>
      </c>
      <c r="I198" s="23">
        <v>2550</v>
      </c>
      <c r="J198" s="23"/>
      <c r="K198" s="24" t="str">
        <f t="shared" si="34"/>
        <v>01/NHS/21</v>
      </c>
      <c r="L198" s="81">
        <v>11</v>
      </c>
      <c r="M198" s="81">
        <v>1102</v>
      </c>
      <c r="N198" s="81">
        <v>131</v>
      </c>
      <c r="O198" s="94">
        <f t="shared" si="35"/>
        <v>43.666666666666664</v>
      </c>
      <c r="P198" s="94">
        <f t="shared" si="36"/>
        <v>87.333333333333343</v>
      </c>
      <c r="Q198" s="81"/>
      <c r="R198" s="94"/>
      <c r="S198" s="94"/>
      <c r="T198" s="94"/>
      <c r="U198" s="81"/>
      <c r="V198" s="81"/>
      <c r="W198" s="81"/>
      <c r="X198" s="81"/>
      <c r="Y198" s="23"/>
      <c r="Z198" s="81"/>
      <c r="AA198" s="81"/>
      <c r="AB198" s="94"/>
      <c r="AC198" s="94"/>
      <c r="AD198" s="94"/>
      <c r="AE198" s="94"/>
      <c r="AF198" s="94"/>
      <c r="AG198" s="74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7"/>
      <c r="AS198" s="27"/>
      <c r="AT198" s="27"/>
      <c r="AU198" s="27"/>
    </row>
    <row r="199" spans="2:47" ht="12.75" customHeight="1" x14ac:dyDescent="0.2">
      <c r="B199" s="28" t="s">
        <v>162</v>
      </c>
      <c r="D199" s="67" t="s">
        <v>187</v>
      </c>
      <c r="E199" s="67"/>
      <c r="F199" s="23" t="s">
        <v>277</v>
      </c>
      <c r="G199" s="23">
        <v>2550</v>
      </c>
      <c r="H199" s="67" t="s">
        <v>30</v>
      </c>
      <c r="I199" s="23">
        <v>2600</v>
      </c>
      <c r="J199" s="23"/>
      <c r="K199" s="24" t="str">
        <f t="shared" si="34"/>
        <v>01/NHS/21</v>
      </c>
      <c r="L199" s="81">
        <v>56</v>
      </c>
      <c r="M199" s="81">
        <v>706</v>
      </c>
      <c r="N199" s="81">
        <v>111</v>
      </c>
      <c r="O199" s="94">
        <f t="shared" si="35"/>
        <v>37</v>
      </c>
      <c r="P199" s="94">
        <f t="shared" si="36"/>
        <v>74</v>
      </c>
      <c r="Q199" s="81"/>
      <c r="R199" s="94"/>
      <c r="S199" s="94"/>
      <c r="T199" s="94"/>
      <c r="U199" s="81"/>
      <c r="V199" s="81"/>
      <c r="W199" s="81"/>
      <c r="X199" s="81"/>
      <c r="Y199" s="23"/>
      <c r="Z199" s="81"/>
      <c r="AA199" s="81"/>
      <c r="AB199" s="94"/>
      <c r="AC199" s="94"/>
      <c r="AD199" s="94"/>
      <c r="AE199" s="94"/>
      <c r="AF199" s="94"/>
      <c r="AG199" s="74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7"/>
      <c r="AS199" s="27"/>
      <c r="AT199" s="27"/>
      <c r="AU199" s="27"/>
    </row>
    <row r="200" spans="2:47" ht="12.75" customHeight="1" x14ac:dyDescent="0.2">
      <c r="B200" s="28" t="s">
        <v>162</v>
      </c>
      <c r="D200" s="67" t="s">
        <v>187</v>
      </c>
      <c r="E200" s="67"/>
      <c r="F200" s="23" t="s">
        <v>277</v>
      </c>
      <c r="G200" s="23">
        <v>2600</v>
      </c>
      <c r="H200" s="67" t="s">
        <v>30</v>
      </c>
      <c r="I200" s="23">
        <v>2650</v>
      </c>
      <c r="J200" s="23"/>
      <c r="K200" s="24" t="str">
        <f t="shared" si="34"/>
        <v>01/NHS/21</v>
      </c>
      <c r="L200" s="81">
        <v>68</v>
      </c>
      <c r="M200" s="81">
        <v>350</v>
      </c>
      <c r="N200" s="81">
        <v>67</v>
      </c>
      <c r="O200" s="94">
        <f t="shared" si="35"/>
        <v>22.333333333333332</v>
      </c>
      <c r="P200" s="94">
        <f t="shared" si="36"/>
        <v>44.666666666666671</v>
      </c>
      <c r="Q200" s="81"/>
      <c r="R200" s="94"/>
      <c r="S200" s="94"/>
      <c r="T200" s="94"/>
      <c r="U200" s="81"/>
      <c r="V200" s="81"/>
      <c r="W200" s="81"/>
      <c r="X200" s="81"/>
      <c r="Y200" s="23"/>
      <c r="Z200" s="81"/>
      <c r="AA200" s="81"/>
      <c r="AB200" s="94"/>
      <c r="AC200" s="94"/>
      <c r="AD200" s="94"/>
      <c r="AE200" s="94"/>
      <c r="AF200" s="94"/>
      <c r="AG200" s="74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7"/>
      <c r="AS200" s="27"/>
      <c r="AT200" s="27"/>
      <c r="AU200" s="27"/>
    </row>
    <row r="201" spans="2:47" ht="12.75" customHeight="1" x14ac:dyDescent="0.2">
      <c r="B201" s="28" t="s">
        <v>162</v>
      </c>
      <c r="D201" s="67" t="s">
        <v>264</v>
      </c>
      <c r="E201" s="67"/>
      <c r="F201" s="23" t="s">
        <v>277</v>
      </c>
      <c r="G201" s="23">
        <v>2650</v>
      </c>
      <c r="H201" s="67" t="s">
        <v>30</v>
      </c>
      <c r="I201" s="23">
        <v>2700</v>
      </c>
      <c r="J201" s="23"/>
      <c r="K201" s="24" t="str">
        <f t="shared" si="34"/>
        <v>01/NHS/21</v>
      </c>
      <c r="L201" s="81">
        <v>27</v>
      </c>
      <c r="M201" s="81">
        <v>128</v>
      </c>
      <c r="N201" s="81">
        <v>22</v>
      </c>
      <c r="O201" s="94">
        <f t="shared" si="35"/>
        <v>7.333333333333333</v>
      </c>
      <c r="P201" s="94">
        <f t="shared" si="36"/>
        <v>14.666666666666668</v>
      </c>
      <c r="Q201" s="81"/>
      <c r="R201" s="94"/>
      <c r="S201" s="94"/>
      <c r="T201" s="94"/>
      <c r="U201" s="81"/>
      <c r="V201" s="81"/>
      <c r="W201" s="81"/>
      <c r="X201" s="81"/>
      <c r="Y201" s="23"/>
      <c r="Z201" s="81"/>
      <c r="AA201" s="81"/>
      <c r="AB201" s="94"/>
      <c r="AC201" s="94"/>
      <c r="AD201" s="94"/>
      <c r="AE201" s="94"/>
      <c r="AF201" s="94"/>
      <c r="AG201" s="74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7"/>
      <c r="AS201" s="27"/>
      <c r="AT201" s="27"/>
      <c r="AU201" s="27"/>
    </row>
    <row r="202" spans="2:47" ht="12.75" customHeight="1" x14ac:dyDescent="0.2">
      <c r="B202" s="28" t="s">
        <v>162</v>
      </c>
      <c r="D202" s="67" t="s">
        <v>264</v>
      </c>
      <c r="E202" s="67"/>
      <c r="F202" s="23" t="s">
        <v>277</v>
      </c>
      <c r="G202" s="23">
        <v>2700</v>
      </c>
      <c r="H202" s="67" t="s">
        <v>30</v>
      </c>
      <c r="I202" s="23">
        <v>2750</v>
      </c>
      <c r="J202" s="23"/>
      <c r="K202" s="24" t="str">
        <f t="shared" si="34"/>
        <v>01/NHS/21</v>
      </c>
      <c r="L202" s="81">
        <v>15</v>
      </c>
      <c r="M202" s="81">
        <v>54</v>
      </c>
      <c r="N202" s="81">
        <v>0</v>
      </c>
      <c r="O202" s="94">
        <f t="shared" si="35"/>
        <v>0</v>
      </c>
      <c r="P202" s="94">
        <f t="shared" si="36"/>
        <v>0</v>
      </c>
      <c r="Q202" s="81"/>
      <c r="R202" s="94"/>
      <c r="S202" s="94"/>
      <c r="T202" s="94"/>
      <c r="U202" s="81"/>
      <c r="V202" s="81"/>
      <c r="W202" s="81"/>
      <c r="X202" s="81"/>
      <c r="Y202" s="23"/>
      <c r="Z202" s="81"/>
      <c r="AA202" s="81"/>
      <c r="AB202" s="94"/>
      <c r="AC202" s="94"/>
      <c r="AD202" s="94"/>
      <c r="AE202" s="94"/>
      <c r="AF202" s="94"/>
      <c r="AG202" s="74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7"/>
      <c r="AS202" s="27"/>
      <c r="AT202" s="27"/>
      <c r="AU202" s="27"/>
    </row>
    <row r="203" spans="2:47" ht="12.75" customHeight="1" x14ac:dyDescent="0.2">
      <c r="B203" s="28" t="s">
        <v>162</v>
      </c>
      <c r="D203" s="67" t="s">
        <v>264</v>
      </c>
      <c r="E203" s="67"/>
      <c r="F203" s="23" t="s">
        <v>277</v>
      </c>
      <c r="G203" s="23">
        <v>2750</v>
      </c>
      <c r="H203" s="67" t="s">
        <v>30</v>
      </c>
      <c r="I203" s="23">
        <v>2800</v>
      </c>
      <c r="J203" s="23"/>
      <c r="K203" s="24" t="str">
        <f t="shared" si="34"/>
        <v>01/NHS/21</v>
      </c>
      <c r="L203" s="81">
        <v>18</v>
      </c>
      <c r="M203" s="81">
        <v>32</v>
      </c>
      <c r="N203" s="81">
        <v>0</v>
      </c>
      <c r="O203" s="94">
        <f t="shared" si="35"/>
        <v>0</v>
      </c>
      <c r="P203" s="94">
        <f t="shared" si="36"/>
        <v>0</v>
      </c>
      <c r="Q203" s="81"/>
      <c r="R203" s="94"/>
      <c r="S203" s="94"/>
      <c r="T203" s="94"/>
      <c r="U203" s="81"/>
      <c r="V203" s="81"/>
      <c r="W203" s="81"/>
      <c r="X203" s="81"/>
      <c r="Y203" s="23"/>
      <c r="Z203" s="81"/>
      <c r="AA203" s="81"/>
      <c r="AB203" s="94"/>
      <c r="AC203" s="94"/>
      <c r="AD203" s="94"/>
      <c r="AE203" s="94"/>
      <c r="AF203" s="94"/>
      <c r="AG203" s="74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7"/>
      <c r="AS203" s="27"/>
      <c r="AT203" s="27"/>
      <c r="AU203" s="27"/>
    </row>
    <row r="204" spans="2:47" ht="12.75" customHeight="1" x14ac:dyDescent="0.2">
      <c r="B204" s="28" t="s">
        <v>162</v>
      </c>
      <c r="D204" s="67" t="s">
        <v>265</v>
      </c>
      <c r="E204" s="67"/>
      <c r="F204" s="23" t="s">
        <v>277</v>
      </c>
      <c r="G204" s="23">
        <v>2800</v>
      </c>
      <c r="H204" s="67" t="s">
        <v>30</v>
      </c>
      <c r="I204" s="23">
        <v>2850</v>
      </c>
      <c r="J204" s="23"/>
      <c r="K204" s="24" t="str">
        <f t="shared" si="34"/>
        <v>01/NHS/21</v>
      </c>
      <c r="L204" s="81">
        <v>10</v>
      </c>
      <c r="M204" s="81">
        <v>24</v>
      </c>
      <c r="N204" s="81">
        <v>0</v>
      </c>
      <c r="O204" s="94">
        <f t="shared" si="35"/>
        <v>0</v>
      </c>
      <c r="P204" s="94">
        <f t="shared" si="36"/>
        <v>0</v>
      </c>
      <c r="Q204" s="81"/>
      <c r="R204" s="94"/>
      <c r="S204" s="94"/>
      <c r="T204" s="94"/>
      <c r="U204" s="81"/>
      <c r="V204" s="81"/>
      <c r="W204" s="81"/>
      <c r="X204" s="81"/>
      <c r="Y204" s="23"/>
      <c r="Z204" s="81"/>
      <c r="AA204" s="81"/>
      <c r="AB204" s="94"/>
      <c r="AC204" s="94"/>
      <c r="AD204" s="94"/>
      <c r="AE204" s="94"/>
      <c r="AF204" s="94"/>
      <c r="AG204" s="74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7"/>
      <c r="AS204" s="27"/>
      <c r="AT204" s="27"/>
      <c r="AU204" s="27"/>
    </row>
    <row r="205" spans="2:47" ht="12.75" customHeight="1" x14ac:dyDescent="0.2">
      <c r="B205" s="28" t="s">
        <v>162</v>
      </c>
      <c r="D205" s="67" t="s">
        <v>265</v>
      </c>
      <c r="E205" s="67"/>
      <c r="F205" s="23" t="s">
        <v>277</v>
      </c>
      <c r="G205" s="23">
        <v>2850</v>
      </c>
      <c r="H205" s="67" t="s">
        <v>30</v>
      </c>
      <c r="I205" s="23">
        <v>2900</v>
      </c>
      <c r="J205" s="23"/>
      <c r="K205" s="24" t="str">
        <f t="shared" si="34"/>
        <v>01/NHS/21</v>
      </c>
      <c r="L205" s="81">
        <v>5</v>
      </c>
      <c r="M205" s="81">
        <v>38</v>
      </c>
      <c r="N205" s="81">
        <v>0</v>
      </c>
      <c r="O205" s="94">
        <f t="shared" si="35"/>
        <v>0</v>
      </c>
      <c r="P205" s="94">
        <f t="shared" si="36"/>
        <v>0</v>
      </c>
      <c r="Q205" s="81"/>
      <c r="R205" s="94"/>
      <c r="S205" s="94"/>
      <c r="T205" s="94"/>
      <c r="U205" s="81"/>
      <c r="V205" s="81"/>
      <c r="W205" s="81"/>
      <c r="X205" s="81"/>
      <c r="Y205" s="23"/>
      <c r="Z205" s="81"/>
      <c r="AA205" s="81"/>
      <c r="AB205" s="94"/>
      <c r="AC205" s="94"/>
      <c r="AD205" s="94"/>
      <c r="AE205" s="94"/>
      <c r="AF205" s="94"/>
      <c r="AG205" s="74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7"/>
      <c r="AS205" s="27"/>
      <c r="AT205" s="27"/>
      <c r="AU205" s="27"/>
    </row>
    <row r="206" spans="2:47" ht="12.75" customHeight="1" x14ac:dyDescent="0.2">
      <c r="B206" s="28" t="s">
        <v>162</v>
      </c>
      <c r="D206" s="67" t="s">
        <v>265</v>
      </c>
      <c r="E206" s="67"/>
      <c r="F206" s="23" t="s">
        <v>277</v>
      </c>
      <c r="G206" s="23">
        <v>2900</v>
      </c>
      <c r="H206" s="67" t="s">
        <v>30</v>
      </c>
      <c r="I206" s="23">
        <v>2950</v>
      </c>
      <c r="J206" s="23"/>
      <c r="K206" s="24" t="str">
        <f t="shared" si="34"/>
        <v>01/NHS/21</v>
      </c>
      <c r="L206" s="81">
        <v>56</v>
      </c>
      <c r="M206" s="81">
        <v>86</v>
      </c>
      <c r="N206" s="81">
        <v>23</v>
      </c>
      <c r="O206" s="94">
        <f t="shared" si="35"/>
        <v>7.666666666666667</v>
      </c>
      <c r="P206" s="94">
        <f t="shared" si="36"/>
        <v>15.333333333333332</v>
      </c>
      <c r="Q206" s="81"/>
      <c r="R206" s="94"/>
      <c r="S206" s="94"/>
      <c r="T206" s="94"/>
      <c r="U206" s="81"/>
      <c r="V206" s="81"/>
      <c r="W206" s="81"/>
      <c r="X206" s="81"/>
      <c r="Y206" s="23"/>
      <c r="Z206" s="81"/>
      <c r="AA206" s="81"/>
      <c r="AB206" s="94"/>
      <c r="AC206" s="94"/>
      <c r="AD206" s="94"/>
      <c r="AE206" s="94"/>
      <c r="AF206" s="94"/>
      <c r="AG206" s="74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7"/>
      <c r="AS206" s="27"/>
      <c r="AT206" s="27"/>
      <c r="AU206" s="27"/>
    </row>
    <row r="207" spans="2:47" ht="12.75" customHeight="1" x14ac:dyDescent="0.2">
      <c r="B207" s="28"/>
      <c r="D207" s="67"/>
      <c r="E207" s="67"/>
      <c r="F207" s="23"/>
      <c r="G207" s="23"/>
      <c r="H207" s="67"/>
      <c r="I207" s="23"/>
      <c r="J207" s="23"/>
      <c r="K207" s="24"/>
      <c r="L207" s="81"/>
      <c r="M207" s="81"/>
      <c r="N207" s="81"/>
      <c r="O207" s="94"/>
      <c r="P207" s="94"/>
      <c r="Q207" s="81"/>
      <c r="R207" s="94"/>
      <c r="S207" s="94"/>
      <c r="T207" s="94"/>
      <c r="U207" s="81"/>
      <c r="V207" s="81"/>
      <c r="W207" s="81"/>
      <c r="X207" s="81"/>
      <c r="Y207" s="23"/>
      <c r="Z207" s="81"/>
      <c r="AA207" s="81"/>
      <c r="AB207" s="94"/>
      <c r="AC207" s="94"/>
      <c r="AD207" s="94"/>
      <c r="AE207" s="94"/>
      <c r="AF207" s="94"/>
      <c r="AG207" s="74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7"/>
      <c r="AS207" s="27"/>
      <c r="AT207" s="27"/>
      <c r="AU207" s="27"/>
    </row>
    <row r="208" spans="2:47" ht="12.75" customHeight="1" x14ac:dyDescent="0.2">
      <c r="B208" s="28" t="s">
        <v>162</v>
      </c>
      <c r="D208" s="67" t="s">
        <v>266</v>
      </c>
      <c r="E208" s="67"/>
      <c r="F208" s="23" t="s">
        <v>148</v>
      </c>
      <c r="G208" s="23">
        <v>100</v>
      </c>
      <c r="H208" s="67" t="s">
        <v>30</v>
      </c>
      <c r="I208" s="23">
        <v>150</v>
      </c>
      <c r="J208" s="23"/>
      <c r="K208" s="24" t="str">
        <f t="shared" si="34"/>
        <v>01/NHS/21</v>
      </c>
      <c r="L208" s="81">
        <v>76</v>
      </c>
      <c r="M208" s="81">
        <v>487</v>
      </c>
      <c r="N208" s="81">
        <v>0</v>
      </c>
      <c r="O208" s="94">
        <f t="shared" si="35"/>
        <v>0</v>
      </c>
      <c r="P208" s="94">
        <f t="shared" si="36"/>
        <v>0</v>
      </c>
      <c r="Q208" s="81"/>
      <c r="R208" s="94"/>
      <c r="S208" s="94"/>
      <c r="T208" s="94"/>
      <c r="U208" s="81"/>
      <c r="V208" s="81"/>
      <c r="W208" s="81"/>
      <c r="X208" s="81"/>
      <c r="Y208" s="23"/>
      <c r="Z208" s="81"/>
      <c r="AA208" s="81"/>
      <c r="AB208" s="94"/>
      <c r="AC208" s="94"/>
      <c r="AD208" s="94"/>
      <c r="AE208" s="94"/>
      <c r="AF208" s="94"/>
      <c r="AG208" s="74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7"/>
      <c r="AS208" s="27"/>
      <c r="AT208" s="27"/>
      <c r="AU208" s="27"/>
    </row>
    <row r="209" spans="2:47" ht="12.75" customHeight="1" x14ac:dyDescent="0.2">
      <c r="B209" s="28" t="s">
        <v>162</v>
      </c>
      <c r="D209" s="67" t="s">
        <v>266</v>
      </c>
      <c r="E209" s="67"/>
      <c r="F209" s="23" t="s">
        <v>148</v>
      </c>
      <c r="G209" s="23">
        <v>150</v>
      </c>
      <c r="H209" s="67" t="s">
        <v>30</v>
      </c>
      <c r="I209" s="23">
        <v>185.55</v>
      </c>
      <c r="J209" s="23"/>
      <c r="K209" s="24" t="str">
        <f t="shared" si="34"/>
        <v>01/NHS/21</v>
      </c>
      <c r="L209" s="81">
        <v>83</v>
      </c>
      <c r="M209" s="81">
        <v>349</v>
      </c>
      <c r="N209" s="81">
        <v>0</v>
      </c>
      <c r="O209" s="94">
        <f t="shared" si="35"/>
        <v>0</v>
      </c>
      <c r="P209" s="94">
        <f t="shared" si="36"/>
        <v>0</v>
      </c>
      <c r="Q209" s="81"/>
      <c r="R209" s="94"/>
      <c r="S209" s="94"/>
      <c r="T209" s="94"/>
      <c r="U209" s="81"/>
      <c r="V209" s="81"/>
      <c r="W209" s="81"/>
      <c r="X209" s="81"/>
      <c r="Y209" s="23"/>
      <c r="Z209" s="81"/>
      <c r="AA209" s="81"/>
      <c r="AB209" s="94"/>
      <c r="AC209" s="94"/>
      <c r="AD209" s="94"/>
      <c r="AE209" s="94"/>
      <c r="AF209" s="94"/>
      <c r="AG209" s="74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7"/>
      <c r="AS209" s="27"/>
      <c r="AT209" s="27"/>
      <c r="AU209" s="27"/>
    </row>
    <row r="210" spans="2:47" ht="12.75" customHeight="1" x14ac:dyDescent="0.2">
      <c r="B210" s="28" t="s">
        <v>162</v>
      </c>
      <c r="D210" s="67" t="s">
        <v>267</v>
      </c>
      <c r="E210" s="67"/>
      <c r="F210" s="23" t="s">
        <v>148</v>
      </c>
      <c r="G210" s="23">
        <v>185.55</v>
      </c>
      <c r="H210" s="67" t="s">
        <v>30</v>
      </c>
      <c r="I210" s="23">
        <v>188.83</v>
      </c>
      <c r="J210" s="23"/>
      <c r="K210" s="24" t="str">
        <f t="shared" si="34"/>
        <v>01/NHS/21</v>
      </c>
      <c r="L210" s="81">
        <v>21</v>
      </c>
      <c r="M210" s="81">
        <v>19</v>
      </c>
      <c r="N210" s="81">
        <v>0</v>
      </c>
      <c r="O210" s="94">
        <f t="shared" si="35"/>
        <v>0</v>
      </c>
      <c r="P210" s="94">
        <f t="shared" si="36"/>
        <v>0</v>
      </c>
      <c r="Q210" s="81"/>
      <c r="R210" s="94"/>
      <c r="S210" s="94"/>
      <c r="T210" s="94"/>
      <c r="U210" s="81"/>
      <c r="V210" s="81"/>
      <c r="W210" s="81"/>
      <c r="X210" s="81"/>
      <c r="Y210" s="23"/>
      <c r="Z210" s="81"/>
      <c r="AA210" s="81"/>
      <c r="AB210" s="94"/>
      <c r="AC210" s="94"/>
      <c r="AD210" s="94"/>
      <c r="AE210" s="94"/>
      <c r="AF210" s="94"/>
      <c r="AG210" s="74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7"/>
      <c r="AS210" s="27"/>
      <c r="AT210" s="27"/>
      <c r="AU210" s="27"/>
    </row>
    <row r="211" spans="2:47" ht="12.75" customHeight="1" x14ac:dyDescent="0.2">
      <c r="B211" s="28"/>
      <c r="D211" s="67"/>
      <c r="E211" s="67"/>
      <c r="F211" s="23"/>
      <c r="G211" s="23"/>
      <c r="H211" s="67"/>
      <c r="I211" s="23"/>
      <c r="J211" s="23"/>
      <c r="K211" s="24"/>
      <c r="L211" s="81"/>
      <c r="M211" s="81"/>
      <c r="N211" s="81"/>
      <c r="O211" s="94"/>
      <c r="P211" s="94"/>
      <c r="Q211" s="81"/>
      <c r="R211" s="94"/>
      <c r="S211" s="94"/>
      <c r="T211" s="94"/>
      <c r="U211" s="81"/>
      <c r="V211" s="81"/>
      <c r="W211" s="81"/>
      <c r="X211" s="81"/>
      <c r="Y211" s="23"/>
      <c r="Z211" s="81"/>
      <c r="AA211" s="81"/>
      <c r="AB211" s="94"/>
      <c r="AC211" s="94"/>
      <c r="AD211" s="94"/>
      <c r="AE211" s="94"/>
      <c r="AF211" s="94"/>
      <c r="AG211" s="74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7"/>
      <c r="AS211" s="27"/>
      <c r="AT211" s="27"/>
      <c r="AU211" s="27"/>
    </row>
    <row r="212" spans="2:47" ht="12.75" customHeight="1" x14ac:dyDescent="0.2">
      <c r="B212" s="28" t="s">
        <v>162</v>
      </c>
      <c r="D212" s="67" t="s">
        <v>268</v>
      </c>
      <c r="E212" s="67" t="s">
        <v>154</v>
      </c>
      <c r="F212" s="23" t="s">
        <v>148</v>
      </c>
      <c r="G212" s="23">
        <v>0</v>
      </c>
      <c r="H212" s="67" t="s">
        <v>30</v>
      </c>
      <c r="I212" s="23">
        <v>185.55</v>
      </c>
      <c r="J212" s="23" t="s">
        <v>32</v>
      </c>
      <c r="K212" s="24" t="str">
        <f t="shared" si="34"/>
        <v>01/NHS/21</v>
      </c>
      <c r="L212" s="81"/>
      <c r="M212" s="81"/>
      <c r="N212" s="81"/>
      <c r="O212" s="94"/>
      <c r="P212" s="94"/>
      <c r="Q212" s="81"/>
      <c r="R212" s="94"/>
      <c r="S212" s="94"/>
      <c r="T212" s="94"/>
      <c r="U212" s="81"/>
      <c r="V212" s="81"/>
      <c r="W212" s="140">
        <f>I212-G212</f>
        <v>185.55</v>
      </c>
      <c r="X212" s="81"/>
      <c r="Y212" s="23"/>
      <c r="Z212" s="81"/>
      <c r="AA212" s="81"/>
      <c r="AB212" s="94"/>
      <c r="AC212" s="94"/>
      <c r="AD212" s="94"/>
      <c r="AE212" s="94"/>
      <c r="AF212" s="94"/>
      <c r="AG212" s="74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7"/>
      <c r="AS212" s="27"/>
      <c r="AT212" s="27"/>
      <c r="AU212" s="27"/>
    </row>
    <row r="213" spans="2:47" ht="12.75" customHeight="1" x14ac:dyDescent="0.2">
      <c r="B213" s="28"/>
      <c r="D213" s="67"/>
      <c r="E213" s="67"/>
      <c r="F213" s="23"/>
      <c r="G213" s="23"/>
      <c r="H213" s="67"/>
      <c r="I213" s="23"/>
      <c r="J213" s="23"/>
      <c r="K213" s="24"/>
      <c r="L213" s="81"/>
      <c r="M213" s="81"/>
      <c r="N213" s="81"/>
      <c r="O213" s="94"/>
      <c r="P213" s="94"/>
      <c r="Q213" s="81"/>
      <c r="R213" s="94"/>
      <c r="S213" s="94"/>
      <c r="T213" s="94"/>
      <c r="U213" s="81"/>
      <c r="V213" s="81"/>
      <c r="W213" s="140"/>
      <c r="X213" s="81"/>
      <c r="Y213" s="23"/>
      <c r="Z213" s="81"/>
      <c r="AA213" s="81"/>
      <c r="AB213" s="94"/>
      <c r="AC213" s="94"/>
      <c r="AD213" s="94"/>
      <c r="AE213" s="94"/>
      <c r="AF213" s="94"/>
      <c r="AG213" s="74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7"/>
      <c r="AS213" s="27"/>
      <c r="AT213" s="27"/>
      <c r="AU213" s="27"/>
    </row>
    <row r="214" spans="2:47" ht="12.75" customHeight="1" x14ac:dyDescent="0.2">
      <c r="B214" s="28" t="s">
        <v>162</v>
      </c>
      <c r="D214" s="67" t="s">
        <v>268</v>
      </c>
      <c r="E214" s="67" t="s">
        <v>155</v>
      </c>
      <c r="F214" s="23" t="s">
        <v>275</v>
      </c>
      <c r="G214" s="23">
        <v>1293</v>
      </c>
      <c r="H214" s="67" t="s">
        <v>30</v>
      </c>
      <c r="I214" s="23">
        <v>1296</v>
      </c>
      <c r="J214" s="23" t="s">
        <v>29</v>
      </c>
      <c r="K214" s="24" t="str">
        <f t="shared" si="34"/>
        <v>01/NHS/21</v>
      </c>
      <c r="L214" s="81"/>
      <c r="M214" s="81"/>
      <c r="N214" s="81"/>
      <c r="O214" s="94"/>
      <c r="P214" s="94"/>
      <c r="Q214" s="81"/>
      <c r="R214" s="94"/>
      <c r="S214" s="94"/>
      <c r="T214" s="94"/>
      <c r="U214" s="81"/>
      <c r="V214" s="81"/>
      <c r="W214" s="140">
        <f>I214-G214</f>
        <v>3</v>
      </c>
      <c r="X214" s="81"/>
      <c r="Y214" s="23"/>
      <c r="Z214" s="81"/>
      <c r="AA214" s="81"/>
      <c r="AB214" s="94"/>
      <c r="AC214" s="94"/>
      <c r="AD214" s="94"/>
      <c r="AE214" s="94"/>
      <c r="AF214" s="94"/>
      <c r="AG214" s="74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7"/>
      <c r="AS214" s="27"/>
      <c r="AT214" s="27"/>
      <c r="AU214" s="27"/>
    </row>
    <row r="215" spans="2:47" ht="12.75" customHeight="1" x14ac:dyDescent="0.2">
      <c r="B215" s="28" t="s">
        <v>162</v>
      </c>
      <c r="D215" s="67" t="s">
        <v>268</v>
      </c>
      <c r="E215" s="67" t="s">
        <v>156</v>
      </c>
      <c r="F215" s="23" t="s">
        <v>275</v>
      </c>
      <c r="G215" s="23">
        <v>1304</v>
      </c>
      <c r="H215" s="67" t="s">
        <v>30</v>
      </c>
      <c r="I215" s="23">
        <v>1589.83</v>
      </c>
      <c r="J215" s="23" t="s">
        <v>29</v>
      </c>
      <c r="K215" s="24" t="str">
        <f t="shared" si="34"/>
        <v>01/NHS/21</v>
      </c>
      <c r="L215" s="81"/>
      <c r="M215" s="81"/>
      <c r="N215" s="81"/>
      <c r="O215" s="94"/>
      <c r="P215" s="94"/>
      <c r="Q215" s="81"/>
      <c r="R215" s="94"/>
      <c r="S215" s="94"/>
      <c r="T215" s="94"/>
      <c r="U215" s="81"/>
      <c r="V215" s="81"/>
      <c r="W215" s="140">
        <f>I215-G215</f>
        <v>285.82999999999993</v>
      </c>
      <c r="X215" s="81"/>
      <c r="Y215" s="23"/>
      <c r="Z215" s="81"/>
      <c r="AA215" s="81"/>
      <c r="AB215" s="94"/>
      <c r="AC215" s="94"/>
      <c r="AD215" s="94"/>
      <c r="AE215" s="94"/>
      <c r="AF215" s="94"/>
      <c r="AG215" s="74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7"/>
      <c r="AS215" s="27"/>
      <c r="AT215" s="27"/>
      <c r="AU215" s="27"/>
    </row>
    <row r="216" spans="2:47" ht="12.75" customHeight="1" x14ac:dyDescent="0.2">
      <c r="B216" s="28"/>
      <c r="D216" s="67"/>
      <c r="E216" s="67"/>
      <c r="F216" s="23"/>
      <c r="G216" s="23"/>
      <c r="H216" s="67"/>
      <c r="I216" s="23"/>
      <c r="J216" s="23"/>
      <c r="K216" s="24"/>
      <c r="L216" s="81"/>
      <c r="M216" s="81"/>
      <c r="N216" s="81"/>
      <c r="O216" s="94"/>
      <c r="P216" s="94"/>
      <c r="Q216" s="81"/>
      <c r="R216" s="94"/>
      <c r="S216" s="94"/>
      <c r="T216" s="94"/>
      <c r="U216" s="81"/>
      <c r="V216" s="81"/>
      <c r="W216" s="140"/>
      <c r="X216" s="81"/>
      <c r="Y216" s="23"/>
      <c r="Z216" s="81"/>
      <c r="AA216" s="81"/>
      <c r="AB216" s="94"/>
      <c r="AC216" s="94"/>
      <c r="AD216" s="94"/>
      <c r="AE216" s="94"/>
      <c r="AF216" s="94"/>
      <c r="AG216" s="74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7"/>
      <c r="AS216" s="27"/>
      <c r="AT216" s="27"/>
      <c r="AU216" s="27"/>
    </row>
    <row r="217" spans="2:47" ht="12.75" customHeight="1" x14ac:dyDescent="0.2">
      <c r="B217" s="28" t="s">
        <v>162</v>
      </c>
      <c r="D217" s="67" t="s">
        <v>269</v>
      </c>
      <c r="E217" s="67" t="s">
        <v>157</v>
      </c>
      <c r="F217" s="23" t="s">
        <v>277</v>
      </c>
      <c r="G217" s="23">
        <v>1589.83</v>
      </c>
      <c r="H217" s="67" t="s">
        <v>30</v>
      </c>
      <c r="I217" s="23">
        <v>1846</v>
      </c>
      <c r="J217" s="23" t="s">
        <v>29</v>
      </c>
      <c r="K217" s="24" t="str">
        <f t="shared" ref="K217:K232" si="37">B217</f>
        <v>01/NHS/21</v>
      </c>
      <c r="L217" s="81"/>
      <c r="M217" s="81"/>
      <c r="N217" s="81"/>
      <c r="O217" s="94"/>
      <c r="P217" s="94"/>
      <c r="Q217" s="81"/>
      <c r="R217" s="94"/>
      <c r="S217" s="94"/>
      <c r="T217" s="94"/>
      <c r="U217" s="81"/>
      <c r="V217" s="81"/>
      <c r="W217" s="140">
        <f>I217-G217</f>
        <v>256.17000000000007</v>
      </c>
      <c r="X217" s="81"/>
      <c r="Y217" s="23"/>
      <c r="Z217" s="81"/>
      <c r="AA217" s="81"/>
      <c r="AB217" s="94"/>
      <c r="AC217" s="94"/>
      <c r="AD217" s="94"/>
      <c r="AE217" s="94"/>
      <c r="AF217" s="94"/>
      <c r="AG217" s="74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7"/>
      <c r="AS217" s="27"/>
      <c r="AT217" s="27"/>
      <c r="AU217" s="27"/>
    </row>
    <row r="218" spans="2:47" ht="12.75" customHeight="1" x14ac:dyDescent="0.2">
      <c r="B218" s="28" t="s">
        <v>162</v>
      </c>
      <c r="D218" s="67" t="s">
        <v>269</v>
      </c>
      <c r="E218" s="67" t="s">
        <v>158</v>
      </c>
      <c r="F218" s="23" t="s">
        <v>277</v>
      </c>
      <c r="G218" s="23">
        <v>1854</v>
      </c>
      <c r="H218" s="67" t="s">
        <v>30</v>
      </c>
      <c r="I218" s="23">
        <v>2221</v>
      </c>
      <c r="J218" s="23" t="s">
        <v>29</v>
      </c>
      <c r="K218" s="24" t="str">
        <f t="shared" si="37"/>
        <v>01/NHS/21</v>
      </c>
      <c r="L218" s="81"/>
      <c r="M218" s="81"/>
      <c r="N218" s="81"/>
      <c r="O218" s="94"/>
      <c r="P218" s="94"/>
      <c r="Q218" s="81"/>
      <c r="R218" s="94"/>
      <c r="S218" s="94"/>
      <c r="T218" s="94"/>
      <c r="U218" s="81"/>
      <c r="V218" s="81"/>
      <c r="W218" s="140">
        <f>I218-G218</f>
        <v>367</v>
      </c>
      <c r="X218" s="81"/>
      <c r="Y218" s="23"/>
      <c r="Z218" s="81"/>
      <c r="AA218" s="81"/>
      <c r="AB218" s="94"/>
      <c r="AC218" s="94"/>
      <c r="AD218" s="94"/>
      <c r="AE218" s="94"/>
      <c r="AF218" s="94"/>
      <c r="AG218" s="74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7"/>
      <c r="AS218" s="27"/>
      <c r="AT218" s="27"/>
      <c r="AU218" s="27"/>
    </row>
    <row r="219" spans="2:47" ht="12.75" customHeight="1" x14ac:dyDescent="0.2">
      <c r="B219" s="28" t="s">
        <v>162</v>
      </c>
      <c r="D219" s="67" t="s">
        <v>270</v>
      </c>
      <c r="E219" s="67" t="s">
        <v>159</v>
      </c>
      <c r="F219" s="23" t="s">
        <v>277</v>
      </c>
      <c r="G219" s="23">
        <v>2221</v>
      </c>
      <c r="H219" s="67" t="s">
        <v>30</v>
      </c>
      <c r="I219" s="23">
        <v>2267.2800000000002</v>
      </c>
      <c r="J219" s="23" t="s">
        <v>29</v>
      </c>
      <c r="K219" s="24" t="str">
        <f t="shared" si="37"/>
        <v>01/NHS/21</v>
      </c>
      <c r="L219" s="81"/>
      <c r="M219" s="81"/>
      <c r="N219" s="81"/>
      <c r="O219" s="94"/>
      <c r="P219" s="94"/>
      <c r="Q219" s="81"/>
      <c r="R219" s="94"/>
      <c r="S219" s="94"/>
      <c r="T219" s="94"/>
      <c r="U219" s="81"/>
      <c r="V219" s="81"/>
      <c r="W219" s="140">
        <f>I219-G219</f>
        <v>46.2800000000002</v>
      </c>
      <c r="X219" s="81"/>
      <c r="Y219" s="23"/>
      <c r="Z219" s="81"/>
      <c r="AA219" s="81"/>
      <c r="AB219" s="94"/>
      <c r="AC219" s="94"/>
      <c r="AD219" s="94"/>
      <c r="AE219" s="94"/>
      <c r="AF219" s="94"/>
      <c r="AG219" s="74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7"/>
      <c r="AS219" s="27"/>
      <c r="AT219" s="27"/>
      <c r="AU219" s="27"/>
    </row>
    <row r="220" spans="2:47" ht="12.75" customHeight="1" x14ac:dyDescent="0.2">
      <c r="B220" s="28"/>
      <c r="D220" s="67"/>
      <c r="E220" s="67"/>
      <c r="F220" s="23"/>
      <c r="G220" s="23"/>
      <c r="H220" s="67"/>
      <c r="I220" s="23"/>
      <c r="J220" s="23"/>
      <c r="K220" s="23"/>
      <c r="L220" s="81"/>
      <c r="M220" s="81"/>
      <c r="N220" s="81"/>
      <c r="O220" s="94"/>
      <c r="P220" s="94"/>
      <c r="Q220" s="81"/>
      <c r="R220" s="94"/>
      <c r="S220" s="94"/>
      <c r="T220" s="94"/>
      <c r="U220" s="81"/>
      <c r="V220" s="81"/>
      <c r="W220" s="81"/>
      <c r="X220" s="81"/>
      <c r="Y220" s="23"/>
      <c r="Z220" s="81"/>
      <c r="AA220" s="81"/>
      <c r="AB220" s="94"/>
      <c r="AC220" s="94"/>
      <c r="AD220" s="94"/>
      <c r="AE220" s="94"/>
      <c r="AF220" s="94"/>
      <c r="AG220" s="74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7"/>
      <c r="AS220" s="27"/>
      <c r="AT220" s="27"/>
      <c r="AU220" s="27"/>
    </row>
    <row r="221" spans="2:47" ht="12.75" customHeight="1" x14ac:dyDescent="0.2">
      <c r="B221" s="28" t="s">
        <v>164</v>
      </c>
      <c r="D221" s="22">
        <v>201</v>
      </c>
      <c r="E221" s="22"/>
      <c r="F221" s="23" t="s">
        <v>31</v>
      </c>
      <c r="G221" s="23">
        <v>16450</v>
      </c>
      <c r="H221" s="22" t="s">
        <v>30</v>
      </c>
      <c r="I221" s="23">
        <v>16500</v>
      </c>
      <c r="J221" s="67"/>
      <c r="K221" s="24" t="str">
        <f t="shared" si="37"/>
        <v>02/S&gt;2/04</v>
      </c>
      <c r="L221" s="51">
        <v>66</v>
      </c>
      <c r="M221" s="47"/>
      <c r="N221" s="27"/>
      <c r="O221" s="27"/>
      <c r="P221" s="27"/>
      <c r="Q221" s="47"/>
      <c r="R221" s="27"/>
      <c r="S221" s="27"/>
      <c r="T221" s="32"/>
      <c r="U221" s="32"/>
      <c r="V221" s="27"/>
      <c r="W221" s="27"/>
      <c r="X221" s="32"/>
      <c r="Y221" s="32"/>
      <c r="Z221" s="32"/>
      <c r="AA221" s="27"/>
      <c r="AB221" s="27"/>
      <c r="AC221" s="27"/>
      <c r="AD221" s="27"/>
      <c r="AE221" s="27"/>
      <c r="AF221" s="32"/>
      <c r="AG221" s="75"/>
      <c r="AH221" s="27"/>
      <c r="AI221" s="27"/>
      <c r="AJ221" s="27"/>
      <c r="AK221" s="32"/>
      <c r="AL221" s="27"/>
      <c r="AM221" s="68"/>
      <c r="AN221" s="68"/>
      <c r="AO221" s="68"/>
      <c r="AP221" s="68"/>
      <c r="AQ221" s="27"/>
      <c r="AR221" s="27"/>
      <c r="AS221" s="27"/>
      <c r="AT221" s="27"/>
      <c r="AU221" s="27"/>
    </row>
    <row r="222" spans="2:47" ht="12.75" customHeight="1" x14ac:dyDescent="0.2">
      <c r="B222" s="28" t="s">
        <v>164</v>
      </c>
      <c r="D222" s="22">
        <v>202</v>
      </c>
      <c r="E222" s="22"/>
      <c r="F222" s="23" t="s">
        <v>31</v>
      </c>
      <c r="G222" s="23">
        <v>16500</v>
      </c>
      <c r="H222" s="22" t="s">
        <v>30</v>
      </c>
      <c r="I222" s="23">
        <v>16600</v>
      </c>
      <c r="J222" s="67"/>
      <c r="K222" s="24" t="str">
        <f t="shared" si="37"/>
        <v>02/S&gt;2/04</v>
      </c>
      <c r="L222" s="51">
        <v>113</v>
      </c>
      <c r="M222" s="47">
        <v>3</v>
      </c>
      <c r="N222" s="27"/>
      <c r="O222" s="27"/>
      <c r="P222" s="27"/>
      <c r="Q222" s="47"/>
      <c r="R222" s="27"/>
      <c r="S222" s="27"/>
      <c r="T222" s="27"/>
      <c r="U222" s="27"/>
      <c r="V222" s="27"/>
      <c r="W222" s="27"/>
      <c r="X222" s="32"/>
      <c r="Y222" s="32"/>
      <c r="Z222" s="32"/>
      <c r="AA222" s="27"/>
      <c r="AB222" s="27"/>
      <c r="AC222" s="27"/>
      <c r="AD222" s="27"/>
      <c r="AE222" s="27"/>
      <c r="AF222" s="32"/>
      <c r="AG222" s="75"/>
      <c r="AH222" s="27"/>
      <c r="AI222" s="27"/>
      <c r="AJ222" s="27"/>
      <c r="AK222" s="32"/>
      <c r="AL222" s="27"/>
      <c r="AM222" s="68"/>
      <c r="AN222" s="68"/>
      <c r="AO222" s="68"/>
      <c r="AP222" s="68"/>
      <c r="AQ222" s="27"/>
      <c r="AR222" s="27"/>
      <c r="AS222" s="27"/>
      <c r="AT222" s="27"/>
      <c r="AU222" s="27"/>
    </row>
    <row r="223" spans="2:47" ht="12.75" customHeight="1" x14ac:dyDescent="0.2">
      <c r="B223" s="28" t="s">
        <v>164</v>
      </c>
      <c r="D223" s="22">
        <v>203</v>
      </c>
      <c r="E223" s="22"/>
      <c r="F223" s="23" t="s">
        <v>31</v>
      </c>
      <c r="G223" s="23">
        <v>16650</v>
      </c>
      <c r="H223" s="22" t="s">
        <v>30</v>
      </c>
      <c r="I223" s="23">
        <v>16700</v>
      </c>
      <c r="J223" s="67"/>
      <c r="K223" s="24" t="str">
        <f t="shared" si="37"/>
        <v>02/S&gt;2/04</v>
      </c>
      <c r="L223" s="51">
        <v>113</v>
      </c>
      <c r="M223" s="47">
        <v>4</v>
      </c>
      <c r="N223" s="27"/>
      <c r="O223" s="27"/>
      <c r="P223" s="27"/>
      <c r="Q223" s="47"/>
      <c r="R223" s="27"/>
      <c r="S223" s="27"/>
      <c r="T223" s="32"/>
      <c r="U223" s="32"/>
      <c r="V223" s="27"/>
      <c r="W223" s="27"/>
      <c r="X223" s="32"/>
      <c r="Y223" s="32"/>
      <c r="Z223" s="32"/>
      <c r="AA223" s="27"/>
      <c r="AB223" s="27"/>
      <c r="AC223" s="27"/>
      <c r="AD223" s="27"/>
      <c r="AE223" s="27"/>
      <c r="AF223" s="32"/>
      <c r="AG223" s="75"/>
      <c r="AH223" s="27"/>
      <c r="AI223" s="27"/>
      <c r="AJ223" s="27"/>
      <c r="AK223" s="32"/>
      <c r="AL223" s="27"/>
      <c r="AM223" s="68"/>
      <c r="AN223" s="68"/>
      <c r="AO223" s="68"/>
      <c r="AP223" s="68"/>
      <c r="AQ223" s="27"/>
      <c r="AR223" s="27"/>
      <c r="AS223" s="27"/>
      <c r="AT223" s="27"/>
      <c r="AU223" s="27"/>
    </row>
    <row r="224" spans="2:47" ht="12.75" customHeight="1" x14ac:dyDescent="0.2">
      <c r="B224" s="28" t="s">
        <v>164</v>
      </c>
      <c r="D224" s="22">
        <v>204</v>
      </c>
      <c r="E224" s="22"/>
      <c r="F224" s="23" t="s">
        <v>31</v>
      </c>
      <c r="G224" s="23">
        <v>16750</v>
      </c>
      <c r="H224" s="22" t="s">
        <v>30</v>
      </c>
      <c r="I224" s="23">
        <v>16800</v>
      </c>
      <c r="J224" s="67"/>
      <c r="K224" s="24" t="str">
        <f t="shared" si="37"/>
        <v>02/S&gt;2/04</v>
      </c>
      <c r="L224" s="51">
        <v>156</v>
      </c>
      <c r="M224" s="47"/>
      <c r="N224" s="27"/>
      <c r="O224" s="27"/>
      <c r="P224" s="27"/>
      <c r="Q224" s="47"/>
      <c r="R224" s="27"/>
      <c r="S224" s="27"/>
      <c r="T224" s="27"/>
      <c r="U224" s="27"/>
      <c r="V224" s="27"/>
      <c r="W224" s="27"/>
      <c r="X224" s="32"/>
      <c r="Y224" s="32"/>
      <c r="Z224" s="32"/>
      <c r="AA224" s="27"/>
      <c r="AB224" s="27"/>
      <c r="AC224" s="27"/>
      <c r="AD224" s="27"/>
      <c r="AE224" s="27"/>
      <c r="AF224" s="32"/>
      <c r="AG224" s="75"/>
      <c r="AH224" s="27"/>
      <c r="AI224" s="27"/>
      <c r="AJ224" s="27"/>
      <c r="AK224" s="32"/>
      <c r="AL224" s="27"/>
      <c r="AM224" s="68"/>
      <c r="AN224" s="68"/>
      <c r="AO224" s="68"/>
      <c r="AP224" s="68"/>
      <c r="AQ224" s="27"/>
      <c r="AR224" s="27"/>
      <c r="AS224" s="27"/>
      <c r="AT224" s="27"/>
      <c r="AU224" s="27"/>
    </row>
    <row r="225" spans="2:47" ht="12.75" customHeight="1" x14ac:dyDescent="0.2">
      <c r="B225" s="28" t="s">
        <v>164</v>
      </c>
      <c r="D225" s="22">
        <v>205</v>
      </c>
      <c r="E225" s="22"/>
      <c r="F225" s="23" t="s">
        <v>31</v>
      </c>
      <c r="G225" s="23">
        <v>16850</v>
      </c>
      <c r="H225" s="22" t="s">
        <v>30</v>
      </c>
      <c r="I225" s="23">
        <v>16900</v>
      </c>
      <c r="J225" s="67"/>
      <c r="K225" s="24" t="str">
        <f t="shared" si="37"/>
        <v>02/S&gt;2/04</v>
      </c>
      <c r="L225" s="51">
        <v>189</v>
      </c>
      <c r="M225" s="47">
        <v>45</v>
      </c>
      <c r="N225" s="27"/>
      <c r="O225" s="27"/>
      <c r="P225" s="27"/>
      <c r="Q225" s="47"/>
      <c r="R225" s="27"/>
      <c r="S225" s="27"/>
      <c r="T225" s="27"/>
      <c r="U225" s="27"/>
      <c r="V225" s="27"/>
      <c r="W225" s="27"/>
      <c r="X225" s="32"/>
      <c r="Y225" s="32"/>
      <c r="Z225" s="32"/>
      <c r="AA225" s="27"/>
      <c r="AB225" s="27"/>
      <c r="AC225" s="27"/>
      <c r="AD225" s="27"/>
      <c r="AE225" s="27"/>
      <c r="AF225" s="32"/>
      <c r="AG225" s="75"/>
      <c r="AH225" s="27"/>
      <c r="AI225" s="27"/>
      <c r="AJ225" s="27"/>
      <c r="AK225" s="32"/>
      <c r="AL225" s="27"/>
      <c r="AM225" s="68"/>
      <c r="AN225" s="68"/>
      <c r="AO225" s="68"/>
      <c r="AP225" s="68"/>
      <c r="AQ225" s="27"/>
      <c r="AR225" s="27"/>
      <c r="AS225" s="27"/>
      <c r="AT225" s="27"/>
      <c r="AU225" s="27"/>
    </row>
    <row r="226" spans="2:47" ht="12.75" customHeight="1" x14ac:dyDescent="0.2">
      <c r="B226" s="28" t="s">
        <v>164</v>
      </c>
      <c r="D226" s="22">
        <v>206</v>
      </c>
      <c r="E226" s="22"/>
      <c r="F226" s="23" t="s">
        <v>31</v>
      </c>
      <c r="G226" s="23">
        <v>16950</v>
      </c>
      <c r="H226" s="22" t="s">
        <v>30</v>
      </c>
      <c r="I226" s="23">
        <v>17000</v>
      </c>
      <c r="J226" s="67"/>
      <c r="K226" s="24" t="str">
        <f t="shared" si="37"/>
        <v>02/S&gt;2/04</v>
      </c>
      <c r="L226" s="84">
        <v>190</v>
      </c>
      <c r="M226" s="47">
        <v>1</v>
      </c>
      <c r="N226" s="27"/>
      <c r="O226" s="27"/>
      <c r="P226" s="27"/>
      <c r="Q226" s="47"/>
      <c r="R226" s="27"/>
      <c r="S226" s="27"/>
      <c r="T226" s="32"/>
      <c r="U226" s="32"/>
      <c r="V226" s="27"/>
      <c r="W226" s="27"/>
      <c r="X226" s="32"/>
      <c r="Y226" s="32"/>
      <c r="Z226" s="32"/>
      <c r="AA226" s="27"/>
      <c r="AB226" s="27"/>
      <c r="AC226" s="27"/>
      <c r="AD226" s="27"/>
      <c r="AE226" s="27"/>
      <c r="AF226" s="32"/>
      <c r="AG226" s="75"/>
      <c r="AH226" s="27"/>
      <c r="AI226" s="27"/>
      <c r="AJ226" s="27"/>
      <c r="AK226" s="32"/>
      <c r="AL226" s="27"/>
      <c r="AM226" s="68"/>
      <c r="AN226" s="68"/>
      <c r="AO226" s="68"/>
      <c r="AP226" s="68"/>
      <c r="AQ226" s="27"/>
      <c r="AR226" s="27"/>
      <c r="AS226" s="27"/>
      <c r="AT226" s="27"/>
      <c r="AU226" s="27"/>
    </row>
    <row r="227" spans="2:47" ht="12.75" customHeight="1" x14ac:dyDescent="0.2">
      <c r="B227" s="28" t="s">
        <v>164</v>
      </c>
      <c r="D227" s="22">
        <v>207</v>
      </c>
      <c r="E227" s="22"/>
      <c r="F227" s="23" t="s">
        <v>31</v>
      </c>
      <c r="G227" s="23">
        <v>17050</v>
      </c>
      <c r="H227" s="22" t="s">
        <v>30</v>
      </c>
      <c r="I227" s="23">
        <v>17100</v>
      </c>
      <c r="J227" s="67"/>
      <c r="K227" s="24" t="str">
        <f t="shared" si="37"/>
        <v>02/S&gt;2/04</v>
      </c>
      <c r="L227" s="84">
        <v>198</v>
      </c>
      <c r="M227" s="47">
        <v>22</v>
      </c>
      <c r="N227" s="27"/>
      <c r="O227" s="27"/>
      <c r="P227" s="27"/>
      <c r="Q227" s="47"/>
      <c r="R227" s="27"/>
      <c r="S227" s="27"/>
      <c r="T227" s="27"/>
      <c r="U227" s="27"/>
      <c r="V227" s="27"/>
      <c r="W227" s="27"/>
      <c r="X227" s="27"/>
      <c r="Y227" s="32"/>
      <c r="Z227" s="27"/>
      <c r="AA227" s="27"/>
      <c r="AB227" s="27"/>
      <c r="AC227" s="27"/>
      <c r="AD227" s="27"/>
      <c r="AE227" s="27"/>
      <c r="AF227" s="27"/>
      <c r="AG227" s="75"/>
      <c r="AH227" s="27"/>
      <c r="AI227" s="27"/>
      <c r="AJ227" s="27"/>
      <c r="AK227" s="32"/>
      <c r="AL227" s="27"/>
      <c r="AM227" s="68"/>
      <c r="AN227" s="68"/>
      <c r="AO227" s="68"/>
      <c r="AP227" s="68"/>
      <c r="AQ227" s="27"/>
      <c r="AR227" s="27"/>
      <c r="AS227" s="27"/>
      <c r="AT227" s="27"/>
      <c r="AU227" s="27"/>
    </row>
    <row r="228" spans="2:47" ht="12.75" customHeight="1" x14ac:dyDescent="0.2">
      <c r="B228" s="28" t="s">
        <v>164</v>
      </c>
      <c r="D228" s="22">
        <v>208</v>
      </c>
      <c r="E228" s="22"/>
      <c r="F228" s="23" t="s">
        <v>31</v>
      </c>
      <c r="G228" s="23">
        <v>17150</v>
      </c>
      <c r="H228" s="22" t="s">
        <v>30</v>
      </c>
      <c r="I228" s="23">
        <v>17200</v>
      </c>
      <c r="J228" s="67"/>
      <c r="K228" s="24" t="str">
        <f t="shared" si="37"/>
        <v>02/S&gt;2/04</v>
      </c>
      <c r="L228" s="84">
        <v>224</v>
      </c>
      <c r="M228" s="47">
        <v>38</v>
      </c>
      <c r="N228" s="27"/>
      <c r="O228" s="27"/>
      <c r="P228" s="27"/>
      <c r="Q228" s="47"/>
      <c r="R228" s="27"/>
      <c r="S228" s="27"/>
      <c r="T228" s="32"/>
      <c r="U228" s="32"/>
      <c r="V228" s="27"/>
      <c r="W228" s="27"/>
      <c r="X228" s="32"/>
      <c r="Y228" s="32"/>
      <c r="Z228" s="32"/>
      <c r="AA228" s="27"/>
      <c r="AB228" s="27"/>
      <c r="AC228" s="27"/>
      <c r="AD228" s="27"/>
      <c r="AE228" s="27"/>
      <c r="AF228" s="32"/>
      <c r="AG228" s="75"/>
      <c r="AH228" s="27"/>
      <c r="AI228" s="27"/>
      <c r="AJ228" s="27"/>
      <c r="AK228" s="32"/>
      <c r="AL228" s="27"/>
      <c r="AM228" s="68"/>
      <c r="AN228" s="68"/>
      <c r="AO228" s="68"/>
      <c r="AP228" s="68"/>
      <c r="AQ228" s="27"/>
      <c r="AR228" s="27"/>
      <c r="AS228" s="27"/>
      <c r="AT228" s="27"/>
      <c r="AU228" s="27"/>
    </row>
    <row r="229" spans="2:47" ht="12.75" customHeight="1" x14ac:dyDescent="0.2">
      <c r="B229" s="28" t="s">
        <v>164</v>
      </c>
      <c r="D229" s="22">
        <v>209</v>
      </c>
      <c r="E229" s="22"/>
      <c r="F229" s="23" t="s">
        <v>31</v>
      </c>
      <c r="G229" s="23">
        <v>17250</v>
      </c>
      <c r="H229" s="22" t="s">
        <v>30</v>
      </c>
      <c r="I229" s="23">
        <v>17350</v>
      </c>
      <c r="J229" s="67"/>
      <c r="K229" s="24" t="str">
        <f t="shared" si="37"/>
        <v>02/S&gt;2/04</v>
      </c>
      <c r="L229" s="84">
        <v>302</v>
      </c>
      <c r="M229" s="47">
        <v>82</v>
      </c>
      <c r="N229" s="27"/>
      <c r="O229" s="27"/>
      <c r="P229" s="27"/>
      <c r="Q229" s="47"/>
      <c r="R229" s="27"/>
      <c r="S229" s="27"/>
      <c r="T229" s="27"/>
      <c r="U229" s="27"/>
      <c r="V229" s="27"/>
      <c r="W229" s="27"/>
      <c r="X229" s="27"/>
      <c r="Y229" s="32"/>
      <c r="Z229" s="27"/>
      <c r="AA229" s="27"/>
      <c r="AB229" s="27"/>
      <c r="AC229" s="27"/>
      <c r="AD229" s="27"/>
      <c r="AE229" s="27"/>
      <c r="AF229" s="27"/>
      <c r="AG229" s="75"/>
      <c r="AH229" s="27"/>
      <c r="AI229" s="27"/>
      <c r="AJ229" s="27"/>
      <c r="AK229" s="32"/>
      <c r="AL229" s="27"/>
      <c r="AM229" s="68"/>
      <c r="AN229" s="68"/>
      <c r="AO229" s="68"/>
      <c r="AP229" s="68"/>
      <c r="AQ229" s="27"/>
      <c r="AR229" s="27"/>
      <c r="AS229" s="27"/>
      <c r="AT229" s="27"/>
      <c r="AU229" s="27"/>
    </row>
    <row r="230" spans="2:47" ht="12.75" customHeight="1" x14ac:dyDescent="0.2">
      <c r="B230" s="28" t="s">
        <v>164</v>
      </c>
      <c r="D230" s="22">
        <v>210</v>
      </c>
      <c r="E230" s="22"/>
      <c r="F230" s="23" t="s">
        <v>31</v>
      </c>
      <c r="G230" s="23"/>
      <c r="H230" s="22" t="s">
        <v>30</v>
      </c>
      <c r="I230" s="23">
        <v>17400</v>
      </c>
      <c r="J230" s="67"/>
      <c r="K230" s="24" t="str">
        <f t="shared" si="37"/>
        <v>02/S&gt;2/04</v>
      </c>
      <c r="L230" s="84">
        <v>50</v>
      </c>
      <c r="M230" s="47">
        <v>55</v>
      </c>
      <c r="N230" s="27"/>
      <c r="O230" s="27"/>
      <c r="P230" s="27"/>
      <c r="Q230" s="47"/>
      <c r="R230" s="27"/>
      <c r="S230" s="27"/>
      <c r="T230" s="32"/>
      <c r="U230" s="32"/>
      <c r="V230" s="27"/>
      <c r="W230" s="27"/>
      <c r="X230" s="32"/>
      <c r="Y230" s="32"/>
      <c r="Z230" s="32"/>
      <c r="AA230" s="27"/>
      <c r="AB230" s="27"/>
      <c r="AC230" s="27"/>
      <c r="AD230" s="27"/>
      <c r="AE230" s="27"/>
      <c r="AF230" s="32"/>
      <c r="AG230" s="75"/>
      <c r="AH230" s="27"/>
      <c r="AI230" s="27"/>
      <c r="AJ230" s="27"/>
      <c r="AK230" s="32"/>
      <c r="AL230" s="27"/>
      <c r="AM230" s="68"/>
      <c r="AN230" s="68"/>
      <c r="AO230" s="68"/>
      <c r="AP230" s="68"/>
      <c r="AQ230" s="27"/>
      <c r="AR230" s="27"/>
      <c r="AS230" s="27"/>
      <c r="AT230" s="27"/>
      <c r="AU230" s="27"/>
    </row>
    <row r="231" spans="2:47" ht="12.75" customHeight="1" x14ac:dyDescent="0.2">
      <c r="B231" s="28" t="s">
        <v>164</v>
      </c>
      <c r="D231" s="22">
        <v>211</v>
      </c>
      <c r="E231" s="22"/>
      <c r="F231" s="23" t="s">
        <v>31</v>
      </c>
      <c r="G231" s="23">
        <v>17450</v>
      </c>
      <c r="H231" s="22" t="s">
        <v>30</v>
      </c>
      <c r="I231" s="23">
        <v>17500</v>
      </c>
      <c r="J231" s="67"/>
      <c r="K231" s="24" t="str">
        <f t="shared" si="37"/>
        <v>02/S&gt;2/04</v>
      </c>
      <c r="L231" s="84">
        <v>162</v>
      </c>
      <c r="M231" s="47">
        <v>73</v>
      </c>
      <c r="N231" s="27"/>
      <c r="O231" s="27"/>
      <c r="P231" s="27"/>
      <c r="Q231" s="47"/>
      <c r="R231" s="27"/>
      <c r="S231" s="27"/>
      <c r="T231" s="27"/>
      <c r="U231" s="27"/>
      <c r="V231" s="27"/>
      <c r="W231" s="27"/>
      <c r="X231" s="27"/>
      <c r="Y231" s="32"/>
      <c r="Z231" s="27"/>
      <c r="AA231" s="27"/>
      <c r="AB231" s="27"/>
      <c r="AC231" s="27"/>
      <c r="AD231" s="27"/>
      <c r="AE231" s="27"/>
      <c r="AF231" s="27"/>
      <c r="AG231" s="75"/>
      <c r="AH231" s="27"/>
      <c r="AI231" s="27"/>
      <c r="AJ231" s="27"/>
      <c r="AK231" s="32"/>
      <c r="AL231" s="27"/>
      <c r="AM231" s="68"/>
      <c r="AN231" s="68"/>
      <c r="AO231" s="68"/>
      <c r="AP231" s="68"/>
      <c r="AQ231" s="27"/>
      <c r="AR231" s="27"/>
      <c r="AS231" s="27"/>
      <c r="AT231" s="27"/>
      <c r="AU231" s="27"/>
    </row>
    <row r="232" spans="2:47" ht="12.75" customHeight="1" x14ac:dyDescent="0.2">
      <c r="B232" s="28" t="s">
        <v>164</v>
      </c>
      <c r="D232" s="22">
        <v>207</v>
      </c>
      <c r="E232" s="22"/>
      <c r="F232" s="23" t="s">
        <v>58</v>
      </c>
      <c r="G232" s="23"/>
      <c r="H232" s="22"/>
      <c r="I232" s="23"/>
      <c r="J232" s="67"/>
      <c r="K232" s="24" t="str">
        <f t="shared" si="37"/>
        <v>02/S&gt;2/04</v>
      </c>
      <c r="L232" s="51">
        <v>299</v>
      </c>
      <c r="M232" s="47">
        <v>4</v>
      </c>
      <c r="N232" s="27"/>
      <c r="O232" s="27"/>
      <c r="P232" s="27"/>
      <c r="Q232" s="47"/>
      <c r="R232" s="27"/>
      <c r="S232" s="27"/>
      <c r="T232" s="32"/>
      <c r="U232" s="32"/>
      <c r="V232" s="27"/>
      <c r="W232" s="27"/>
      <c r="X232" s="32"/>
      <c r="Y232" s="32"/>
      <c r="Z232" s="32"/>
      <c r="AA232" s="27"/>
      <c r="AB232" s="27"/>
      <c r="AC232" s="27"/>
      <c r="AD232" s="27"/>
      <c r="AE232" s="27"/>
      <c r="AF232" s="32"/>
      <c r="AG232" s="75"/>
      <c r="AH232" s="27"/>
      <c r="AI232" s="27"/>
      <c r="AJ232" s="27"/>
      <c r="AK232" s="32"/>
      <c r="AL232" s="27"/>
      <c r="AM232" s="68"/>
      <c r="AN232" s="68"/>
      <c r="AO232" s="68"/>
      <c r="AP232" s="68"/>
      <c r="AQ232" s="27"/>
      <c r="AR232" s="27"/>
      <c r="AS232" s="27"/>
      <c r="AT232" s="27"/>
      <c r="AU232" s="27"/>
    </row>
    <row r="233" spans="2:47" ht="12.75" customHeight="1" x14ac:dyDescent="0.2">
      <c r="B233" s="28" t="s">
        <v>162</v>
      </c>
      <c r="D233" s="22">
        <v>212</v>
      </c>
      <c r="E233" s="22"/>
      <c r="F233" s="23" t="s">
        <v>31</v>
      </c>
      <c r="G233" s="23">
        <v>17550</v>
      </c>
      <c r="H233" s="22" t="s">
        <v>30</v>
      </c>
      <c r="I233" s="23">
        <v>17650</v>
      </c>
      <c r="J233" s="67"/>
      <c r="K233" s="67" t="str">
        <f>B233</f>
        <v>01/NHS/21</v>
      </c>
      <c r="L233" s="84">
        <v>28</v>
      </c>
      <c r="M233" s="47">
        <v>15</v>
      </c>
      <c r="N233" s="27"/>
      <c r="O233" s="27"/>
      <c r="P233" s="27"/>
      <c r="Q233" s="47"/>
      <c r="R233" s="27"/>
      <c r="S233" s="27"/>
      <c r="T233" s="32"/>
      <c r="U233" s="32"/>
      <c r="V233" s="27"/>
      <c r="W233" s="27"/>
      <c r="X233" s="32"/>
      <c r="Y233" s="32"/>
      <c r="Z233" s="32"/>
      <c r="AA233" s="27"/>
      <c r="AB233" s="27"/>
      <c r="AC233" s="27"/>
      <c r="AD233" s="27"/>
      <c r="AE233" s="27"/>
      <c r="AF233" s="32"/>
      <c r="AG233" s="75"/>
      <c r="AH233" s="27"/>
      <c r="AI233" s="27"/>
      <c r="AJ233" s="27"/>
      <c r="AK233" s="32"/>
      <c r="AL233" s="27"/>
      <c r="AM233" s="68"/>
      <c r="AN233" s="68"/>
      <c r="AO233" s="68"/>
      <c r="AP233" s="68"/>
      <c r="AQ233" s="27"/>
      <c r="AR233" s="27"/>
      <c r="AS233" s="27"/>
      <c r="AT233" s="27"/>
      <c r="AU233" s="27"/>
    </row>
    <row r="234" spans="2:47" ht="12.75" customHeight="1" x14ac:dyDescent="0.2">
      <c r="B234" s="28" t="s">
        <v>162</v>
      </c>
      <c r="D234" s="22">
        <v>213</v>
      </c>
      <c r="E234" s="22"/>
      <c r="F234" s="23" t="s">
        <v>31</v>
      </c>
      <c r="G234" s="23">
        <v>17700</v>
      </c>
      <c r="H234" s="22" t="s">
        <v>30</v>
      </c>
      <c r="I234" s="23">
        <v>17800</v>
      </c>
      <c r="J234" s="67"/>
      <c r="K234" s="67" t="str">
        <f t="shared" ref="K234:K239" si="38">B234</f>
        <v>01/NHS/21</v>
      </c>
      <c r="L234" s="51">
        <v>288</v>
      </c>
      <c r="M234" s="47">
        <v>1075</v>
      </c>
      <c r="N234" s="27"/>
      <c r="O234" s="27"/>
      <c r="P234" s="27"/>
      <c r="Q234" s="47"/>
      <c r="R234" s="27"/>
      <c r="S234" s="27"/>
      <c r="T234" s="27"/>
      <c r="U234" s="27"/>
      <c r="V234" s="27"/>
      <c r="W234" s="27"/>
      <c r="X234" s="27"/>
      <c r="Y234" s="32"/>
      <c r="Z234" s="27"/>
      <c r="AA234" s="27"/>
      <c r="AB234" s="27"/>
      <c r="AC234" s="27"/>
      <c r="AD234" s="27"/>
      <c r="AE234" s="27"/>
      <c r="AF234" s="27"/>
      <c r="AG234" s="75"/>
      <c r="AH234" s="27"/>
      <c r="AI234" s="27"/>
      <c r="AJ234" s="27"/>
      <c r="AK234" s="32"/>
      <c r="AL234" s="27"/>
      <c r="AM234" s="68"/>
      <c r="AN234" s="68"/>
      <c r="AO234" s="68"/>
      <c r="AP234" s="68"/>
      <c r="AQ234" s="27"/>
      <c r="AR234" s="27"/>
      <c r="AS234" s="27"/>
      <c r="AT234" s="27"/>
      <c r="AU234" s="27"/>
    </row>
    <row r="235" spans="2:47" ht="12.75" customHeight="1" x14ac:dyDescent="0.2">
      <c r="B235" s="28" t="s">
        <v>162</v>
      </c>
      <c r="D235" s="22">
        <v>214</v>
      </c>
      <c r="E235" s="22"/>
      <c r="F235" s="23" t="s">
        <v>31</v>
      </c>
      <c r="G235" s="23">
        <v>17850</v>
      </c>
      <c r="H235" s="22" t="s">
        <v>30</v>
      </c>
      <c r="I235" s="23">
        <v>18250</v>
      </c>
      <c r="J235" s="67"/>
      <c r="K235" s="67" t="str">
        <f t="shared" si="38"/>
        <v>01/NHS/21</v>
      </c>
      <c r="L235" s="84">
        <v>93</v>
      </c>
      <c r="M235" s="47">
        <v>1527</v>
      </c>
      <c r="N235" s="27"/>
      <c r="O235" s="27"/>
      <c r="P235" s="27"/>
      <c r="Q235" s="47"/>
      <c r="R235" s="27"/>
      <c r="S235" s="27"/>
      <c r="T235" s="32"/>
      <c r="U235" s="32"/>
      <c r="V235" s="27"/>
      <c r="W235" s="27"/>
      <c r="X235" s="32"/>
      <c r="Y235" s="32"/>
      <c r="Z235" s="32"/>
      <c r="AA235" s="27"/>
      <c r="AB235" s="27"/>
      <c r="AC235" s="27"/>
      <c r="AD235" s="27"/>
      <c r="AE235" s="27"/>
      <c r="AF235" s="32"/>
      <c r="AG235" s="75"/>
      <c r="AH235" s="27"/>
      <c r="AI235" s="27"/>
      <c r="AJ235" s="27"/>
      <c r="AK235" s="32"/>
      <c r="AL235" s="27"/>
      <c r="AM235" s="68"/>
      <c r="AN235" s="68"/>
      <c r="AO235" s="68"/>
      <c r="AP235" s="68"/>
      <c r="AQ235" s="27"/>
      <c r="AR235" s="27"/>
      <c r="AS235" s="27"/>
      <c r="AT235" s="27"/>
      <c r="AU235" s="27"/>
    </row>
    <row r="236" spans="2:47" ht="12.75" customHeight="1" x14ac:dyDescent="0.2">
      <c r="B236" s="28" t="s">
        <v>162</v>
      </c>
      <c r="D236" s="22">
        <v>215</v>
      </c>
      <c r="E236" s="22"/>
      <c r="F236" s="23" t="s">
        <v>31</v>
      </c>
      <c r="G236" s="23">
        <v>18300</v>
      </c>
      <c r="H236" s="22" t="s">
        <v>30</v>
      </c>
      <c r="I236" s="23">
        <v>18400</v>
      </c>
      <c r="J236" s="67"/>
      <c r="K236" s="67" t="str">
        <f t="shared" si="38"/>
        <v>01/NHS/21</v>
      </c>
      <c r="L236" s="51">
        <v>58</v>
      </c>
      <c r="M236" s="47">
        <v>830</v>
      </c>
      <c r="N236" s="27"/>
      <c r="O236" s="27"/>
      <c r="P236" s="27"/>
      <c r="Q236" s="47"/>
      <c r="R236" s="27"/>
      <c r="S236" s="27"/>
      <c r="T236" s="27"/>
      <c r="U236" s="27"/>
      <c r="V236" s="27"/>
      <c r="W236" s="27"/>
      <c r="X236" s="27"/>
      <c r="Y236" s="32"/>
      <c r="Z236" s="27"/>
      <c r="AA236" s="27"/>
      <c r="AB236" s="27"/>
      <c r="AC236" s="27"/>
      <c r="AD236" s="27"/>
      <c r="AE236" s="27"/>
      <c r="AF236" s="27"/>
      <c r="AG236" s="75"/>
      <c r="AH236" s="27"/>
      <c r="AI236" s="27"/>
      <c r="AJ236" s="27"/>
      <c r="AK236" s="32"/>
      <c r="AL236" s="27"/>
      <c r="AM236" s="68"/>
      <c r="AN236" s="68"/>
      <c r="AO236" s="68"/>
      <c r="AP236" s="68"/>
      <c r="AQ236" s="27"/>
      <c r="AR236" s="27"/>
      <c r="AS236" s="27"/>
      <c r="AT236" s="27"/>
      <c r="AU236" s="27"/>
    </row>
    <row r="237" spans="2:47" ht="12.75" customHeight="1" x14ac:dyDescent="0.2">
      <c r="B237" s="28" t="s">
        <v>162</v>
      </c>
      <c r="D237" s="22">
        <v>216</v>
      </c>
      <c r="E237" s="22"/>
      <c r="F237" s="23" t="s">
        <v>31</v>
      </c>
      <c r="G237" s="23">
        <v>18450</v>
      </c>
      <c r="H237" s="22" t="s">
        <v>30</v>
      </c>
      <c r="I237" s="23">
        <v>18500</v>
      </c>
      <c r="J237" s="67"/>
      <c r="K237" s="67" t="str">
        <f t="shared" si="38"/>
        <v>01/NHS/21</v>
      </c>
      <c r="L237" s="84">
        <v>46</v>
      </c>
      <c r="M237" s="47">
        <v>720</v>
      </c>
      <c r="N237" s="27"/>
      <c r="O237" s="27"/>
      <c r="P237" s="27"/>
      <c r="Q237" s="47"/>
      <c r="R237" s="27"/>
      <c r="S237" s="27"/>
      <c r="T237" s="32"/>
      <c r="U237" s="32"/>
      <c r="V237" s="27"/>
      <c r="W237" s="27"/>
      <c r="X237" s="32"/>
      <c r="Y237" s="32"/>
      <c r="Z237" s="32"/>
      <c r="AA237" s="27"/>
      <c r="AB237" s="27"/>
      <c r="AC237" s="27"/>
      <c r="AD237" s="27"/>
      <c r="AE237" s="27"/>
      <c r="AF237" s="32"/>
      <c r="AG237" s="75"/>
      <c r="AH237" s="27"/>
      <c r="AI237" s="27"/>
      <c r="AJ237" s="27"/>
      <c r="AK237" s="32"/>
      <c r="AL237" s="27"/>
      <c r="AM237" s="68"/>
      <c r="AN237" s="68"/>
      <c r="AO237" s="68"/>
      <c r="AP237" s="68"/>
      <c r="AQ237" s="27"/>
      <c r="AR237" s="27"/>
      <c r="AS237" s="27"/>
      <c r="AT237" s="27"/>
      <c r="AU237" s="27"/>
    </row>
    <row r="238" spans="2:47" ht="12.75" customHeight="1" x14ac:dyDescent="0.2">
      <c r="B238" s="28" t="s">
        <v>162</v>
      </c>
      <c r="D238" s="22">
        <v>217</v>
      </c>
      <c r="E238" s="22"/>
      <c r="F238" s="23" t="s">
        <v>31</v>
      </c>
      <c r="G238" s="23">
        <v>18600</v>
      </c>
      <c r="H238" s="22" t="s">
        <v>30</v>
      </c>
      <c r="I238" s="23">
        <v>18700</v>
      </c>
      <c r="J238" s="67"/>
      <c r="K238" s="67" t="str">
        <f t="shared" si="38"/>
        <v>01/NHS/21</v>
      </c>
      <c r="L238" s="51">
        <v>65</v>
      </c>
      <c r="M238" s="47">
        <v>474</v>
      </c>
      <c r="N238" s="27"/>
      <c r="O238" s="27"/>
      <c r="P238" s="27"/>
      <c r="Q238" s="47"/>
      <c r="R238" s="27"/>
      <c r="S238" s="27"/>
      <c r="T238" s="32"/>
      <c r="U238" s="32"/>
      <c r="V238" s="27"/>
      <c r="W238" s="27"/>
      <c r="X238" s="32"/>
      <c r="Y238" s="32"/>
      <c r="Z238" s="32"/>
      <c r="AA238" s="27"/>
      <c r="AB238" s="27"/>
      <c r="AC238" s="27"/>
      <c r="AD238" s="27"/>
      <c r="AE238" s="27"/>
      <c r="AF238" s="32"/>
      <c r="AG238" s="75"/>
      <c r="AH238" s="27"/>
      <c r="AI238" s="27"/>
      <c r="AJ238" s="27"/>
      <c r="AK238" s="32"/>
      <c r="AL238" s="27"/>
      <c r="AM238" s="68"/>
      <c r="AN238" s="68"/>
      <c r="AO238" s="68"/>
      <c r="AP238" s="68"/>
      <c r="AQ238" s="27"/>
      <c r="AR238" s="27"/>
      <c r="AS238" s="27"/>
      <c r="AT238" s="27"/>
      <c r="AU238" s="27"/>
    </row>
    <row r="239" spans="2:47" ht="12.75" customHeight="1" x14ac:dyDescent="0.2">
      <c r="B239" s="28" t="s">
        <v>162</v>
      </c>
      <c r="D239" s="22">
        <v>218</v>
      </c>
      <c r="E239" s="22"/>
      <c r="F239" s="23" t="s">
        <v>59</v>
      </c>
      <c r="G239" s="23"/>
      <c r="H239" s="22"/>
      <c r="I239" s="23"/>
      <c r="J239" s="67"/>
      <c r="K239" s="67" t="str">
        <f t="shared" si="38"/>
        <v>01/NHS/21</v>
      </c>
      <c r="L239" s="84">
        <v>954</v>
      </c>
      <c r="M239" s="47">
        <v>257</v>
      </c>
      <c r="N239" s="27"/>
      <c r="O239" s="27"/>
      <c r="P239" s="27"/>
      <c r="Q239" s="47"/>
      <c r="R239" s="27"/>
      <c r="S239" s="27"/>
      <c r="T239" s="32"/>
      <c r="U239" s="32"/>
      <c r="V239" s="27"/>
      <c r="W239" s="27"/>
      <c r="X239" s="32"/>
      <c r="Y239" s="32"/>
      <c r="Z239" s="32"/>
      <c r="AA239" s="27"/>
      <c r="AB239" s="27"/>
      <c r="AC239" s="27"/>
      <c r="AD239" s="27"/>
      <c r="AE239" s="27"/>
      <c r="AF239" s="32"/>
      <c r="AG239" s="75"/>
      <c r="AH239" s="27"/>
      <c r="AI239" s="27"/>
      <c r="AJ239" s="27"/>
      <c r="AK239" s="32"/>
      <c r="AL239" s="27"/>
      <c r="AM239" s="68"/>
      <c r="AN239" s="68"/>
      <c r="AO239" s="68"/>
      <c r="AP239" s="68"/>
      <c r="AQ239" s="27"/>
      <c r="AR239" s="27"/>
      <c r="AS239" s="27"/>
      <c r="AT239" s="27"/>
      <c r="AU239" s="27"/>
    </row>
    <row r="240" spans="2:47" ht="12.75" customHeight="1" x14ac:dyDescent="0.2">
      <c r="B240" s="28" t="s">
        <v>162</v>
      </c>
      <c r="D240" s="22">
        <v>218</v>
      </c>
      <c r="E240" s="22"/>
      <c r="F240" s="23" t="s">
        <v>31</v>
      </c>
      <c r="G240" s="23">
        <v>18750</v>
      </c>
      <c r="H240" s="22" t="s">
        <v>30</v>
      </c>
      <c r="I240" s="23">
        <v>18850</v>
      </c>
      <c r="J240" s="67"/>
      <c r="K240" s="67" t="str">
        <f>B240</f>
        <v>01/NHS/21</v>
      </c>
      <c r="L240" s="51" t="s">
        <v>64</v>
      </c>
      <c r="M240" s="47" t="s">
        <v>64</v>
      </c>
      <c r="N240" s="27"/>
      <c r="O240" s="27"/>
      <c r="P240" s="27"/>
      <c r="Q240" s="47"/>
      <c r="R240" s="27"/>
      <c r="S240" s="27"/>
      <c r="T240" s="27">
        <v>0</v>
      </c>
      <c r="U240" s="27"/>
      <c r="V240" s="27"/>
      <c r="W240" s="27"/>
      <c r="X240" s="27"/>
      <c r="Y240" s="32"/>
      <c r="Z240" s="27"/>
      <c r="AA240" s="27"/>
      <c r="AB240" s="27"/>
      <c r="AC240" s="27"/>
      <c r="AD240" s="27"/>
      <c r="AE240" s="27"/>
      <c r="AF240" s="27"/>
      <c r="AG240" s="75"/>
      <c r="AH240" s="27"/>
      <c r="AI240" s="27"/>
      <c r="AJ240" s="27"/>
      <c r="AK240" s="32"/>
      <c r="AL240" s="27"/>
      <c r="AM240" s="68"/>
      <c r="AN240" s="68"/>
      <c r="AO240" s="68"/>
      <c r="AP240" s="68"/>
      <c r="AQ240" s="27"/>
      <c r="AR240" s="27"/>
      <c r="AS240" s="27"/>
      <c r="AT240" s="27"/>
      <c r="AU240" s="27"/>
    </row>
    <row r="241" spans="2:47" ht="12.75" customHeight="1" x14ac:dyDescent="0.2">
      <c r="B241" s="28" t="s">
        <v>162</v>
      </c>
      <c r="D241" s="22">
        <v>219</v>
      </c>
      <c r="E241" s="22"/>
      <c r="F241" s="23" t="s">
        <v>31</v>
      </c>
      <c r="G241" s="23">
        <v>18900</v>
      </c>
      <c r="H241" s="22" t="s">
        <v>30</v>
      </c>
      <c r="I241" s="23">
        <v>18950</v>
      </c>
      <c r="J241" s="67"/>
      <c r="K241" s="67" t="str">
        <f t="shared" ref="K241:K248" si="39">B241</f>
        <v>01/NHS/21</v>
      </c>
      <c r="L241" s="84">
        <v>91</v>
      </c>
      <c r="M241" s="47">
        <v>337</v>
      </c>
      <c r="N241" s="27"/>
      <c r="O241" s="27"/>
      <c r="P241" s="27"/>
      <c r="Q241" s="47"/>
      <c r="R241" s="27"/>
      <c r="S241" s="27"/>
      <c r="T241" s="32"/>
      <c r="U241" s="32"/>
      <c r="V241" s="27"/>
      <c r="W241" s="27"/>
      <c r="X241" s="32"/>
      <c r="Y241" s="32"/>
      <c r="Z241" s="32"/>
      <c r="AA241" s="27"/>
      <c r="AB241" s="27"/>
      <c r="AC241" s="27"/>
      <c r="AD241" s="27"/>
      <c r="AE241" s="27"/>
      <c r="AF241" s="32"/>
      <c r="AG241" s="75"/>
      <c r="AH241" s="27"/>
      <c r="AI241" s="27"/>
      <c r="AJ241" s="27"/>
      <c r="AK241" s="32"/>
      <c r="AL241" s="27"/>
      <c r="AM241" s="68"/>
      <c r="AN241" s="68"/>
      <c r="AO241" s="68"/>
      <c r="AP241" s="68"/>
      <c r="AQ241" s="27"/>
      <c r="AR241" s="27"/>
      <c r="AS241" s="27"/>
      <c r="AT241" s="27"/>
      <c r="AU241" s="27"/>
    </row>
    <row r="242" spans="2:47" ht="12.75" customHeight="1" x14ac:dyDescent="0.2">
      <c r="B242" s="28" t="s">
        <v>162</v>
      </c>
      <c r="D242" s="22">
        <v>220</v>
      </c>
      <c r="E242" s="22"/>
      <c r="F242" s="23" t="s">
        <v>31</v>
      </c>
      <c r="G242" s="23">
        <v>19000</v>
      </c>
      <c r="H242" s="22" t="s">
        <v>30</v>
      </c>
      <c r="I242" s="23">
        <v>19100</v>
      </c>
      <c r="J242" s="67"/>
      <c r="K242" s="67" t="str">
        <f t="shared" si="39"/>
        <v>01/NHS/21</v>
      </c>
      <c r="L242" s="51">
        <v>938</v>
      </c>
      <c r="M242" s="47">
        <v>743</v>
      </c>
      <c r="N242" s="27"/>
      <c r="O242" s="27"/>
      <c r="P242" s="27"/>
      <c r="Q242" s="47"/>
      <c r="R242" s="27"/>
      <c r="S242" s="27"/>
      <c r="T242" s="27"/>
      <c r="U242" s="27"/>
      <c r="V242" s="27"/>
      <c r="W242" s="27"/>
      <c r="X242" s="32"/>
      <c r="Y242" s="32"/>
      <c r="Z242" s="32"/>
      <c r="AA242" s="27"/>
      <c r="AB242" s="27"/>
      <c r="AC242" s="27"/>
      <c r="AD242" s="27"/>
      <c r="AE242" s="27"/>
      <c r="AF242" s="32"/>
      <c r="AG242" s="75"/>
      <c r="AH242" s="27"/>
      <c r="AI242" s="27"/>
      <c r="AJ242" s="27"/>
      <c r="AK242" s="32"/>
      <c r="AL242" s="27"/>
      <c r="AM242" s="68"/>
      <c r="AN242" s="68"/>
      <c r="AO242" s="68"/>
      <c r="AP242" s="68"/>
      <c r="AQ242" s="27"/>
      <c r="AR242" s="27"/>
      <c r="AS242" s="27"/>
      <c r="AT242" s="27"/>
      <c r="AU242" s="27"/>
    </row>
    <row r="243" spans="2:47" ht="12.75" customHeight="1" x14ac:dyDescent="0.2">
      <c r="B243" s="28" t="s">
        <v>162</v>
      </c>
      <c r="D243" s="22">
        <v>221</v>
      </c>
      <c r="E243" s="22"/>
      <c r="F243" s="23" t="s">
        <v>31</v>
      </c>
      <c r="G243" s="23">
        <v>19150</v>
      </c>
      <c r="H243" s="22" t="s">
        <v>30</v>
      </c>
      <c r="I243" s="23">
        <v>19250</v>
      </c>
      <c r="J243" s="67"/>
      <c r="K243" s="67" t="str">
        <f t="shared" si="39"/>
        <v>01/NHS/21</v>
      </c>
      <c r="L243" s="84">
        <v>853</v>
      </c>
      <c r="M243" s="47">
        <v>242</v>
      </c>
      <c r="N243" s="27"/>
      <c r="O243" s="27"/>
      <c r="P243" s="27"/>
      <c r="Q243" s="47"/>
      <c r="R243" s="27"/>
      <c r="S243" s="27"/>
      <c r="T243" s="32"/>
      <c r="U243" s="32"/>
      <c r="V243" s="27"/>
      <c r="W243" s="27"/>
      <c r="X243" s="32"/>
      <c r="Y243" s="32"/>
      <c r="Z243" s="32"/>
      <c r="AA243" s="27"/>
      <c r="AB243" s="27"/>
      <c r="AC243" s="27"/>
      <c r="AD243" s="27"/>
      <c r="AE243" s="27"/>
      <c r="AF243" s="32"/>
      <c r="AG243" s="75"/>
      <c r="AH243" s="27"/>
      <c r="AI243" s="27"/>
      <c r="AJ243" s="27"/>
      <c r="AK243" s="32"/>
      <c r="AL243" s="27"/>
      <c r="AM243" s="68"/>
      <c r="AN243" s="68"/>
      <c r="AO243" s="68"/>
      <c r="AP243" s="68"/>
      <c r="AQ243" s="27"/>
      <c r="AR243" s="27"/>
      <c r="AS243" s="27"/>
      <c r="AT243" s="27"/>
      <c r="AU243" s="27"/>
    </row>
    <row r="244" spans="2:47" ht="12.75" customHeight="1" x14ac:dyDescent="0.2">
      <c r="B244" s="28" t="s">
        <v>162</v>
      </c>
      <c r="D244" s="22">
        <v>222</v>
      </c>
      <c r="E244" s="22"/>
      <c r="F244" s="23" t="s">
        <v>31</v>
      </c>
      <c r="G244" s="23">
        <v>19300</v>
      </c>
      <c r="H244" s="22" t="s">
        <v>30</v>
      </c>
      <c r="I244" s="23">
        <v>19300</v>
      </c>
      <c r="J244" s="67"/>
      <c r="K244" s="67" t="str">
        <f t="shared" si="39"/>
        <v>01/NHS/21</v>
      </c>
      <c r="L244" s="51">
        <v>68</v>
      </c>
      <c r="M244" s="47">
        <v>1</v>
      </c>
      <c r="N244" s="27"/>
      <c r="O244" s="27"/>
      <c r="P244" s="27"/>
      <c r="Q244" s="47"/>
      <c r="R244" s="27"/>
      <c r="S244" s="27"/>
      <c r="T244" s="27"/>
      <c r="U244" s="27"/>
      <c r="V244" s="27"/>
      <c r="W244" s="27"/>
      <c r="X244" s="32"/>
      <c r="Y244" s="32"/>
      <c r="Z244" s="32"/>
      <c r="AA244" s="27"/>
      <c r="AB244" s="27"/>
      <c r="AC244" s="27"/>
      <c r="AD244" s="27"/>
      <c r="AE244" s="27"/>
      <c r="AF244" s="32"/>
      <c r="AG244" s="75"/>
      <c r="AH244" s="27"/>
      <c r="AI244" s="27"/>
      <c r="AJ244" s="27"/>
      <c r="AK244" s="32"/>
      <c r="AL244" s="27"/>
      <c r="AM244" s="68"/>
      <c r="AN244" s="68"/>
      <c r="AO244" s="68"/>
      <c r="AP244" s="68"/>
      <c r="AQ244" s="27"/>
      <c r="AR244" s="27"/>
      <c r="AS244" s="27"/>
      <c r="AT244" s="27"/>
      <c r="AU244" s="27"/>
    </row>
    <row r="245" spans="2:47" ht="12.75" customHeight="1" x14ac:dyDescent="0.2">
      <c r="B245" s="28" t="s">
        <v>162</v>
      </c>
      <c r="D245" s="22">
        <v>223</v>
      </c>
      <c r="E245" s="22"/>
      <c r="F245" s="23" t="s">
        <v>60</v>
      </c>
      <c r="G245" s="23">
        <v>3300</v>
      </c>
      <c r="H245" s="22" t="s">
        <v>30</v>
      </c>
      <c r="I245" s="23">
        <v>3400</v>
      </c>
      <c r="J245" s="67"/>
      <c r="K245" s="67" t="str">
        <f t="shared" si="39"/>
        <v>01/NHS/21</v>
      </c>
      <c r="L245" s="84" t="s">
        <v>64</v>
      </c>
      <c r="M245" s="47" t="s">
        <v>64</v>
      </c>
      <c r="N245" s="27"/>
      <c r="O245" s="27"/>
      <c r="P245" s="27"/>
      <c r="Q245" s="47"/>
      <c r="R245" s="27"/>
      <c r="S245" s="27"/>
      <c r="T245" s="32"/>
      <c r="U245" s="32"/>
      <c r="V245" s="27"/>
      <c r="W245" s="27"/>
      <c r="X245" s="32"/>
      <c r="Y245" s="32"/>
      <c r="Z245" s="32"/>
      <c r="AA245" s="27"/>
      <c r="AB245" s="27"/>
      <c r="AC245" s="27"/>
      <c r="AD245" s="27"/>
      <c r="AE245" s="27"/>
      <c r="AF245" s="32"/>
      <c r="AG245" s="75"/>
      <c r="AH245" s="27"/>
      <c r="AI245" s="27"/>
      <c r="AJ245" s="27"/>
      <c r="AK245" s="32"/>
      <c r="AL245" s="27"/>
      <c r="AM245" s="68"/>
      <c r="AN245" s="68"/>
      <c r="AO245" s="68"/>
      <c r="AP245" s="68"/>
      <c r="AQ245" s="27"/>
      <c r="AR245" s="27"/>
      <c r="AS245" s="27"/>
      <c r="AT245" s="27"/>
      <c r="AU245" s="27"/>
    </row>
    <row r="246" spans="2:47" ht="12.75" customHeight="1" x14ac:dyDescent="0.2">
      <c r="B246" s="28" t="s">
        <v>164</v>
      </c>
      <c r="D246" s="22">
        <v>224</v>
      </c>
      <c r="E246" s="22"/>
      <c r="F246" s="23" t="s">
        <v>60</v>
      </c>
      <c r="G246" s="23">
        <v>3450</v>
      </c>
      <c r="H246" s="22" t="s">
        <v>30</v>
      </c>
      <c r="I246" s="23">
        <v>3550</v>
      </c>
      <c r="J246" s="67"/>
      <c r="K246" s="67" t="str">
        <f t="shared" si="39"/>
        <v>02/S&gt;2/04</v>
      </c>
      <c r="L246" s="51">
        <v>797</v>
      </c>
      <c r="M246" s="47">
        <v>32</v>
      </c>
      <c r="N246" s="27"/>
      <c r="O246" s="27"/>
      <c r="P246" s="27"/>
      <c r="Q246" s="47"/>
      <c r="R246" s="27"/>
      <c r="S246" s="27"/>
      <c r="T246" s="27"/>
      <c r="U246" s="27"/>
      <c r="V246" s="27"/>
      <c r="W246" s="27"/>
      <c r="X246" s="32"/>
      <c r="Y246" s="32"/>
      <c r="Z246" s="32"/>
      <c r="AA246" s="27"/>
      <c r="AB246" s="27"/>
      <c r="AC246" s="27"/>
      <c r="AD246" s="27"/>
      <c r="AE246" s="27"/>
      <c r="AF246" s="32"/>
      <c r="AG246" s="75"/>
      <c r="AH246" s="27"/>
      <c r="AI246" s="27"/>
      <c r="AJ246" s="27"/>
      <c r="AK246" s="32"/>
      <c r="AL246" s="27"/>
      <c r="AM246" s="68"/>
      <c r="AN246" s="68"/>
      <c r="AO246" s="68"/>
      <c r="AP246" s="68"/>
      <c r="AQ246" s="27"/>
      <c r="AR246" s="27"/>
      <c r="AS246" s="27"/>
      <c r="AT246" s="27"/>
      <c r="AU246" s="27"/>
    </row>
    <row r="247" spans="2:47" ht="12.75" customHeight="1" x14ac:dyDescent="0.2">
      <c r="B247" s="28" t="s">
        <v>164</v>
      </c>
      <c r="D247" s="22">
        <v>225</v>
      </c>
      <c r="E247" s="22"/>
      <c r="F247" s="23" t="s">
        <v>60</v>
      </c>
      <c r="G247" s="23">
        <v>3600</v>
      </c>
      <c r="H247" s="22" t="s">
        <v>30</v>
      </c>
      <c r="I247" s="23">
        <v>3650</v>
      </c>
      <c r="J247" s="67"/>
      <c r="K247" s="67" t="str">
        <f t="shared" si="39"/>
        <v>02/S&gt;2/04</v>
      </c>
      <c r="L247" s="84">
        <v>722</v>
      </c>
      <c r="M247" s="47">
        <v>26</v>
      </c>
      <c r="N247" s="27"/>
      <c r="O247" s="27"/>
      <c r="P247" s="27"/>
      <c r="Q247" s="47"/>
      <c r="R247" s="27"/>
      <c r="S247" s="27"/>
      <c r="T247" s="27"/>
      <c r="U247" s="27"/>
      <c r="V247" s="27"/>
      <c r="W247" s="27"/>
      <c r="X247" s="27"/>
      <c r="Y247" s="32"/>
      <c r="Z247" s="27"/>
      <c r="AA247" s="27"/>
      <c r="AB247" s="27"/>
      <c r="AC247" s="27"/>
      <c r="AD247" s="27"/>
      <c r="AE247" s="27"/>
      <c r="AF247" s="27"/>
      <c r="AG247" s="75"/>
      <c r="AH247" s="27"/>
      <c r="AI247" s="27"/>
      <c r="AJ247" s="27"/>
      <c r="AK247" s="32"/>
      <c r="AL247" s="27"/>
      <c r="AM247" s="68"/>
      <c r="AN247" s="68"/>
      <c r="AO247" s="68"/>
      <c r="AP247" s="68"/>
      <c r="AQ247" s="27"/>
      <c r="AR247" s="27"/>
      <c r="AS247" s="27"/>
      <c r="AT247" s="27"/>
      <c r="AU247" s="27"/>
    </row>
    <row r="248" spans="2:47" ht="12.75" customHeight="1" x14ac:dyDescent="0.2">
      <c r="B248" s="28" t="s">
        <v>164</v>
      </c>
      <c r="D248" s="22">
        <v>226</v>
      </c>
      <c r="E248" s="22"/>
      <c r="F248" s="23" t="s">
        <v>61</v>
      </c>
      <c r="G248" s="23"/>
      <c r="H248" s="22"/>
      <c r="I248" s="23"/>
      <c r="J248" s="67"/>
      <c r="K248" s="67" t="str">
        <f t="shared" si="39"/>
        <v>02/S&gt;2/04</v>
      </c>
      <c r="L248" s="51">
        <v>48</v>
      </c>
      <c r="M248" s="87" t="s">
        <v>64</v>
      </c>
      <c r="N248" s="27"/>
      <c r="O248" s="27"/>
      <c r="P248" s="27"/>
      <c r="Q248" s="87"/>
      <c r="R248" s="27"/>
      <c r="S248" s="27"/>
      <c r="T248" s="32"/>
      <c r="U248" s="32"/>
      <c r="V248" s="27"/>
      <c r="W248" s="27"/>
      <c r="X248" s="32"/>
      <c r="Y248" s="32"/>
      <c r="Z248" s="32"/>
      <c r="AA248" s="27"/>
      <c r="AB248" s="27"/>
      <c r="AC248" s="27"/>
      <c r="AD248" s="27"/>
      <c r="AE248" s="27"/>
      <c r="AF248" s="32"/>
      <c r="AG248" s="75"/>
      <c r="AH248" s="27"/>
      <c r="AI248" s="27"/>
      <c r="AJ248" s="27"/>
      <c r="AK248" s="32"/>
      <c r="AL248" s="27"/>
      <c r="AM248" s="68"/>
      <c r="AN248" s="68"/>
      <c r="AO248" s="68"/>
      <c r="AP248" s="68"/>
      <c r="AQ248" s="27"/>
      <c r="AR248" s="27"/>
      <c r="AS248" s="27"/>
      <c r="AT248" s="27"/>
      <c r="AU248" s="27"/>
    </row>
    <row r="249" spans="2:47" ht="12.75" customHeight="1" x14ac:dyDescent="0.2">
      <c r="B249" s="28" t="s">
        <v>164</v>
      </c>
      <c r="D249" s="22">
        <v>226</v>
      </c>
      <c r="E249" s="22"/>
      <c r="F249" s="23" t="s">
        <v>60</v>
      </c>
      <c r="G249" s="23">
        <v>3700</v>
      </c>
      <c r="H249" s="22" t="s">
        <v>30</v>
      </c>
      <c r="I249" s="23">
        <v>3850</v>
      </c>
      <c r="J249" s="67"/>
      <c r="K249" s="67" t="str">
        <f>B249</f>
        <v>02/S&gt;2/04</v>
      </c>
      <c r="L249" s="84">
        <v>146</v>
      </c>
      <c r="M249" s="47">
        <v>81</v>
      </c>
      <c r="N249" s="27"/>
      <c r="O249" s="27"/>
      <c r="P249" s="27"/>
      <c r="Q249" s="47"/>
      <c r="R249" s="27"/>
      <c r="S249" s="27"/>
      <c r="T249" s="27"/>
      <c r="U249" s="27"/>
      <c r="V249" s="27"/>
      <c r="W249" s="27"/>
      <c r="X249" s="27"/>
      <c r="Y249" s="32"/>
      <c r="Z249" s="27"/>
      <c r="AA249" s="27"/>
      <c r="AB249" s="27"/>
      <c r="AC249" s="27"/>
      <c r="AD249" s="27"/>
      <c r="AE249" s="27"/>
      <c r="AF249" s="27"/>
      <c r="AG249" s="75"/>
      <c r="AH249" s="27"/>
      <c r="AI249" s="27"/>
      <c r="AJ249" s="27"/>
      <c r="AK249" s="32"/>
      <c r="AL249" s="27"/>
      <c r="AM249" s="68"/>
      <c r="AN249" s="68"/>
      <c r="AO249" s="68"/>
      <c r="AP249" s="68"/>
      <c r="AQ249" s="27"/>
      <c r="AR249" s="27"/>
      <c r="AS249" s="27"/>
      <c r="AT249" s="27"/>
      <c r="AU249" s="27"/>
    </row>
    <row r="250" spans="2:47" ht="12.75" customHeight="1" x14ac:dyDescent="0.2">
      <c r="B250" s="28" t="s">
        <v>164</v>
      </c>
      <c r="D250" s="22">
        <v>227</v>
      </c>
      <c r="E250" s="22"/>
      <c r="F250" s="23" t="s">
        <v>60</v>
      </c>
      <c r="G250" s="23">
        <v>3900</v>
      </c>
      <c r="H250" s="22" t="s">
        <v>30</v>
      </c>
      <c r="I250" s="23">
        <v>3900</v>
      </c>
      <c r="J250" s="67"/>
      <c r="K250" s="67" t="str">
        <f>B250</f>
        <v>02/S&gt;2/04</v>
      </c>
      <c r="L250" s="51">
        <v>28</v>
      </c>
      <c r="M250" s="47">
        <v>22</v>
      </c>
      <c r="N250" s="27"/>
      <c r="O250" s="27"/>
      <c r="P250" s="27"/>
      <c r="Q250" s="47"/>
      <c r="R250" s="27"/>
      <c r="S250" s="27"/>
      <c r="T250" s="32"/>
      <c r="U250" s="32"/>
      <c r="V250" s="27"/>
      <c r="W250" s="27"/>
      <c r="X250" s="32"/>
      <c r="Y250" s="32"/>
      <c r="Z250" s="32"/>
      <c r="AA250" s="27"/>
      <c r="AB250" s="27"/>
      <c r="AC250" s="27"/>
      <c r="AD250" s="27"/>
      <c r="AE250" s="27"/>
      <c r="AF250" s="32"/>
      <c r="AG250" s="75"/>
      <c r="AH250" s="27"/>
      <c r="AI250" s="27"/>
      <c r="AJ250" s="27"/>
      <c r="AK250" s="32"/>
      <c r="AL250" s="27"/>
      <c r="AM250" s="68"/>
      <c r="AN250" s="68"/>
      <c r="AO250" s="68"/>
      <c r="AP250" s="68"/>
      <c r="AQ250" s="27"/>
      <c r="AR250" s="27"/>
      <c r="AS250" s="27"/>
      <c r="AT250" s="27"/>
      <c r="AU250" s="27"/>
    </row>
    <row r="251" spans="2:47" ht="12.75" customHeight="1" x14ac:dyDescent="0.2">
      <c r="B251" s="28" t="s">
        <v>164</v>
      </c>
      <c r="D251" s="22">
        <v>307</v>
      </c>
      <c r="E251" s="22"/>
      <c r="F251" s="24" t="s">
        <v>62</v>
      </c>
      <c r="G251" s="23"/>
      <c r="H251" s="22"/>
      <c r="I251" s="23"/>
      <c r="J251" s="67"/>
      <c r="K251" s="67" t="str">
        <f t="shared" ref="K251:K252" si="40">B251</f>
        <v>02/S&gt;2/04</v>
      </c>
      <c r="L251" s="84">
        <v>162</v>
      </c>
      <c r="M251" s="87" t="s">
        <v>64</v>
      </c>
      <c r="N251" s="27"/>
      <c r="O251" s="27"/>
      <c r="P251" s="27"/>
      <c r="Q251" s="87"/>
      <c r="R251" s="27"/>
      <c r="S251" s="27"/>
      <c r="T251" s="32"/>
      <c r="U251" s="32"/>
      <c r="V251" s="27"/>
      <c r="W251" s="27"/>
      <c r="X251" s="32"/>
      <c r="Y251" s="32"/>
      <c r="Z251" s="32"/>
      <c r="AA251" s="27"/>
      <c r="AB251" s="27"/>
      <c r="AC251" s="27"/>
      <c r="AD251" s="27"/>
      <c r="AE251" s="27"/>
      <c r="AF251" s="32"/>
      <c r="AG251" s="75"/>
      <c r="AH251" s="27"/>
      <c r="AI251" s="27"/>
      <c r="AJ251" s="27"/>
      <c r="AK251" s="32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</row>
    <row r="252" spans="2:47" ht="12.75" customHeight="1" x14ac:dyDescent="0.2">
      <c r="B252" s="28" t="s">
        <v>164</v>
      </c>
      <c r="D252" s="22">
        <v>309</v>
      </c>
      <c r="E252" s="22"/>
      <c r="F252" s="24" t="s">
        <v>63</v>
      </c>
      <c r="G252" s="23"/>
      <c r="H252" s="22"/>
      <c r="I252" s="23"/>
      <c r="J252" s="67"/>
      <c r="K252" s="67" t="str">
        <f t="shared" si="40"/>
        <v>02/S&gt;2/04</v>
      </c>
      <c r="L252" s="51">
        <v>4</v>
      </c>
      <c r="M252" s="47">
        <v>468</v>
      </c>
      <c r="N252" s="27"/>
      <c r="O252" s="27"/>
      <c r="P252" s="27"/>
      <c r="Q252" s="47"/>
      <c r="R252" s="27"/>
      <c r="S252" s="27"/>
      <c r="T252" s="32"/>
      <c r="U252" s="32"/>
      <c r="V252" s="27"/>
      <c r="W252" s="27"/>
      <c r="X252" s="32"/>
      <c r="Y252" s="32"/>
      <c r="Z252" s="32"/>
      <c r="AA252" s="27"/>
      <c r="AB252" s="27"/>
      <c r="AC252" s="27"/>
      <c r="AD252" s="27"/>
      <c r="AE252" s="27"/>
      <c r="AF252" s="32"/>
      <c r="AG252" s="75"/>
      <c r="AH252" s="27"/>
      <c r="AI252" s="27"/>
      <c r="AJ252" s="27"/>
      <c r="AK252" s="32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</row>
    <row r="253" spans="2:47" ht="12.75" customHeight="1" x14ac:dyDescent="0.2">
      <c r="B253" s="34"/>
      <c r="D253" s="22"/>
      <c r="E253" s="22"/>
      <c r="F253" s="24"/>
      <c r="G253" s="23"/>
      <c r="H253" s="22"/>
      <c r="I253" s="23"/>
      <c r="J253" s="67"/>
      <c r="K253" s="67"/>
      <c r="L253" s="26"/>
      <c r="M253" s="27"/>
      <c r="N253" s="27"/>
      <c r="O253" s="27"/>
      <c r="P253" s="27"/>
      <c r="Q253" s="27"/>
      <c r="R253" s="27"/>
      <c r="S253" s="27"/>
      <c r="T253" s="32"/>
      <c r="U253" s="32"/>
      <c r="V253" s="27"/>
      <c r="W253" s="27"/>
      <c r="X253" s="32"/>
      <c r="Y253" s="32"/>
      <c r="Z253" s="32"/>
      <c r="AA253" s="27"/>
      <c r="AB253" s="27"/>
      <c r="AC253" s="27"/>
      <c r="AD253" s="27"/>
      <c r="AE253" s="27"/>
      <c r="AF253" s="32"/>
      <c r="AG253" s="75"/>
      <c r="AH253" s="27"/>
      <c r="AI253" s="27"/>
      <c r="AJ253" s="27"/>
      <c r="AK253" s="32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</row>
    <row r="254" spans="2:47" ht="12.75" customHeight="1" x14ac:dyDescent="0.2">
      <c r="B254" s="28" t="s">
        <v>164</v>
      </c>
      <c r="D254" s="22">
        <v>147</v>
      </c>
      <c r="E254" s="22" t="s">
        <v>38</v>
      </c>
      <c r="F254" s="23" t="s">
        <v>31</v>
      </c>
      <c r="G254" s="23">
        <v>16533.740000000002</v>
      </c>
      <c r="H254" s="22" t="s">
        <v>30</v>
      </c>
      <c r="I254" s="23">
        <v>16693.990000000002</v>
      </c>
      <c r="J254" s="23" t="s">
        <v>29</v>
      </c>
      <c r="K254" s="24" t="str">
        <f t="shared" ref="K254:K260" si="41">B254</f>
        <v>02/S&gt;2/04</v>
      </c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>
        <v>173</v>
      </c>
      <c r="Y254" s="32"/>
      <c r="Z254" s="27"/>
      <c r="AA254" s="27"/>
      <c r="AB254" s="27"/>
      <c r="AC254" s="27"/>
      <c r="AD254" s="27"/>
      <c r="AE254" s="27"/>
      <c r="AF254" s="27"/>
      <c r="AG254" s="75"/>
      <c r="AH254" s="27"/>
      <c r="AI254" s="27"/>
      <c r="AJ254" s="27"/>
      <c r="AK254" s="32"/>
      <c r="AL254" s="27"/>
      <c r="AM254" s="68"/>
      <c r="AN254" s="68"/>
      <c r="AO254" s="68"/>
      <c r="AP254" s="68"/>
      <c r="AQ254" s="27"/>
      <c r="AR254" s="27"/>
      <c r="AS254" s="27"/>
      <c r="AT254" s="27"/>
      <c r="AU254" s="27"/>
    </row>
    <row r="255" spans="2:47" ht="12.75" customHeight="1" x14ac:dyDescent="0.2">
      <c r="B255" s="28" t="s">
        <v>164</v>
      </c>
      <c r="D255" s="22">
        <v>147</v>
      </c>
      <c r="E255" s="22" t="s">
        <v>39</v>
      </c>
      <c r="F255" s="23" t="s">
        <v>31</v>
      </c>
      <c r="G255" s="23">
        <v>16703.169999999998</v>
      </c>
      <c r="H255" s="22" t="s">
        <v>30</v>
      </c>
      <c r="I255" s="23">
        <v>16783.25</v>
      </c>
      <c r="J255" s="23" t="s">
        <v>29</v>
      </c>
      <c r="K255" s="24" t="str">
        <f t="shared" ref="K255" si="42">B255</f>
        <v>02/S&gt;2/04</v>
      </c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>
        <v>80</v>
      </c>
      <c r="Y255" s="32"/>
      <c r="Z255" s="27"/>
      <c r="AA255" s="27"/>
      <c r="AB255" s="27"/>
      <c r="AC255" s="27"/>
      <c r="AD255" s="27"/>
      <c r="AE255" s="27"/>
      <c r="AF255" s="27"/>
      <c r="AG255" s="75"/>
      <c r="AH255" s="27"/>
      <c r="AI255" s="27"/>
      <c r="AJ255" s="27"/>
      <c r="AK255" s="32"/>
      <c r="AL255" s="27"/>
      <c r="AM255" s="68"/>
      <c r="AN255" s="68"/>
      <c r="AO255" s="68"/>
      <c r="AP255" s="68"/>
      <c r="AQ255" s="27"/>
      <c r="AR255" s="27"/>
      <c r="AS255" s="27"/>
      <c r="AT255" s="27"/>
      <c r="AU255" s="27"/>
    </row>
    <row r="256" spans="2:47" ht="12.75" customHeight="1" x14ac:dyDescent="0.2">
      <c r="B256" s="28" t="s">
        <v>164</v>
      </c>
      <c r="D256" s="22" t="s">
        <v>278</v>
      </c>
      <c r="E256" s="22" t="s">
        <v>40</v>
      </c>
      <c r="F256" s="23" t="s">
        <v>31</v>
      </c>
      <c r="G256" s="23">
        <v>16800.78</v>
      </c>
      <c r="H256" s="22" t="s">
        <v>30</v>
      </c>
      <c r="I256" s="23">
        <v>17320.7</v>
      </c>
      <c r="J256" s="23" t="s">
        <v>29</v>
      </c>
      <c r="K256" s="24" t="str">
        <f t="shared" ref="K256" si="43">B256</f>
        <v>02/S&gt;2/04</v>
      </c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>
        <v>523</v>
      </c>
      <c r="Y256" s="32"/>
      <c r="Z256" s="27"/>
      <c r="AA256" s="27"/>
      <c r="AB256" s="27"/>
      <c r="AC256" s="27"/>
      <c r="AD256" s="27"/>
      <c r="AE256" s="27"/>
      <c r="AF256" s="27"/>
      <c r="AG256" s="75"/>
      <c r="AH256" s="27"/>
      <c r="AI256" s="27"/>
      <c r="AJ256" s="27"/>
      <c r="AK256" s="32"/>
      <c r="AL256" s="27"/>
      <c r="AM256" s="68"/>
      <c r="AN256" s="68"/>
      <c r="AO256" s="68"/>
      <c r="AP256" s="68"/>
      <c r="AQ256" s="27"/>
      <c r="AR256" s="27"/>
      <c r="AS256" s="27"/>
      <c r="AT256" s="27"/>
      <c r="AU256" s="27"/>
    </row>
    <row r="257" spans="2:47" ht="12.75" customHeight="1" x14ac:dyDescent="0.2">
      <c r="B257" s="28"/>
      <c r="D257" s="22"/>
      <c r="E257" s="22"/>
      <c r="F257" s="23"/>
      <c r="G257" s="23"/>
      <c r="H257" s="22"/>
      <c r="I257" s="23"/>
      <c r="J257" s="23"/>
      <c r="K257" s="24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32"/>
      <c r="Z257" s="27"/>
      <c r="AA257" s="27"/>
      <c r="AB257" s="27"/>
      <c r="AC257" s="27"/>
      <c r="AD257" s="27"/>
      <c r="AE257" s="27"/>
      <c r="AF257" s="27"/>
      <c r="AG257" s="75"/>
      <c r="AH257" s="27"/>
      <c r="AI257" s="27"/>
      <c r="AJ257" s="27"/>
      <c r="AK257" s="32"/>
      <c r="AL257" s="27"/>
      <c r="AM257" s="68"/>
      <c r="AN257" s="68"/>
      <c r="AO257" s="68"/>
      <c r="AP257" s="68"/>
      <c r="AQ257" s="27"/>
      <c r="AR257" s="27"/>
      <c r="AS257" s="27"/>
      <c r="AT257" s="27"/>
      <c r="AU257" s="27"/>
    </row>
    <row r="258" spans="2:47" ht="12.75" customHeight="1" x14ac:dyDescent="0.2">
      <c r="B258" s="28" t="s">
        <v>164</v>
      </c>
      <c r="D258" s="22" t="s">
        <v>279</v>
      </c>
      <c r="E258" s="22" t="s">
        <v>41</v>
      </c>
      <c r="F258" s="23" t="s">
        <v>31</v>
      </c>
      <c r="G258" s="23">
        <v>17041.88</v>
      </c>
      <c r="H258" s="22" t="s">
        <v>30</v>
      </c>
      <c r="I258" s="23">
        <v>17508.330000000002</v>
      </c>
      <c r="J258" s="23" t="s">
        <v>42</v>
      </c>
      <c r="K258" s="24" t="str">
        <f t="shared" si="41"/>
        <v>02/S&gt;2/04</v>
      </c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32"/>
      <c r="Y258" s="32">
        <v>471</v>
      </c>
      <c r="Z258" s="32"/>
      <c r="AA258" s="27"/>
      <c r="AB258" s="27"/>
      <c r="AC258" s="27"/>
      <c r="AD258" s="27"/>
      <c r="AE258" s="27"/>
      <c r="AF258" s="32"/>
      <c r="AG258" s="75"/>
      <c r="AH258" s="27"/>
      <c r="AI258" s="27"/>
      <c r="AJ258" s="27"/>
      <c r="AK258" s="32"/>
      <c r="AL258" s="27"/>
      <c r="AM258" s="68"/>
      <c r="AN258" s="68"/>
      <c r="AO258" s="68"/>
      <c r="AP258" s="68"/>
      <c r="AQ258" s="27"/>
      <c r="AR258" s="27"/>
      <c r="AS258" s="27"/>
      <c r="AT258" s="27"/>
      <c r="AU258" s="27"/>
    </row>
    <row r="259" spans="2:47" ht="12.75" customHeight="1" x14ac:dyDescent="0.2">
      <c r="B259" s="28" t="s">
        <v>164</v>
      </c>
      <c r="D259" s="22" t="s">
        <v>279</v>
      </c>
      <c r="E259" s="22" t="s">
        <v>180</v>
      </c>
      <c r="F259" s="23" t="s">
        <v>31</v>
      </c>
      <c r="G259" s="23">
        <v>17041.93</v>
      </c>
      <c r="H259" s="22" t="s">
        <v>30</v>
      </c>
      <c r="I259" s="23">
        <v>17508.330000000002</v>
      </c>
      <c r="J259" s="23" t="s">
        <v>29</v>
      </c>
      <c r="K259" s="24" t="str">
        <f t="shared" si="41"/>
        <v>02/S&gt;2/04</v>
      </c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32"/>
      <c r="Y259" s="32">
        <v>470</v>
      </c>
      <c r="Z259" s="32"/>
      <c r="AA259" s="27"/>
      <c r="AB259" s="27"/>
      <c r="AC259" s="27"/>
      <c r="AD259" s="27"/>
      <c r="AE259" s="27"/>
      <c r="AF259" s="32"/>
      <c r="AG259" s="75"/>
      <c r="AH259" s="27"/>
      <c r="AI259" s="27"/>
      <c r="AJ259" s="27"/>
      <c r="AK259" s="32"/>
      <c r="AL259" s="27"/>
      <c r="AM259" s="68"/>
      <c r="AN259" s="68"/>
      <c r="AO259" s="68"/>
      <c r="AP259" s="68"/>
      <c r="AQ259" s="27"/>
      <c r="AR259" s="27"/>
      <c r="AS259" s="27"/>
      <c r="AT259" s="27"/>
      <c r="AU259" s="27"/>
    </row>
    <row r="260" spans="2:47" ht="12.75" customHeight="1" x14ac:dyDescent="0.2">
      <c r="B260" s="28" t="s">
        <v>164</v>
      </c>
      <c r="D260" s="22" t="s">
        <v>279</v>
      </c>
      <c r="E260" s="22" t="s">
        <v>181</v>
      </c>
      <c r="F260" s="23" t="s">
        <v>31</v>
      </c>
      <c r="G260" s="23">
        <v>17358.79</v>
      </c>
      <c r="H260" s="22" t="s">
        <v>30</v>
      </c>
      <c r="I260" s="23" t="s">
        <v>171</v>
      </c>
      <c r="J260" s="23" t="s">
        <v>32</v>
      </c>
      <c r="K260" s="24" t="str">
        <f t="shared" si="41"/>
        <v>02/S&gt;2/04</v>
      </c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32">
        <v>160</v>
      </c>
      <c r="Y260" s="32"/>
      <c r="Z260" s="32"/>
      <c r="AA260" s="27"/>
      <c r="AB260" s="27"/>
      <c r="AC260" s="27"/>
      <c r="AD260" s="27"/>
      <c r="AE260" s="27"/>
      <c r="AF260" s="32"/>
      <c r="AG260" s="75"/>
      <c r="AH260" s="27"/>
      <c r="AI260" s="27"/>
      <c r="AJ260" s="27"/>
      <c r="AK260" s="32"/>
      <c r="AL260" s="27"/>
      <c r="AM260" s="68"/>
      <c r="AN260" s="68"/>
      <c r="AO260" s="68"/>
      <c r="AP260" s="68"/>
      <c r="AQ260" s="27"/>
      <c r="AR260" s="27"/>
      <c r="AS260" s="27"/>
      <c r="AT260" s="27"/>
      <c r="AU260" s="27"/>
    </row>
    <row r="261" spans="2:47" ht="12.75" customHeight="1" x14ac:dyDescent="0.2">
      <c r="B261" s="28"/>
      <c r="D261" s="22"/>
      <c r="E261" s="22"/>
      <c r="F261" s="23"/>
      <c r="G261" s="23"/>
      <c r="H261" s="22"/>
      <c r="I261" s="23"/>
      <c r="J261" s="23"/>
      <c r="K261" s="23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32"/>
      <c r="Y261" s="32"/>
      <c r="Z261" s="32"/>
      <c r="AA261" s="27"/>
      <c r="AB261" s="27"/>
      <c r="AC261" s="27"/>
      <c r="AD261" s="27"/>
      <c r="AE261" s="27"/>
      <c r="AF261" s="32"/>
      <c r="AG261" s="75"/>
      <c r="AH261" s="27"/>
      <c r="AI261" s="27"/>
      <c r="AJ261" s="27"/>
      <c r="AK261" s="32"/>
      <c r="AL261" s="27"/>
      <c r="AM261" s="68"/>
      <c r="AN261" s="68"/>
      <c r="AO261" s="68"/>
      <c r="AP261" s="68"/>
      <c r="AQ261" s="27"/>
      <c r="AR261" s="27"/>
      <c r="AS261" s="27"/>
      <c r="AT261" s="27"/>
      <c r="AU261" s="27"/>
    </row>
    <row r="262" spans="2:47" ht="12.75" customHeight="1" x14ac:dyDescent="0.2">
      <c r="B262" s="28" t="s">
        <v>164</v>
      </c>
      <c r="D262" s="22">
        <v>149</v>
      </c>
      <c r="E262" s="22" t="s">
        <v>65</v>
      </c>
      <c r="F262" s="23" t="s">
        <v>31</v>
      </c>
      <c r="G262" s="23">
        <v>17422.41</v>
      </c>
      <c r="H262" s="22" t="s">
        <v>30</v>
      </c>
      <c r="I262" s="23">
        <v>17517</v>
      </c>
      <c r="J262" s="23" t="s">
        <v>29</v>
      </c>
      <c r="K262" s="23" t="str">
        <f>B262</f>
        <v>02/S&gt;2/04</v>
      </c>
      <c r="L262" s="27"/>
      <c r="M262" s="27"/>
      <c r="N262" s="27"/>
      <c r="O262" s="27"/>
      <c r="P262" s="27"/>
      <c r="Q262" s="27"/>
      <c r="R262" s="27"/>
      <c r="S262" s="27"/>
      <c r="T262" s="32"/>
      <c r="U262" s="32"/>
      <c r="V262" s="27"/>
      <c r="W262" s="27"/>
      <c r="X262" s="32">
        <v>99</v>
      </c>
      <c r="Y262" s="32"/>
      <c r="Z262" s="32"/>
      <c r="AA262" s="27"/>
      <c r="AB262" s="27"/>
      <c r="AC262" s="27"/>
      <c r="AD262" s="27"/>
      <c r="AE262" s="27"/>
      <c r="AF262" s="32"/>
      <c r="AG262" s="75"/>
      <c r="AH262" s="27"/>
      <c r="AI262" s="27"/>
      <c r="AJ262" s="27"/>
      <c r="AK262" s="32"/>
      <c r="AL262" s="27"/>
      <c r="AM262" s="68"/>
      <c r="AN262" s="68"/>
      <c r="AO262" s="68"/>
      <c r="AP262" s="68"/>
      <c r="AQ262" s="27"/>
      <c r="AR262" s="27"/>
      <c r="AS262" s="27"/>
      <c r="AT262" s="27"/>
      <c r="AU262" s="27"/>
    </row>
    <row r="263" spans="2:47" ht="12.75" customHeight="1" x14ac:dyDescent="0.2">
      <c r="B263" s="28" t="s">
        <v>162</v>
      </c>
      <c r="D263" s="22">
        <v>149</v>
      </c>
      <c r="E263" s="22" t="s">
        <v>66</v>
      </c>
      <c r="F263" s="23" t="s">
        <v>110</v>
      </c>
      <c r="G263" s="23">
        <v>17422.419999999998</v>
      </c>
      <c r="H263" s="22" t="s">
        <v>30</v>
      </c>
      <c r="I263" s="23" t="s">
        <v>111</v>
      </c>
      <c r="J263" s="23" t="s">
        <v>29</v>
      </c>
      <c r="K263" s="23" t="str">
        <f t="shared" ref="K263:K264" si="44">B263</f>
        <v>01/NHS/21</v>
      </c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32">
        <v>93</v>
      </c>
      <c r="Y263" s="32"/>
      <c r="Z263" s="32"/>
      <c r="AA263" s="27"/>
      <c r="AB263" s="27"/>
      <c r="AC263" s="27"/>
      <c r="AD263" s="27"/>
      <c r="AE263" s="27"/>
      <c r="AF263" s="32"/>
      <c r="AG263" s="75"/>
      <c r="AH263" s="27"/>
      <c r="AI263" s="27"/>
      <c r="AJ263" s="27"/>
      <c r="AK263" s="32"/>
      <c r="AL263" s="27"/>
      <c r="AM263" s="68"/>
      <c r="AN263" s="68"/>
      <c r="AO263" s="68"/>
      <c r="AP263" s="68"/>
      <c r="AQ263" s="27"/>
      <c r="AR263" s="27"/>
      <c r="AS263" s="27"/>
      <c r="AT263" s="27"/>
      <c r="AU263" s="27"/>
    </row>
    <row r="264" spans="2:47" ht="12.75" customHeight="1" x14ac:dyDescent="0.2">
      <c r="B264" s="28" t="s">
        <v>164</v>
      </c>
      <c r="D264" s="22">
        <v>149</v>
      </c>
      <c r="E264" s="22" t="s">
        <v>67</v>
      </c>
      <c r="F264" s="23" t="s">
        <v>109</v>
      </c>
      <c r="G264" s="23" t="s">
        <v>111</v>
      </c>
      <c r="H264" s="22" t="s">
        <v>30</v>
      </c>
      <c r="I264" s="23">
        <v>17517</v>
      </c>
      <c r="J264" s="23" t="s">
        <v>29</v>
      </c>
      <c r="K264" s="23" t="str">
        <f t="shared" si="44"/>
        <v>02/S&gt;2/04</v>
      </c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32">
        <v>75</v>
      </c>
      <c r="Y264" s="27"/>
      <c r="Z264" s="32"/>
      <c r="AA264" s="27"/>
      <c r="AB264" s="27"/>
      <c r="AC264" s="27"/>
      <c r="AD264" s="27"/>
      <c r="AE264" s="27"/>
      <c r="AF264" s="32"/>
      <c r="AG264" s="75"/>
      <c r="AH264" s="27"/>
      <c r="AI264" s="27"/>
      <c r="AJ264" s="27"/>
      <c r="AK264" s="27"/>
      <c r="AL264" s="27"/>
      <c r="AM264" s="68"/>
      <c r="AN264" s="68"/>
      <c r="AO264" s="68"/>
      <c r="AP264" s="68"/>
      <c r="AQ264" s="27"/>
      <c r="AR264" s="27"/>
      <c r="AS264" s="27"/>
      <c r="AT264" s="27"/>
      <c r="AU264" s="27"/>
    </row>
    <row r="265" spans="2:47" ht="12.75" customHeight="1" x14ac:dyDescent="0.2">
      <c r="B265" s="28" t="s">
        <v>164</v>
      </c>
      <c r="D265" s="22">
        <v>149</v>
      </c>
      <c r="E265" s="22" t="s">
        <v>175</v>
      </c>
      <c r="F265" s="23" t="s">
        <v>31</v>
      </c>
      <c r="G265" s="23">
        <v>17508.330000000002</v>
      </c>
      <c r="H265" s="22" t="s">
        <v>30</v>
      </c>
      <c r="I265" s="23">
        <v>17518.330000000002</v>
      </c>
      <c r="J265" s="23" t="s">
        <v>29</v>
      </c>
      <c r="K265" s="24" t="str">
        <f>B265</f>
        <v>02/S&gt;2/04</v>
      </c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32">
        <v>11</v>
      </c>
      <c r="Y265" s="32"/>
      <c r="Z265" s="32"/>
      <c r="AA265" s="27"/>
      <c r="AB265" s="27"/>
      <c r="AC265" s="27"/>
      <c r="AD265" s="27"/>
      <c r="AE265" s="27"/>
      <c r="AF265" s="32"/>
      <c r="AG265" s="75"/>
      <c r="AH265" s="27"/>
      <c r="AI265" s="27"/>
      <c r="AJ265" s="27"/>
      <c r="AK265" s="32"/>
      <c r="AL265" s="27"/>
      <c r="AM265" s="68"/>
      <c r="AN265" s="68"/>
      <c r="AO265" s="68"/>
      <c r="AP265" s="68"/>
      <c r="AQ265" s="27"/>
      <c r="AR265" s="27"/>
      <c r="AS265" s="27"/>
      <c r="AT265" s="27"/>
      <c r="AU265" s="27"/>
    </row>
    <row r="266" spans="2:47" ht="12.75" customHeight="1" x14ac:dyDescent="0.2">
      <c r="B266" s="28" t="s">
        <v>164</v>
      </c>
      <c r="D266" s="22">
        <v>149</v>
      </c>
      <c r="E266" s="22" t="s">
        <v>176</v>
      </c>
      <c r="F266" s="23" t="s">
        <v>31</v>
      </c>
      <c r="G266" s="23">
        <v>17508.330000000002</v>
      </c>
      <c r="H266" s="22" t="s">
        <v>30</v>
      </c>
      <c r="I266" s="23">
        <v>17518.330000000002</v>
      </c>
      <c r="J266" s="23" t="s">
        <v>29</v>
      </c>
      <c r="K266" s="24" t="str">
        <f>B266</f>
        <v>02/S&gt;2/04</v>
      </c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32">
        <v>11</v>
      </c>
      <c r="Y266" s="32"/>
      <c r="Z266" s="32"/>
      <c r="AA266" s="27"/>
      <c r="AB266" s="27"/>
      <c r="AC266" s="27"/>
      <c r="AD266" s="27"/>
      <c r="AE266" s="27"/>
      <c r="AF266" s="32"/>
      <c r="AG266" s="75"/>
      <c r="AH266" s="27"/>
      <c r="AI266" s="27"/>
      <c r="AJ266" s="27"/>
      <c r="AK266" s="32"/>
      <c r="AL266" s="27"/>
      <c r="AM266" s="68"/>
      <c r="AN266" s="68"/>
      <c r="AO266" s="68"/>
      <c r="AP266" s="68"/>
      <c r="AQ266" s="27"/>
      <c r="AR266" s="27"/>
      <c r="AS266" s="27"/>
      <c r="AT266" s="27"/>
      <c r="AU266" s="27"/>
    </row>
    <row r="267" spans="2:47" ht="12.75" customHeight="1" x14ac:dyDescent="0.2">
      <c r="B267" s="28" t="s">
        <v>162</v>
      </c>
      <c r="D267" s="22">
        <v>149</v>
      </c>
      <c r="E267" s="22" t="s">
        <v>177</v>
      </c>
      <c r="F267" s="23" t="s">
        <v>31</v>
      </c>
      <c r="G267" s="23">
        <v>17518.330000000002</v>
      </c>
      <c r="H267" s="22" t="s">
        <v>30</v>
      </c>
      <c r="I267" s="23" t="s">
        <v>178</v>
      </c>
      <c r="J267" s="23" t="s">
        <v>32</v>
      </c>
      <c r="K267" s="24" t="str">
        <f t="shared" ref="K267:K283" si="45">B267</f>
        <v>01/NHS/21</v>
      </c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32">
        <v>41</v>
      </c>
      <c r="Y267" s="32"/>
      <c r="Z267" s="32"/>
      <c r="AA267" s="27"/>
      <c r="AB267" s="27"/>
      <c r="AC267" s="27"/>
      <c r="AD267" s="27"/>
      <c r="AE267" s="27"/>
      <c r="AF267" s="32"/>
      <c r="AG267" s="75"/>
      <c r="AH267" s="27"/>
      <c r="AI267" s="27"/>
      <c r="AJ267" s="27"/>
      <c r="AK267" s="32"/>
      <c r="AL267" s="27"/>
      <c r="AM267" s="68"/>
      <c r="AN267" s="68"/>
      <c r="AO267" s="68"/>
      <c r="AP267" s="68"/>
      <c r="AQ267" s="27"/>
      <c r="AR267" s="27"/>
      <c r="AS267" s="27"/>
      <c r="AT267" s="27"/>
      <c r="AU267" s="27"/>
    </row>
    <row r="268" spans="2:47" ht="12.75" customHeight="1" x14ac:dyDescent="0.2">
      <c r="B268" s="28" t="s">
        <v>162</v>
      </c>
      <c r="D268" s="22">
        <v>149</v>
      </c>
      <c r="E268" s="22" t="s">
        <v>68</v>
      </c>
      <c r="F268" s="23" t="s">
        <v>109</v>
      </c>
      <c r="G268" s="23" t="s">
        <v>108</v>
      </c>
      <c r="H268" s="22" t="s">
        <v>30</v>
      </c>
      <c r="I268" s="23">
        <v>17898.23</v>
      </c>
      <c r="J268" s="23" t="s">
        <v>29</v>
      </c>
      <c r="K268" s="24" t="str">
        <f t="shared" si="45"/>
        <v>01/NHS/21</v>
      </c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32">
        <v>327</v>
      </c>
      <c r="Y268" s="27"/>
      <c r="Z268" s="32"/>
      <c r="AA268" s="27"/>
      <c r="AB268" s="27"/>
      <c r="AC268" s="27"/>
      <c r="AD268" s="27"/>
      <c r="AE268" s="27"/>
      <c r="AF268" s="32"/>
      <c r="AG268" s="75"/>
      <c r="AH268" s="27"/>
      <c r="AI268" s="27"/>
      <c r="AJ268" s="27"/>
      <c r="AK268" s="27"/>
      <c r="AL268" s="27"/>
      <c r="AM268" s="68"/>
      <c r="AN268" s="68"/>
      <c r="AO268" s="68"/>
      <c r="AP268" s="68"/>
      <c r="AQ268" s="27"/>
      <c r="AR268" s="27"/>
      <c r="AS268" s="27"/>
      <c r="AT268" s="27"/>
      <c r="AU268" s="27"/>
    </row>
    <row r="269" spans="2:47" ht="12.75" customHeight="1" x14ac:dyDescent="0.2">
      <c r="B269" s="28" t="s">
        <v>162</v>
      </c>
      <c r="D269" s="22">
        <v>149</v>
      </c>
      <c r="E269" s="22" t="s">
        <v>69</v>
      </c>
      <c r="F269" s="23" t="s">
        <v>31</v>
      </c>
      <c r="G269" s="23">
        <v>17612.310000000001</v>
      </c>
      <c r="H269" s="22" t="s">
        <v>30</v>
      </c>
      <c r="I269" s="23">
        <v>17894.240000000002</v>
      </c>
      <c r="J269" s="23" t="s">
        <v>32</v>
      </c>
      <c r="K269" s="24" t="str">
        <f t="shared" si="45"/>
        <v>01/NHS/21</v>
      </c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32">
        <v>275</v>
      </c>
      <c r="Y269" s="27"/>
      <c r="Z269" s="32"/>
      <c r="AA269" s="27"/>
      <c r="AB269" s="27"/>
      <c r="AC269" s="27"/>
      <c r="AD269" s="27"/>
      <c r="AE269" s="27"/>
      <c r="AF269" s="32"/>
      <c r="AG269" s="75"/>
      <c r="AH269" s="27"/>
      <c r="AI269" s="27"/>
      <c r="AJ269" s="27"/>
      <c r="AK269" s="27"/>
      <c r="AL269" s="27"/>
      <c r="AM269" s="68"/>
      <c r="AN269" s="68"/>
      <c r="AO269" s="68"/>
      <c r="AP269" s="68"/>
      <c r="AQ269" s="27"/>
      <c r="AR269" s="27"/>
      <c r="AS269" s="27"/>
      <c r="AT269" s="27"/>
      <c r="AU269" s="27"/>
    </row>
    <row r="270" spans="2:47" ht="12.75" customHeight="1" x14ac:dyDescent="0.2">
      <c r="B270" s="28" t="s">
        <v>162</v>
      </c>
      <c r="D270" s="22">
        <v>150</v>
      </c>
      <c r="E270" s="22" t="s">
        <v>70</v>
      </c>
      <c r="F270" s="23" t="s">
        <v>31</v>
      </c>
      <c r="G270" s="23">
        <v>18225.740000000002</v>
      </c>
      <c r="H270" s="22" t="s">
        <v>30</v>
      </c>
      <c r="I270" s="23">
        <v>18696.38</v>
      </c>
      <c r="J270" s="23" t="s">
        <v>32</v>
      </c>
      <c r="K270" s="24" t="str">
        <f t="shared" si="45"/>
        <v>01/NHS/21</v>
      </c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32">
        <v>480</v>
      </c>
      <c r="Y270" s="27"/>
      <c r="Z270" s="32"/>
      <c r="AA270" s="27"/>
      <c r="AB270" s="27"/>
      <c r="AC270" s="27"/>
      <c r="AD270" s="27"/>
      <c r="AE270" s="27"/>
      <c r="AF270" s="32"/>
      <c r="AG270" s="75"/>
      <c r="AH270" s="27"/>
      <c r="AI270" s="27"/>
      <c r="AJ270" s="27"/>
      <c r="AK270" s="27"/>
      <c r="AL270" s="27"/>
      <c r="AM270" s="68"/>
      <c r="AN270" s="68"/>
      <c r="AO270" s="68"/>
      <c r="AP270" s="68"/>
      <c r="AQ270" s="27"/>
      <c r="AR270" s="27"/>
      <c r="AS270" s="27"/>
      <c r="AT270" s="27"/>
      <c r="AU270" s="27"/>
    </row>
    <row r="271" spans="2:47" ht="12.75" customHeight="1" x14ac:dyDescent="0.2">
      <c r="B271" s="28" t="s">
        <v>162</v>
      </c>
      <c r="D271" s="22">
        <v>150</v>
      </c>
      <c r="E271" s="22" t="s">
        <v>71</v>
      </c>
      <c r="F271" s="23" t="s">
        <v>114</v>
      </c>
      <c r="G271" s="23">
        <v>18229.740000000002</v>
      </c>
      <c r="H271" s="22" t="s">
        <v>30</v>
      </c>
      <c r="I271" s="23" t="s">
        <v>112</v>
      </c>
      <c r="J271" s="23" t="s">
        <v>29</v>
      </c>
      <c r="K271" s="24" t="str">
        <f t="shared" si="45"/>
        <v>01/NHS/21</v>
      </c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>
        <v>493</v>
      </c>
      <c r="Y271" s="32"/>
      <c r="Z271" s="27"/>
      <c r="AA271" s="27"/>
      <c r="AB271" s="27"/>
      <c r="AC271" s="27"/>
      <c r="AD271" s="27"/>
      <c r="AE271" s="27"/>
      <c r="AF271" s="27"/>
      <c r="AG271" s="75"/>
      <c r="AH271" s="27"/>
      <c r="AI271" s="27"/>
      <c r="AJ271" s="27"/>
      <c r="AK271" s="32"/>
      <c r="AL271" s="27"/>
      <c r="AM271" s="68"/>
      <c r="AN271" s="68"/>
      <c r="AO271" s="68"/>
      <c r="AP271" s="68"/>
      <c r="AQ271" s="27"/>
      <c r="AR271" s="27"/>
      <c r="AS271" s="27"/>
      <c r="AT271" s="27"/>
      <c r="AU271" s="27"/>
    </row>
    <row r="272" spans="2:47" ht="12.75" customHeight="1" x14ac:dyDescent="0.2">
      <c r="B272" s="28" t="s">
        <v>162</v>
      </c>
      <c r="D272" s="22">
        <v>151</v>
      </c>
      <c r="E272" s="22" t="s">
        <v>72</v>
      </c>
      <c r="F272" s="23" t="s">
        <v>31</v>
      </c>
      <c r="G272" s="23" t="s">
        <v>101</v>
      </c>
      <c r="H272" s="22" t="s">
        <v>30</v>
      </c>
      <c r="I272" s="23">
        <v>19304.650000000001</v>
      </c>
      <c r="J272" s="23" t="s">
        <v>32</v>
      </c>
      <c r="K272" s="24" t="str">
        <f t="shared" si="45"/>
        <v>01/NHS/21</v>
      </c>
      <c r="L272" s="27"/>
      <c r="M272" s="27"/>
      <c r="N272" s="27"/>
      <c r="O272" s="27"/>
      <c r="P272" s="27"/>
      <c r="Q272" s="27"/>
      <c r="R272" s="27"/>
      <c r="S272" s="27"/>
      <c r="T272" s="32"/>
      <c r="U272" s="32"/>
      <c r="V272" s="27"/>
      <c r="W272" s="27"/>
      <c r="X272" s="32">
        <v>457</v>
      </c>
      <c r="Y272" s="32"/>
      <c r="Z272" s="32"/>
      <c r="AA272" s="27"/>
      <c r="AB272" s="27"/>
      <c r="AC272" s="27"/>
      <c r="AD272" s="27"/>
      <c r="AE272" s="27"/>
      <c r="AF272" s="32"/>
      <c r="AG272" s="75"/>
      <c r="AH272" s="27"/>
      <c r="AI272" s="27"/>
      <c r="AJ272" s="27"/>
      <c r="AK272" s="32"/>
      <c r="AL272" s="27"/>
      <c r="AM272" s="68"/>
      <c r="AN272" s="68"/>
      <c r="AO272" s="68"/>
      <c r="AP272" s="68"/>
      <c r="AQ272" s="27"/>
      <c r="AR272" s="27"/>
      <c r="AS272" s="27"/>
      <c r="AT272" s="27"/>
      <c r="AU272" s="27"/>
    </row>
    <row r="273" spans="2:47" ht="12.75" customHeight="1" x14ac:dyDescent="0.2">
      <c r="B273" s="28" t="s">
        <v>162</v>
      </c>
      <c r="D273" s="22">
        <v>151</v>
      </c>
      <c r="E273" s="22" t="s">
        <v>73</v>
      </c>
      <c r="F273" s="23" t="s">
        <v>113</v>
      </c>
      <c r="G273" s="23" t="s">
        <v>112</v>
      </c>
      <c r="H273" s="22" t="s">
        <v>30</v>
      </c>
      <c r="I273" s="23">
        <v>19304.650000000001</v>
      </c>
      <c r="J273" s="23" t="s">
        <v>29</v>
      </c>
      <c r="K273" s="24" t="str">
        <f t="shared" si="45"/>
        <v>01/NHS/21</v>
      </c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32">
        <v>506</v>
      </c>
      <c r="Y273" s="32"/>
      <c r="Z273" s="32"/>
      <c r="AA273" s="27"/>
      <c r="AB273" s="27"/>
      <c r="AC273" s="27"/>
      <c r="AD273" s="27"/>
      <c r="AE273" s="27"/>
      <c r="AF273" s="32"/>
      <c r="AG273" s="75"/>
      <c r="AH273" s="27"/>
      <c r="AI273" s="27"/>
      <c r="AJ273" s="27"/>
      <c r="AK273" s="32"/>
      <c r="AL273" s="27"/>
      <c r="AM273" s="68"/>
      <c r="AN273" s="68"/>
      <c r="AO273" s="68"/>
      <c r="AP273" s="68"/>
      <c r="AQ273" s="27"/>
      <c r="AR273" s="27"/>
      <c r="AS273" s="27"/>
      <c r="AT273" s="27"/>
      <c r="AU273" s="27"/>
    </row>
    <row r="274" spans="2:47" ht="12.75" customHeight="1" x14ac:dyDescent="0.2">
      <c r="B274" s="28" t="s">
        <v>164</v>
      </c>
      <c r="D274" s="22">
        <v>155</v>
      </c>
      <c r="E274" s="22" t="s">
        <v>74</v>
      </c>
      <c r="F274" s="23" t="s">
        <v>105</v>
      </c>
      <c r="G274" s="23">
        <v>3372.62</v>
      </c>
      <c r="H274" s="22" t="s">
        <v>30</v>
      </c>
      <c r="I274" s="23" t="s">
        <v>103</v>
      </c>
      <c r="J274" s="23" t="s">
        <v>32</v>
      </c>
      <c r="K274" s="24" t="str">
        <f t="shared" si="45"/>
        <v>02/S&gt;2/04</v>
      </c>
      <c r="L274" s="27"/>
      <c r="M274" s="27"/>
      <c r="N274" s="27"/>
      <c r="O274" s="27"/>
      <c r="P274" s="27"/>
      <c r="Q274" s="27"/>
      <c r="R274" s="27"/>
      <c r="S274" s="27"/>
      <c r="T274" s="32"/>
      <c r="U274" s="32"/>
      <c r="V274" s="27"/>
      <c r="W274" s="27"/>
      <c r="X274" s="32">
        <v>385</v>
      </c>
      <c r="Y274" s="32"/>
      <c r="Z274" s="32"/>
      <c r="AA274" s="27"/>
      <c r="AB274" s="27"/>
      <c r="AC274" s="27"/>
      <c r="AD274" s="27"/>
      <c r="AE274" s="27"/>
      <c r="AF274" s="32"/>
      <c r="AG274" s="75"/>
      <c r="AH274" s="27"/>
      <c r="AI274" s="27"/>
      <c r="AJ274" s="27"/>
      <c r="AK274" s="32"/>
      <c r="AL274" s="27"/>
      <c r="AM274" s="68"/>
      <c r="AN274" s="68"/>
      <c r="AO274" s="68"/>
      <c r="AP274" s="68"/>
      <c r="AQ274" s="27"/>
      <c r="AR274" s="27"/>
      <c r="AS274" s="27"/>
      <c r="AT274" s="27"/>
      <c r="AU274" s="27"/>
    </row>
    <row r="275" spans="2:47" ht="12.75" customHeight="1" x14ac:dyDescent="0.2">
      <c r="B275" s="28" t="s">
        <v>164</v>
      </c>
      <c r="D275" s="22">
        <v>155</v>
      </c>
      <c r="E275" s="22" t="s">
        <v>75</v>
      </c>
      <c r="F275" s="23" t="s">
        <v>60</v>
      </c>
      <c r="G275" s="23" t="s">
        <v>102</v>
      </c>
      <c r="H275" s="22" t="s">
        <v>30</v>
      </c>
      <c r="I275" s="23">
        <v>3920.33</v>
      </c>
      <c r="J275" s="23" t="s">
        <v>29</v>
      </c>
      <c r="K275" s="24" t="str">
        <f t="shared" si="45"/>
        <v>02/S&gt;2/04</v>
      </c>
      <c r="L275" s="27"/>
      <c r="M275" s="27"/>
      <c r="N275" s="27"/>
      <c r="O275" s="27"/>
      <c r="P275" s="27"/>
      <c r="Q275" s="27"/>
      <c r="R275" s="27"/>
      <c r="S275" s="27"/>
      <c r="T275" s="32"/>
      <c r="U275" s="32"/>
      <c r="V275" s="27"/>
      <c r="W275" s="27"/>
      <c r="X275" s="32">
        <v>480</v>
      </c>
      <c r="Y275" s="32"/>
      <c r="Z275" s="32"/>
      <c r="AA275" s="27"/>
      <c r="AB275" s="27"/>
      <c r="AC275" s="27"/>
      <c r="AD275" s="27"/>
      <c r="AE275" s="27"/>
      <c r="AF275" s="32"/>
      <c r="AG275" s="75"/>
      <c r="AH275" s="27"/>
      <c r="AI275" s="27"/>
      <c r="AJ275" s="27"/>
      <c r="AK275" s="32"/>
      <c r="AL275" s="27"/>
      <c r="AM275" s="68"/>
      <c r="AN275" s="68"/>
      <c r="AO275" s="68"/>
      <c r="AP275" s="68"/>
      <c r="AQ275" s="27"/>
      <c r="AR275" s="27"/>
      <c r="AS275" s="27"/>
      <c r="AT275" s="27"/>
      <c r="AU275" s="27"/>
    </row>
    <row r="276" spans="2:47" ht="12.75" customHeight="1" x14ac:dyDescent="0.2">
      <c r="B276" s="28" t="s">
        <v>164</v>
      </c>
      <c r="D276" s="22">
        <v>155</v>
      </c>
      <c r="E276" s="22" t="s">
        <v>76</v>
      </c>
      <c r="F276" s="23" t="s">
        <v>60</v>
      </c>
      <c r="G276" s="23">
        <v>3408.82</v>
      </c>
      <c r="H276" s="22" t="s">
        <v>30</v>
      </c>
      <c r="I276" s="23">
        <v>3816.33</v>
      </c>
      <c r="J276" s="23" t="s">
        <v>42</v>
      </c>
      <c r="K276" s="24" t="str">
        <f t="shared" si="45"/>
        <v>02/S&gt;2/04</v>
      </c>
      <c r="L276" s="27"/>
      <c r="M276" s="27"/>
      <c r="N276" s="27"/>
      <c r="O276" s="27"/>
      <c r="P276" s="27"/>
      <c r="Q276" s="27"/>
      <c r="R276" s="27"/>
      <c r="S276" s="27"/>
      <c r="T276" s="32"/>
      <c r="U276" s="32"/>
      <c r="V276" s="27"/>
      <c r="W276" s="27"/>
      <c r="X276" s="32">
        <v>398</v>
      </c>
      <c r="Y276" s="32"/>
      <c r="Z276" s="32"/>
      <c r="AA276" s="27"/>
      <c r="AB276" s="27"/>
      <c r="AC276" s="27"/>
      <c r="AD276" s="27"/>
      <c r="AE276" s="27"/>
      <c r="AF276" s="32"/>
      <c r="AG276" s="75"/>
      <c r="AH276" s="27"/>
      <c r="AI276" s="27"/>
      <c r="AJ276" s="27"/>
      <c r="AK276" s="32"/>
      <c r="AL276" s="27"/>
      <c r="AM276" s="68"/>
      <c r="AN276" s="68"/>
      <c r="AO276" s="68"/>
      <c r="AP276" s="68"/>
      <c r="AQ276" s="27"/>
      <c r="AR276" s="27"/>
      <c r="AS276" s="27"/>
      <c r="AT276" s="27"/>
      <c r="AU276" s="27"/>
    </row>
    <row r="277" spans="2:47" ht="12.75" customHeight="1" x14ac:dyDescent="0.2">
      <c r="B277" s="28" t="s">
        <v>164</v>
      </c>
      <c r="D277" s="22">
        <v>155</v>
      </c>
      <c r="E277" s="22" t="s">
        <v>77</v>
      </c>
      <c r="F277" s="23" t="s">
        <v>60</v>
      </c>
      <c r="G277" s="23">
        <v>3408.82</v>
      </c>
      <c r="H277" s="22" t="s">
        <v>30</v>
      </c>
      <c r="I277" s="23">
        <v>3816.33</v>
      </c>
      <c r="J277" s="23" t="s">
        <v>29</v>
      </c>
      <c r="K277" s="24" t="str">
        <f t="shared" si="45"/>
        <v>02/S&gt;2/04</v>
      </c>
      <c r="L277" s="27"/>
      <c r="M277" s="27"/>
      <c r="N277" s="27"/>
      <c r="O277" s="27"/>
      <c r="P277" s="27"/>
      <c r="Q277" s="27"/>
      <c r="R277" s="27"/>
      <c r="S277" s="27"/>
      <c r="T277" s="32"/>
      <c r="U277" s="32"/>
      <c r="V277" s="27"/>
      <c r="W277" s="27"/>
      <c r="X277" s="32">
        <v>394</v>
      </c>
      <c r="Y277" s="32"/>
      <c r="Z277" s="32"/>
      <c r="AA277" s="27"/>
      <c r="AB277" s="27"/>
      <c r="AC277" s="27"/>
      <c r="AD277" s="27"/>
      <c r="AE277" s="27"/>
      <c r="AF277" s="32"/>
      <c r="AG277" s="75"/>
      <c r="AH277" s="27"/>
      <c r="AI277" s="27"/>
      <c r="AJ277" s="27"/>
      <c r="AK277" s="32"/>
      <c r="AL277" s="27"/>
      <c r="AM277" s="68"/>
      <c r="AN277" s="68"/>
      <c r="AO277" s="68"/>
      <c r="AP277" s="68"/>
      <c r="AQ277" s="27"/>
      <c r="AR277" s="27"/>
      <c r="AS277" s="27"/>
      <c r="AT277" s="27"/>
      <c r="AU277" s="27"/>
    </row>
    <row r="278" spans="2:47" ht="12.75" customHeight="1" x14ac:dyDescent="0.2">
      <c r="B278" s="28" t="s">
        <v>164</v>
      </c>
      <c r="D278" s="22">
        <v>155</v>
      </c>
      <c r="E278" s="22" t="s">
        <v>78</v>
      </c>
      <c r="F278" s="23" t="s">
        <v>60</v>
      </c>
      <c r="G278" s="23">
        <v>3714.47</v>
      </c>
      <c r="H278" s="22" t="s">
        <v>30</v>
      </c>
      <c r="I278" s="23">
        <v>3731.29</v>
      </c>
      <c r="J278" s="23" t="s">
        <v>32</v>
      </c>
      <c r="K278" s="24" t="str">
        <f t="shared" si="45"/>
        <v>02/S&gt;2/04</v>
      </c>
      <c r="L278" s="27"/>
      <c r="M278" s="27"/>
      <c r="N278" s="27"/>
      <c r="O278" s="27"/>
      <c r="P278" s="27"/>
      <c r="Q278" s="27"/>
      <c r="R278" s="27"/>
      <c r="S278" s="27"/>
      <c r="T278" s="32"/>
      <c r="U278" s="32"/>
      <c r="V278" s="27"/>
      <c r="W278" s="27"/>
      <c r="X278" s="32">
        <v>17</v>
      </c>
      <c r="Y278" s="32"/>
      <c r="Z278" s="32"/>
      <c r="AA278" s="27"/>
      <c r="AB278" s="27"/>
      <c r="AC278" s="27"/>
      <c r="AD278" s="27"/>
      <c r="AE278" s="27"/>
      <c r="AF278" s="32"/>
      <c r="AG278" s="75"/>
      <c r="AH278" s="27"/>
      <c r="AI278" s="27"/>
      <c r="AJ278" s="27"/>
      <c r="AK278" s="32"/>
      <c r="AL278" s="27"/>
      <c r="AM278" s="68"/>
      <c r="AN278" s="68"/>
      <c r="AO278" s="68"/>
      <c r="AP278" s="68"/>
      <c r="AQ278" s="27"/>
      <c r="AR278" s="27"/>
      <c r="AS278" s="27"/>
      <c r="AT278" s="27"/>
      <c r="AU278" s="27"/>
    </row>
    <row r="279" spans="2:47" ht="12.75" customHeight="1" x14ac:dyDescent="0.2">
      <c r="B279" s="28" t="s">
        <v>164</v>
      </c>
      <c r="D279" s="22">
        <v>155</v>
      </c>
      <c r="E279" s="22" t="s">
        <v>79</v>
      </c>
      <c r="F279" s="23" t="s">
        <v>106</v>
      </c>
      <c r="G279" s="23" t="s">
        <v>104</v>
      </c>
      <c r="H279" s="22" t="s">
        <v>30</v>
      </c>
      <c r="I279" s="23">
        <v>3920.33</v>
      </c>
      <c r="J279" s="23" t="s">
        <v>32</v>
      </c>
      <c r="K279" s="24" t="str">
        <f t="shared" si="45"/>
        <v>02/S&gt;2/04</v>
      </c>
      <c r="L279" s="27"/>
      <c r="M279" s="27"/>
      <c r="N279" s="27"/>
      <c r="O279" s="27"/>
      <c r="P279" s="27"/>
      <c r="Q279" s="27"/>
      <c r="R279" s="27"/>
      <c r="S279" s="27"/>
      <c r="T279" s="32"/>
      <c r="U279" s="32"/>
      <c r="V279" s="27"/>
      <c r="W279" s="27"/>
      <c r="X279" s="32">
        <v>217</v>
      </c>
      <c r="Y279" s="32"/>
      <c r="Z279" s="32"/>
      <c r="AA279" s="27"/>
      <c r="AB279" s="27"/>
      <c r="AC279" s="27"/>
      <c r="AD279" s="27"/>
      <c r="AE279" s="27"/>
      <c r="AF279" s="32"/>
      <c r="AG279" s="75"/>
      <c r="AH279" s="27"/>
      <c r="AI279" s="27"/>
      <c r="AJ279" s="27"/>
      <c r="AK279" s="32"/>
      <c r="AL279" s="27"/>
      <c r="AM279" s="68"/>
      <c r="AN279" s="68"/>
      <c r="AO279" s="68"/>
      <c r="AP279" s="68"/>
      <c r="AQ279" s="27"/>
      <c r="AR279" s="27"/>
      <c r="AS279" s="27"/>
      <c r="AT279" s="27"/>
      <c r="AU279" s="27"/>
    </row>
    <row r="280" spans="2:47" ht="12.75" customHeight="1" x14ac:dyDescent="0.2">
      <c r="B280" s="28" t="s">
        <v>164</v>
      </c>
      <c r="D280" s="22">
        <v>158</v>
      </c>
      <c r="E280" s="22" t="s">
        <v>80</v>
      </c>
      <c r="F280" s="23" t="s">
        <v>60</v>
      </c>
      <c r="G280" s="23">
        <v>4619.8900000000003</v>
      </c>
      <c r="H280" s="22" t="s">
        <v>30</v>
      </c>
      <c r="I280" s="23">
        <v>4732.1099999999997</v>
      </c>
      <c r="J280" s="23" t="s">
        <v>32</v>
      </c>
      <c r="K280" s="24" t="str">
        <f t="shared" si="45"/>
        <v>02/S&gt;2/04</v>
      </c>
      <c r="L280" s="27"/>
      <c r="M280" s="27"/>
      <c r="N280" s="27"/>
      <c r="O280" s="27"/>
      <c r="P280" s="27"/>
      <c r="Q280" s="27"/>
      <c r="R280" s="27"/>
      <c r="S280" s="27"/>
      <c r="T280" s="32"/>
      <c r="U280" s="32"/>
      <c r="V280" s="27"/>
      <c r="W280" s="27"/>
      <c r="X280" s="32">
        <v>120</v>
      </c>
      <c r="Y280" s="32"/>
      <c r="Z280" s="32"/>
      <c r="AA280" s="27"/>
      <c r="AB280" s="27"/>
      <c r="AC280" s="27"/>
      <c r="AD280" s="27"/>
      <c r="AE280" s="27"/>
      <c r="AF280" s="32"/>
      <c r="AG280" s="75"/>
      <c r="AH280" s="27"/>
      <c r="AI280" s="27"/>
      <c r="AJ280" s="27"/>
      <c r="AK280" s="32"/>
      <c r="AL280" s="27"/>
      <c r="AM280" s="68"/>
      <c r="AN280" s="68"/>
      <c r="AO280" s="68"/>
      <c r="AP280" s="68"/>
      <c r="AQ280" s="27"/>
      <c r="AR280" s="27"/>
      <c r="AS280" s="27"/>
      <c r="AT280" s="27"/>
      <c r="AU280" s="27"/>
    </row>
    <row r="281" spans="2:47" ht="12.75" customHeight="1" x14ac:dyDescent="0.2">
      <c r="B281" s="28" t="s">
        <v>164</v>
      </c>
      <c r="D281" s="22">
        <v>158</v>
      </c>
      <c r="E281" s="22" t="s">
        <v>81</v>
      </c>
      <c r="F281" s="23" t="s">
        <v>60</v>
      </c>
      <c r="G281" s="23">
        <v>4706.4799999999996</v>
      </c>
      <c r="H281" s="22" t="s">
        <v>30</v>
      </c>
      <c r="I281" s="23">
        <v>4713.43</v>
      </c>
      <c r="J281" s="23" t="s">
        <v>29</v>
      </c>
      <c r="K281" s="24" t="str">
        <f t="shared" si="45"/>
        <v>02/S&gt;2/04</v>
      </c>
      <c r="L281" s="27"/>
      <c r="M281" s="27"/>
      <c r="N281" s="27"/>
      <c r="O281" s="27"/>
      <c r="P281" s="27"/>
      <c r="Q281" s="27"/>
      <c r="R281" s="27"/>
      <c r="S281" s="27"/>
      <c r="T281" s="32"/>
      <c r="U281" s="32"/>
      <c r="V281" s="27"/>
      <c r="W281" s="27"/>
      <c r="X281" s="32">
        <v>7</v>
      </c>
      <c r="Y281" s="32"/>
      <c r="Z281" s="32"/>
      <c r="AA281" s="27"/>
      <c r="AB281" s="27"/>
      <c r="AC281" s="27"/>
      <c r="AD281" s="27"/>
      <c r="AE281" s="27"/>
      <c r="AF281" s="32"/>
      <c r="AG281" s="75"/>
      <c r="AH281" s="27"/>
      <c r="AI281" s="27"/>
      <c r="AJ281" s="27"/>
      <c r="AK281" s="32"/>
      <c r="AL281" s="27"/>
      <c r="AM281" s="68"/>
      <c r="AN281" s="68"/>
      <c r="AO281" s="68"/>
      <c r="AP281" s="68"/>
      <c r="AQ281" s="27"/>
      <c r="AR281" s="27"/>
      <c r="AS281" s="27"/>
      <c r="AT281" s="27"/>
      <c r="AU281" s="27"/>
    </row>
    <row r="282" spans="2:47" ht="12.75" customHeight="1" x14ac:dyDescent="0.2">
      <c r="B282" s="28" t="s">
        <v>164</v>
      </c>
      <c r="D282" s="22">
        <v>159</v>
      </c>
      <c r="E282" s="22" t="s">
        <v>82</v>
      </c>
      <c r="F282" s="23" t="s">
        <v>84</v>
      </c>
      <c r="G282" s="23">
        <v>6472.93</v>
      </c>
      <c r="H282" s="22" t="s">
        <v>30</v>
      </c>
      <c r="I282" s="23">
        <v>6499.33</v>
      </c>
      <c r="J282" s="23" t="s">
        <v>32</v>
      </c>
      <c r="K282" s="24" t="str">
        <f t="shared" si="45"/>
        <v>02/S&gt;2/04</v>
      </c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32">
        <v>29</v>
      </c>
      <c r="Y282" s="32"/>
      <c r="Z282" s="32"/>
      <c r="AA282" s="27"/>
      <c r="AB282" s="27"/>
      <c r="AC282" s="27"/>
      <c r="AD282" s="27"/>
      <c r="AE282" s="27"/>
      <c r="AF282" s="32"/>
      <c r="AG282" s="75"/>
      <c r="AH282" s="27"/>
      <c r="AI282" s="27"/>
      <c r="AJ282" s="27"/>
      <c r="AK282" s="32"/>
      <c r="AL282" s="27"/>
      <c r="AM282" s="68"/>
      <c r="AN282" s="68"/>
      <c r="AO282" s="68"/>
      <c r="AP282" s="68"/>
      <c r="AQ282" s="27"/>
      <c r="AR282" s="27"/>
      <c r="AS282" s="27"/>
      <c r="AT282" s="27"/>
      <c r="AU282" s="27"/>
    </row>
    <row r="283" spans="2:47" ht="12.75" customHeight="1" x14ac:dyDescent="0.2">
      <c r="B283" s="28" t="s">
        <v>164</v>
      </c>
      <c r="D283" s="22">
        <v>159</v>
      </c>
      <c r="E283" s="22" t="s">
        <v>83</v>
      </c>
      <c r="F283" s="23" t="s">
        <v>84</v>
      </c>
      <c r="G283" s="23">
        <v>6474.48</v>
      </c>
      <c r="H283" s="22" t="s">
        <v>30</v>
      </c>
      <c r="I283" s="23">
        <v>6499.33</v>
      </c>
      <c r="J283" s="23" t="s">
        <v>29</v>
      </c>
      <c r="K283" s="24" t="str">
        <f t="shared" si="45"/>
        <v>02/S&gt;2/04</v>
      </c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32">
        <v>29</v>
      </c>
      <c r="Y283" s="32"/>
      <c r="Z283" s="32"/>
      <c r="AA283" s="27"/>
      <c r="AB283" s="27"/>
      <c r="AC283" s="27"/>
      <c r="AD283" s="27"/>
      <c r="AE283" s="27"/>
      <c r="AF283" s="32"/>
      <c r="AG283" s="75"/>
      <c r="AH283" s="27"/>
      <c r="AI283" s="27"/>
      <c r="AJ283" s="27"/>
      <c r="AK283" s="32"/>
      <c r="AL283" s="27"/>
      <c r="AM283" s="68"/>
      <c r="AN283" s="68"/>
      <c r="AO283" s="68"/>
      <c r="AP283" s="68"/>
      <c r="AQ283" s="27"/>
      <c r="AR283" s="27"/>
      <c r="AS283" s="27"/>
      <c r="AT283" s="27"/>
      <c r="AU283" s="27"/>
    </row>
    <row r="284" spans="2:47" ht="12.75" customHeight="1" x14ac:dyDescent="0.2">
      <c r="B284" s="28"/>
      <c r="D284" s="22"/>
      <c r="E284" s="22"/>
      <c r="F284" s="23"/>
      <c r="G284" s="23"/>
      <c r="H284" s="22"/>
      <c r="I284" s="23"/>
      <c r="J284" s="23"/>
      <c r="K284" s="23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32"/>
      <c r="Y284" s="32"/>
      <c r="Z284" s="32"/>
      <c r="AA284" s="27"/>
      <c r="AB284" s="27"/>
      <c r="AC284" s="27"/>
      <c r="AD284" s="27"/>
      <c r="AE284" s="27"/>
      <c r="AF284" s="32"/>
      <c r="AG284" s="75"/>
      <c r="AH284" s="27"/>
      <c r="AI284" s="27"/>
      <c r="AJ284" s="27"/>
      <c r="AK284" s="32"/>
      <c r="AL284" s="27"/>
      <c r="AM284" s="68"/>
      <c r="AN284" s="68"/>
      <c r="AO284" s="68"/>
      <c r="AP284" s="68"/>
      <c r="AQ284" s="27"/>
      <c r="AR284" s="27"/>
      <c r="AS284" s="27"/>
      <c r="AT284" s="27"/>
      <c r="AU284" s="27"/>
    </row>
    <row r="285" spans="2:47" ht="12.75" customHeight="1" x14ac:dyDescent="0.2">
      <c r="B285" s="28" t="s">
        <v>164</v>
      </c>
      <c r="D285" s="22">
        <v>147</v>
      </c>
      <c r="E285" s="22" t="s">
        <v>43</v>
      </c>
      <c r="F285" s="23" t="s">
        <v>31</v>
      </c>
      <c r="G285" s="23">
        <v>16521.25</v>
      </c>
      <c r="H285" s="22" t="s">
        <v>30</v>
      </c>
      <c r="I285" s="23">
        <v>16693.990000000002</v>
      </c>
      <c r="J285" s="23" t="s">
        <v>29</v>
      </c>
      <c r="K285" s="24" t="str">
        <f t="shared" ref="K285:K291" si="46">B285</f>
        <v>02/S&gt;2/04</v>
      </c>
      <c r="L285" s="27"/>
      <c r="M285" s="27"/>
      <c r="N285" s="27"/>
      <c r="O285" s="27"/>
      <c r="P285" s="27"/>
      <c r="Q285" s="27"/>
      <c r="R285" s="27"/>
      <c r="S285" s="27"/>
      <c r="T285" s="47">
        <v>1384</v>
      </c>
      <c r="U285" s="47"/>
      <c r="V285" s="47"/>
      <c r="W285" s="47"/>
      <c r="X285" s="32"/>
      <c r="Y285" s="32"/>
      <c r="Z285" s="32"/>
      <c r="AA285" s="27"/>
      <c r="AB285" s="27"/>
      <c r="AC285" s="27"/>
      <c r="AD285" s="27"/>
      <c r="AE285" s="27"/>
      <c r="AF285" s="32"/>
      <c r="AG285" s="75"/>
      <c r="AH285" s="27"/>
      <c r="AI285" s="27"/>
      <c r="AJ285" s="27"/>
      <c r="AK285" s="32"/>
      <c r="AL285" s="27"/>
      <c r="AM285" s="68"/>
      <c r="AN285" s="68"/>
      <c r="AO285" s="27"/>
      <c r="AP285" s="68"/>
      <c r="AQ285" s="27"/>
      <c r="AR285" s="27"/>
      <c r="AS285" s="27"/>
      <c r="AT285" s="27"/>
      <c r="AU285" s="27"/>
    </row>
    <row r="286" spans="2:47" ht="12.75" customHeight="1" x14ac:dyDescent="0.2">
      <c r="B286" s="28" t="s">
        <v>164</v>
      </c>
      <c r="D286" s="22">
        <v>147</v>
      </c>
      <c r="E286" s="22" t="s">
        <v>44</v>
      </c>
      <c r="F286" s="23" t="s">
        <v>31</v>
      </c>
      <c r="G286" s="23">
        <v>16699.990000000002</v>
      </c>
      <c r="H286" s="22" t="s">
        <v>30</v>
      </c>
      <c r="I286" s="23">
        <v>16714.830000000002</v>
      </c>
      <c r="J286" s="23" t="s">
        <v>29</v>
      </c>
      <c r="K286" s="24" t="str">
        <f t="shared" si="46"/>
        <v>02/S&gt;2/04</v>
      </c>
      <c r="L286" s="27"/>
      <c r="M286" s="27"/>
      <c r="N286" s="27"/>
      <c r="O286" s="27"/>
      <c r="P286" s="27"/>
      <c r="Q286" s="27"/>
      <c r="R286" s="27"/>
      <c r="S286" s="27"/>
      <c r="T286" s="47"/>
      <c r="U286" s="47"/>
      <c r="V286" s="47">
        <v>153</v>
      </c>
      <c r="W286" s="47"/>
      <c r="X286" s="32"/>
      <c r="Y286" s="32"/>
      <c r="Z286" s="32"/>
      <c r="AA286" s="27"/>
      <c r="AB286" s="27"/>
      <c r="AC286" s="27"/>
      <c r="AD286" s="27"/>
      <c r="AE286" s="27"/>
      <c r="AF286" s="32"/>
      <c r="AG286" s="75"/>
      <c r="AH286" s="27"/>
      <c r="AI286" s="27"/>
      <c r="AJ286" s="27"/>
      <c r="AK286" s="32"/>
      <c r="AL286" s="27"/>
      <c r="AM286" s="68"/>
      <c r="AN286" s="68"/>
      <c r="AO286" s="27"/>
      <c r="AP286" s="68"/>
      <c r="AQ286" s="27"/>
      <c r="AR286" s="27"/>
      <c r="AS286" s="27"/>
      <c r="AT286" s="27"/>
      <c r="AU286" s="27"/>
    </row>
    <row r="287" spans="2:47" ht="12.75" customHeight="1" x14ac:dyDescent="0.2">
      <c r="B287" s="28" t="s">
        <v>164</v>
      </c>
      <c r="D287" s="22">
        <v>147</v>
      </c>
      <c r="E287" s="22" t="s">
        <v>45</v>
      </c>
      <c r="F287" s="23" t="s">
        <v>31</v>
      </c>
      <c r="G287" s="23">
        <v>16778.75</v>
      </c>
      <c r="H287" s="22" t="s">
        <v>30</v>
      </c>
      <c r="I287" s="23">
        <v>16800.78</v>
      </c>
      <c r="J287" s="23" t="s">
        <v>29</v>
      </c>
      <c r="K287" s="24" t="str">
        <f t="shared" si="46"/>
        <v>02/S&gt;2/04</v>
      </c>
      <c r="L287" s="27"/>
      <c r="M287" s="27"/>
      <c r="N287" s="27"/>
      <c r="O287" s="27"/>
      <c r="P287" s="27"/>
      <c r="Q287" s="27"/>
      <c r="R287" s="27"/>
      <c r="S287" s="27"/>
      <c r="T287" s="47"/>
      <c r="U287" s="47"/>
      <c r="V287" s="47">
        <v>302</v>
      </c>
      <c r="W287" s="47"/>
      <c r="X287" s="32"/>
      <c r="Y287" s="32"/>
      <c r="Z287" s="32"/>
      <c r="AA287" s="27"/>
      <c r="AB287" s="27"/>
      <c r="AC287" s="27"/>
      <c r="AD287" s="27"/>
      <c r="AE287" s="27"/>
      <c r="AF287" s="32"/>
      <c r="AG287" s="75"/>
      <c r="AH287" s="27"/>
      <c r="AI287" s="27"/>
      <c r="AJ287" s="27"/>
      <c r="AK287" s="32"/>
      <c r="AL287" s="27"/>
      <c r="AM287" s="68"/>
      <c r="AN287" s="68"/>
      <c r="AO287" s="27"/>
      <c r="AP287" s="68"/>
      <c r="AQ287" s="27"/>
      <c r="AR287" s="27"/>
      <c r="AS287" s="27"/>
      <c r="AT287" s="27"/>
      <c r="AU287" s="27"/>
    </row>
    <row r="288" spans="2:47" ht="12.75" customHeight="1" x14ac:dyDescent="0.2">
      <c r="B288" s="28" t="s">
        <v>164</v>
      </c>
      <c r="D288" s="22">
        <v>147</v>
      </c>
      <c r="E288" s="22" t="s">
        <v>46</v>
      </c>
      <c r="F288" s="23" t="s">
        <v>31</v>
      </c>
      <c r="G288" s="23">
        <v>16792.38</v>
      </c>
      <c r="H288" s="22" t="s">
        <v>30</v>
      </c>
      <c r="I288" s="23">
        <v>16831.490000000002</v>
      </c>
      <c r="J288" s="23" t="s">
        <v>29</v>
      </c>
      <c r="K288" s="24" t="str">
        <f t="shared" si="46"/>
        <v>02/S&gt;2/04</v>
      </c>
      <c r="L288" s="27"/>
      <c r="M288" s="27"/>
      <c r="N288" s="27"/>
      <c r="O288" s="27"/>
      <c r="P288" s="27"/>
      <c r="Q288" s="27"/>
      <c r="R288" s="27"/>
      <c r="S288" s="27"/>
      <c r="T288" s="47">
        <v>157</v>
      </c>
      <c r="U288" s="47"/>
      <c r="V288" s="47"/>
      <c r="W288" s="47"/>
      <c r="X288" s="32"/>
      <c r="Y288" s="32"/>
      <c r="Z288" s="32"/>
      <c r="AA288" s="27"/>
      <c r="AB288" s="27"/>
      <c r="AC288" s="27"/>
      <c r="AD288" s="27"/>
      <c r="AE288" s="27"/>
      <c r="AF288" s="32"/>
      <c r="AG288" s="75"/>
      <c r="AH288" s="27"/>
      <c r="AI288" s="27"/>
      <c r="AJ288" s="27"/>
      <c r="AK288" s="32"/>
      <c r="AL288" s="27"/>
      <c r="AM288" s="68"/>
      <c r="AN288" s="68"/>
      <c r="AO288" s="27"/>
      <c r="AP288" s="68"/>
      <c r="AQ288" s="27"/>
      <c r="AR288" s="27"/>
      <c r="AS288" s="27"/>
      <c r="AT288" s="27"/>
      <c r="AU288" s="27"/>
    </row>
    <row r="289" spans="2:47" ht="12.75" customHeight="1" x14ac:dyDescent="0.2">
      <c r="B289" s="28" t="s">
        <v>164</v>
      </c>
      <c r="D289" s="22" t="s">
        <v>278</v>
      </c>
      <c r="E289" s="22" t="s">
        <v>47</v>
      </c>
      <c r="F289" s="23" t="s">
        <v>31</v>
      </c>
      <c r="G289" s="23">
        <v>16800.78</v>
      </c>
      <c r="H289" s="22" t="s">
        <v>30</v>
      </c>
      <c r="I289" s="23">
        <v>17070.16</v>
      </c>
      <c r="J289" s="23" t="s">
        <v>29</v>
      </c>
      <c r="K289" s="24" t="str">
        <f t="shared" si="46"/>
        <v>02/S&gt;2/04</v>
      </c>
      <c r="L289" s="27"/>
      <c r="M289" s="27"/>
      <c r="N289" s="27"/>
      <c r="O289" s="27"/>
      <c r="P289" s="27"/>
      <c r="Q289" s="27"/>
      <c r="R289" s="27"/>
      <c r="S289" s="27"/>
      <c r="T289" s="47">
        <v>2029</v>
      </c>
      <c r="U289" s="47"/>
      <c r="V289" s="47"/>
      <c r="W289" s="47"/>
      <c r="X289" s="32"/>
      <c r="Y289" s="32"/>
      <c r="Z289" s="32"/>
      <c r="AA289" s="27"/>
      <c r="AB289" s="27"/>
      <c r="AC289" s="27"/>
      <c r="AD289" s="27"/>
      <c r="AE289" s="27"/>
      <c r="AF289" s="32"/>
      <c r="AG289" s="75"/>
      <c r="AH289" s="27"/>
      <c r="AI289" s="27"/>
      <c r="AJ289" s="27"/>
      <c r="AK289" s="32"/>
      <c r="AL289" s="27"/>
      <c r="AM289" s="68"/>
      <c r="AN289" s="68"/>
      <c r="AO289" s="27"/>
      <c r="AP289" s="68"/>
      <c r="AQ289" s="27"/>
      <c r="AR289" s="27"/>
      <c r="AS289" s="27"/>
      <c r="AT289" s="27"/>
      <c r="AU289" s="27"/>
    </row>
    <row r="290" spans="2:47" ht="12.75" customHeight="1" x14ac:dyDescent="0.2">
      <c r="B290" s="28" t="s">
        <v>164</v>
      </c>
      <c r="D290" s="22">
        <v>148</v>
      </c>
      <c r="E290" s="22" t="s">
        <v>48</v>
      </c>
      <c r="F290" s="23" t="s">
        <v>31</v>
      </c>
      <c r="G290" s="23">
        <v>17105.64</v>
      </c>
      <c r="H290" s="22" t="s">
        <v>30</v>
      </c>
      <c r="I290" s="23">
        <v>17128.240000000002</v>
      </c>
      <c r="J290" s="23" t="s">
        <v>29</v>
      </c>
      <c r="K290" s="24" t="str">
        <f t="shared" si="46"/>
        <v>02/S&gt;2/04</v>
      </c>
      <c r="L290" s="27"/>
      <c r="M290" s="27"/>
      <c r="N290" s="27"/>
      <c r="O290" s="27"/>
      <c r="P290" s="27"/>
      <c r="Q290" s="27"/>
      <c r="R290" s="27"/>
      <c r="S290" s="27"/>
      <c r="T290" s="47">
        <v>95</v>
      </c>
      <c r="U290" s="47"/>
      <c r="V290" s="47"/>
      <c r="W290" s="47"/>
      <c r="X290" s="32"/>
      <c r="Y290" s="32"/>
      <c r="Z290" s="32"/>
      <c r="AA290" s="27"/>
      <c r="AB290" s="27"/>
      <c r="AC290" s="27"/>
      <c r="AD290" s="27"/>
      <c r="AE290" s="27"/>
      <c r="AF290" s="32"/>
      <c r="AG290" s="75"/>
      <c r="AH290" s="27"/>
      <c r="AI290" s="27"/>
      <c r="AJ290" s="27"/>
      <c r="AK290" s="32"/>
      <c r="AL290" s="27"/>
      <c r="AM290" s="68"/>
      <c r="AN290" s="68"/>
      <c r="AO290" s="27"/>
      <c r="AP290" s="68"/>
      <c r="AQ290" s="27"/>
      <c r="AR290" s="27"/>
      <c r="AS290" s="27"/>
      <c r="AT290" s="27"/>
      <c r="AU290" s="27"/>
    </row>
    <row r="291" spans="2:47" ht="12.75" customHeight="1" x14ac:dyDescent="0.2">
      <c r="B291" s="28" t="s">
        <v>164</v>
      </c>
      <c r="D291" s="22" t="s">
        <v>279</v>
      </c>
      <c r="E291" s="22" t="s">
        <v>49</v>
      </c>
      <c r="F291" s="23" t="s">
        <v>31</v>
      </c>
      <c r="G291" s="23">
        <v>17258.330000000002</v>
      </c>
      <c r="H291" s="22" t="s">
        <v>30</v>
      </c>
      <c r="I291" s="23">
        <v>17518.330000000002</v>
      </c>
      <c r="J291" s="23" t="s">
        <v>32</v>
      </c>
      <c r="K291" s="24" t="str">
        <f t="shared" si="46"/>
        <v>02/S&gt;2/04</v>
      </c>
      <c r="L291" s="27"/>
      <c r="M291" s="27"/>
      <c r="N291" s="27"/>
      <c r="O291" s="27"/>
      <c r="P291" s="27"/>
      <c r="Q291" s="27"/>
      <c r="R291" s="27"/>
      <c r="S291" s="27"/>
      <c r="T291" s="85">
        <v>1300</v>
      </c>
      <c r="U291" s="85"/>
      <c r="V291" s="47"/>
      <c r="W291" s="47"/>
      <c r="X291" s="32"/>
      <c r="Y291" s="32"/>
      <c r="Z291" s="32"/>
      <c r="AA291" s="27"/>
      <c r="AB291" s="27"/>
      <c r="AC291" s="27"/>
      <c r="AD291" s="27"/>
      <c r="AE291" s="27"/>
      <c r="AF291" s="32"/>
      <c r="AG291" s="75"/>
      <c r="AH291" s="27"/>
      <c r="AI291" s="27"/>
      <c r="AJ291" s="27"/>
      <c r="AK291" s="32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</row>
    <row r="292" spans="2:47" ht="12.75" customHeight="1" x14ac:dyDescent="0.2">
      <c r="B292" s="28" t="s">
        <v>164</v>
      </c>
      <c r="D292" s="22" t="s">
        <v>279</v>
      </c>
      <c r="E292" s="22" t="s">
        <v>179</v>
      </c>
      <c r="F292" s="23" t="s">
        <v>31</v>
      </c>
      <c r="G292" s="23">
        <v>17518.330000000002</v>
      </c>
      <c r="H292" s="22" t="s">
        <v>30</v>
      </c>
      <c r="I292" s="23" t="s">
        <v>107</v>
      </c>
      <c r="J292" s="23" t="s">
        <v>32</v>
      </c>
      <c r="K292" s="24" t="str">
        <f t="shared" ref="K292:K302" si="47">B292</f>
        <v>02/S&gt;2/04</v>
      </c>
      <c r="L292" s="27"/>
      <c r="M292" s="27"/>
      <c r="N292" s="27"/>
      <c r="O292" s="27"/>
      <c r="P292" s="27"/>
      <c r="Q292" s="27"/>
      <c r="R292" s="27"/>
      <c r="S292" s="27"/>
      <c r="T292" s="85">
        <v>199</v>
      </c>
      <c r="U292" s="85"/>
      <c r="V292" s="47">
        <v>150</v>
      </c>
      <c r="W292" s="47"/>
      <c r="X292" s="32"/>
      <c r="Y292" s="32"/>
      <c r="Z292" s="32"/>
      <c r="AA292" s="27"/>
      <c r="AB292" s="27"/>
      <c r="AC292" s="27"/>
      <c r="AD292" s="27"/>
      <c r="AE292" s="27"/>
      <c r="AF292" s="32"/>
      <c r="AG292" s="75"/>
      <c r="AH292" s="27"/>
      <c r="AI292" s="27"/>
      <c r="AJ292" s="27"/>
      <c r="AK292" s="32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</row>
    <row r="293" spans="2:47" ht="12.75" customHeight="1" x14ac:dyDescent="0.2">
      <c r="B293" s="28" t="s">
        <v>162</v>
      </c>
      <c r="D293" s="22">
        <v>149</v>
      </c>
      <c r="E293" s="22" t="s">
        <v>88</v>
      </c>
      <c r="F293" s="23" t="s">
        <v>31</v>
      </c>
      <c r="G293" s="23">
        <v>17612.78</v>
      </c>
      <c r="H293" s="22" t="s">
        <v>30</v>
      </c>
      <c r="I293" s="23">
        <v>17894.21</v>
      </c>
      <c r="J293" s="23" t="s">
        <v>32</v>
      </c>
      <c r="K293" s="24" t="str">
        <f t="shared" si="47"/>
        <v>01/NHS/21</v>
      </c>
      <c r="L293" s="27"/>
      <c r="M293" s="27"/>
      <c r="N293" s="27"/>
      <c r="O293" s="27"/>
      <c r="P293" s="27"/>
      <c r="Q293" s="27">
        <v>62</v>
      </c>
      <c r="R293" s="27"/>
      <c r="S293" s="27"/>
      <c r="T293" s="27"/>
      <c r="U293" s="27">
        <v>3041</v>
      </c>
      <c r="V293" s="27">
        <v>87</v>
      </c>
      <c r="W293" s="27"/>
      <c r="X293" s="32"/>
      <c r="Y293" s="32"/>
      <c r="Z293" s="32"/>
      <c r="AA293" s="27"/>
      <c r="AB293" s="27"/>
      <c r="AC293" s="27"/>
      <c r="AD293" s="27"/>
      <c r="AE293" s="27"/>
      <c r="AF293" s="32"/>
      <c r="AG293" s="75"/>
      <c r="AH293" s="27"/>
      <c r="AI293" s="27"/>
      <c r="AJ293" s="27"/>
      <c r="AK293" s="32"/>
      <c r="AL293" s="27"/>
      <c r="AM293" s="68"/>
      <c r="AN293" s="68"/>
      <c r="AO293" s="27"/>
      <c r="AP293" s="68"/>
      <c r="AQ293" s="27"/>
      <c r="AR293" s="27"/>
      <c r="AS293" s="27"/>
      <c r="AT293" s="27"/>
      <c r="AU293" s="27"/>
    </row>
    <row r="294" spans="2:47" ht="12.75" customHeight="1" x14ac:dyDescent="0.2">
      <c r="B294" s="28" t="s">
        <v>162</v>
      </c>
      <c r="D294" s="22">
        <v>150</v>
      </c>
      <c r="E294" s="22" t="s">
        <v>89</v>
      </c>
      <c r="F294" s="23" t="s">
        <v>31</v>
      </c>
      <c r="G294" s="23">
        <v>18224.86</v>
      </c>
      <c r="H294" s="22" t="s">
        <v>30</v>
      </c>
      <c r="I294" s="23">
        <v>18705.97</v>
      </c>
      <c r="J294" s="23" t="s">
        <v>32</v>
      </c>
      <c r="K294" s="24" t="str">
        <f t="shared" si="47"/>
        <v>01/NHS/21</v>
      </c>
      <c r="L294" s="27"/>
      <c r="M294" s="27"/>
      <c r="N294" s="27"/>
      <c r="O294" s="27"/>
      <c r="P294" s="27"/>
      <c r="Q294" s="27">
        <v>114</v>
      </c>
      <c r="R294" s="27"/>
      <c r="S294" s="27"/>
      <c r="T294" s="27"/>
      <c r="U294" s="27">
        <v>5644</v>
      </c>
      <c r="V294" s="27">
        <v>166</v>
      </c>
      <c r="W294" s="27"/>
      <c r="X294" s="32"/>
      <c r="Y294" s="32"/>
      <c r="Z294" s="32"/>
      <c r="AA294" s="27"/>
      <c r="AB294" s="27"/>
      <c r="AC294" s="27"/>
      <c r="AD294" s="27"/>
      <c r="AE294" s="27"/>
      <c r="AF294" s="32"/>
      <c r="AG294" s="75"/>
      <c r="AH294" s="27"/>
      <c r="AI294" s="27"/>
      <c r="AJ294" s="27"/>
      <c r="AK294" s="32"/>
      <c r="AL294" s="27"/>
      <c r="AM294" s="68"/>
      <c r="AN294" s="68"/>
      <c r="AO294" s="27"/>
      <c r="AP294" s="68"/>
      <c r="AQ294" s="27"/>
      <c r="AR294" s="27"/>
      <c r="AS294" s="27"/>
      <c r="AT294" s="27"/>
      <c r="AU294" s="27"/>
    </row>
    <row r="295" spans="2:47" ht="12.75" customHeight="1" x14ac:dyDescent="0.2">
      <c r="B295" s="28" t="s">
        <v>162</v>
      </c>
      <c r="D295" s="22">
        <v>151</v>
      </c>
      <c r="E295" s="22" t="s">
        <v>90</v>
      </c>
      <c r="F295" s="23" t="s">
        <v>31</v>
      </c>
      <c r="G295" s="23">
        <v>18813.25</v>
      </c>
      <c r="H295" s="22" t="s">
        <v>30</v>
      </c>
      <c r="I295" s="23">
        <v>19304.650000000001</v>
      </c>
      <c r="J295" s="23" t="s">
        <v>32</v>
      </c>
      <c r="K295" s="24" t="str">
        <f t="shared" si="47"/>
        <v>01/NHS/21</v>
      </c>
      <c r="L295" s="27"/>
      <c r="M295" s="27"/>
      <c r="N295" s="27"/>
      <c r="O295" s="27"/>
      <c r="P295" s="27"/>
      <c r="Q295" s="27"/>
      <c r="R295" s="27"/>
      <c r="S295" s="27"/>
      <c r="T295" s="27">
        <v>4096</v>
      </c>
      <c r="U295" s="27"/>
      <c r="V295" s="27">
        <v>201</v>
      </c>
      <c r="W295" s="27"/>
      <c r="X295" s="32"/>
      <c r="Y295" s="32"/>
      <c r="Z295" s="32"/>
      <c r="AA295" s="27"/>
      <c r="AB295" s="27"/>
      <c r="AC295" s="27"/>
      <c r="AD295" s="27"/>
      <c r="AE295" s="27"/>
      <c r="AF295" s="32"/>
      <c r="AG295" s="75"/>
      <c r="AH295" s="27"/>
      <c r="AI295" s="27"/>
      <c r="AJ295" s="27"/>
      <c r="AK295" s="32"/>
      <c r="AL295" s="27"/>
      <c r="AM295" s="68"/>
      <c r="AN295" s="68"/>
      <c r="AO295" s="27"/>
      <c r="AP295" s="68"/>
      <c r="AQ295" s="27"/>
      <c r="AR295" s="27"/>
      <c r="AS295" s="27"/>
      <c r="AT295" s="27"/>
      <c r="AU295" s="27"/>
    </row>
    <row r="296" spans="2:47" ht="12.75" customHeight="1" x14ac:dyDescent="0.2">
      <c r="B296" s="28" t="s">
        <v>162</v>
      </c>
      <c r="D296" s="22">
        <v>151</v>
      </c>
      <c r="E296" s="22" t="s">
        <v>91</v>
      </c>
      <c r="F296" s="23" t="s">
        <v>113</v>
      </c>
      <c r="G296" s="23" t="s">
        <v>115</v>
      </c>
      <c r="H296" s="22" t="s">
        <v>30</v>
      </c>
      <c r="I296" s="23">
        <v>19304.669999999998</v>
      </c>
      <c r="J296" s="23" t="s">
        <v>29</v>
      </c>
      <c r="K296" s="24" t="str">
        <f t="shared" si="47"/>
        <v>01/NHS/21</v>
      </c>
      <c r="L296" s="27"/>
      <c r="M296" s="27"/>
      <c r="N296" s="27"/>
      <c r="O296" s="27"/>
      <c r="P296" s="27"/>
      <c r="Q296" s="27">
        <v>107</v>
      </c>
      <c r="R296" s="27"/>
      <c r="S296" s="27"/>
      <c r="T296" s="27"/>
      <c r="U296" s="27">
        <v>5328</v>
      </c>
      <c r="V296" s="27">
        <v>117</v>
      </c>
      <c r="W296" s="27"/>
      <c r="X296" s="32"/>
      <c r="Y296" s="32"/>
      <c r="Z296" s="32"/>
      <c r="AA296" s="27"/>
      <c r="AB296" s="27"/>
      <c r="AC296" s="27"/>
      <c r="AD296" s="27"/>
      <c r="AE296" s="27"/>
      <c r="AF296" s="32"/>
      <c r="AG296" s="75"/>
      <c r="AH296" s="27"/>
      <c r="AI296" s="27"/>
      <c r="AJ296" s="27"/>
      <c r="AK296" s="32"/>
      <c r="AL296" s="27"/>
      <c r="AM296" s="68"/>
      <c r="AN296" s="68"/>
      <c r="AO296" s="27"/>
      <c r="AP296" s="68"/>
      <c r="AQ296" s="27"/>
      <c r="AR296" s="27"/>
      <c r="AS296" s="27"/>
      <c r="AT296" s="27"/>
      <c r="AU296" s="27"/>
    </row>
    <row r="297" spans="2:47" ht="12.75" customHeight="1" x14ac:dyDescent="0.2">
      <c r="B297" s="28" t="s">
        <v>164</v>
      </c>
      <c r="D297" s="22">
        <v>155</v>
      </c>
      <c r="E297" s="22" t="s">
        <v>92</v>
      </c>
      <c r="F297" s="23" t="s">
        <v>60</v>
      </c>
      <c r="G297" s="23">
        <v>3399.28</v>
      </c>
      <c r="H297" s="22" t="s">
        <v>30</v>
      </c>
      <c r="I297" s="23">
        <v>3703.63</v>
      </c>
      <c r="J297" s="23" t="s">
        <v>32</v>
      </c>
      <c r="K297" s="24" t="str">
        <f t="shared" si="47"/>
        <v>02/S&gt;2/04</v>
      </c>
      <c r="L297" s="27"/>
      <c r="M297" s="27"/>
      <c r="N297" s="27"/>
      <c r="O297" s="27"/>
      <c r="P297" s="27"/>
      <c r="Q297" s="27"/>
      <c r="R297" s="27"/>
      <c r="S297" s="27"/>
      <c r="T297" s="27">
        <v>2686</v>
      </c>
      <c r="U297" s="27"/>
      <c r="V297" s="27">
        <v>179</v>
      </c>
      <c r="W297" s="27"/>
      <c r="X297" s="32"/>
      <c r="Y297" s="32"/>
      <c r="Z297" s="32"/>
      <c r="AA297" s="27"/>
      <c r="AB297" s="27"/>
      <c r="AC297" s="27"/>
      <c r="AD297" s="27"/>
      <c r="AE297" s="27"/>
      <c r="AF297" s="32"/>
      <c r="AG297" s="75"/>
      <c r="AH297" s="27"/>
      <c r="AI297" s="27"/>
      <c r="AJ297" s="27"/>
      <c r="AK297" s="32"/>
      <c r="AL297" s="27"/>
      <c r="AM297" s="68"/>
      <c r="AN297" s="68"/>
      <c r="AO297" s="27"/>
      <c r="AP297" s="68"/>
      <c r="AQ297" s="27"/>
      <c r="AR297" s="27"/>
      <c r="AS297" s="27"/>
      <c r="AT297" s="27"/>
      <c r="AU297" s="27"/>
    </row>
    <row r="298" spans="2:47" ht="12.75" customHeight="1" x14ac:dyDescent="0.2">
      <c r="B298" s="28" t="s">
        <v>164</v>
      </c>
      <c r="D298" s="22">
        <v>155</v>
      </c>
      <c r="E298" s="22" t="s">
        <v>93</v>
      </c>
      <c r="F298" s="23" t="s">
        <v>60</v>
      </c>
      <c r="G298" s="23">
        <v>3428.8</v>
      </c>
      <c r="H298" s="22" t="s">
        <v>30</v>
      </c>
      <c r="I298" s="23">
        <v>3872.15</v>
      </c>
      <c r="J298" s="23" t="s">
        <v>29</v>
      </c>
      <c r="K298" s="24" t="str">
        <f t="shared" si="47"/>
        <v>02/S&gt;2/04</v>
      </c>
      <c r="L298" s="27"/>
      <c r="M298" s="27"/>
      <c r="N298" s="27"/>
      <c r="O298" s="27"/>
      <c r="P298" s="27"/>
      <c r="Q298" s="27"/>
      <c r="R298" s="27"/>
      <c r="S298" s="27"/>
      <c r="T298" s="27">
        <v>2809</v>
      </c>
      <c r="U298" s="32"/>
      <c r="V298" s="32"/>
      <c r="W298" s="32"/>
      <c r="X298" s="32"/>
      <c r="Y298" s="32"/>
      <c r="Z298" s="32"/>
      <c r="AA298" s="27"/>
      <c r="AB298" s="27"/>
      <c r="AC298" s="27"/>
      <c r="AD298" s="27"/>
      <c r="AE298" s="27"/>
      <c r="AF298" s="32"/>
      <c r="AG298" s="75"/>
      <c r="AH298" s="27"/>
      <c r="AI298" s="27"/>
      <c r="AJ298" s="27"/>
      <c r="AK298" s="32"/>
      <c r="AL298" s="27"/>
      <c r="AM298" s="27"/>
      <c r="AN298" s="66"/>
      <c r="AO298" s="27"/>
      <c r="AP298" s="27"/>
      <c r="AQ298" s="27"/>
      <c r="AR298" s="27"/>
      <c r="AS298" s="27"/>
      <c r="AT298" s="27"/>
      <c r="AU298" s="27"/>
    </row>
    <row r="299" spans="2:47" ht="12.75" customHeight="1" x14ac:dyDescent="0.2">
      <c r="B299" s="28" t="s">
        <v>164</v>
      </c>
      <c r="D299" s="22">
        <v>155</v>
      </c>
      <c r="E299" s="22" t="s">
        <v>94</v>
      </c>
      <c r="F299" s="23" t="s">
        <v>84</v>
      </c>
      <c r="G299" s="23">
        <v>3715.41</v>
      </c>
      <c r="H299" s="22" t="s">
        <v>30</v>
      </c>
      <c r="I299" s="23">
        <v>3730.55</v>
      </c>
      <c r="J299" s="23" t="s">
        <v>32</v>
      </c>
      <c r="K299" s="24" t="str">
        <f t="shared" si="47"/>
        <v>02/S&gt;2/04</v>
      </c>
      <c r="L299" s="27"/>
      <c r="M299" s="27"/>
      <c r="N299" s="27"/>
      <c r="O299" s="27"/>
      <c r="P299" s="27"/>
      <c r="Q299" s="27"/>
      <c r="R299" s="27"/>
      <c r="S299" s="27"/>
      <c r="T299" s="32"/>
      <c r="U299" s="32"/>
      <c r="V299" s="27">
        <v>126</v>
      </c>
      <c r="W299" s="27"/>
      <c r="X299" s="32"/>
      <c r="Y299" s="32"/>
      <c r="Z299" s="32"/>
      <c r="AA299" s="27"/>
      <c r="AB299" s="27"/>
      <c r="AC299" s="27"/>
      <c r="AD299" s="27"/>
      <c r="AE299" s="27"/>
      <c r="AF299" s="32"/>
      <c r="AG299" s="75"/>
      <c r="AH299" s="27"/>
      <c r="AI299" s="27"/>
      <c r="AJ299" s="27"/>
      <c r="AK299" s="32"/>
      <c r="AL299" s="27"/>
      <c r="AM299" s="27"/>
      <c r="AN299" s="66"/>
      <c r="AO299" s="27"/>
      <c r="AP299" s="27"/>
      <c r="AQ299" s="27"/>
      <c r="AR299" s="27"/>
      <c r="AS299" s="27"/>
      <c r="AT299" s="27"/>
      <c r="AU299" s="27"/>
    </row>
    <row r="300" spans="2:47" ht="12.75" customHeight="1" x14ac:dyDescent="0.2">
      <c r="B300" s="28" t="s">
        <v>164</v>
      </c>
      <c r="D300" s="22">
        <v>157</v>
      </c>
      <c r="E300" s="22" t="s">
        <v>95</v>
      </c>
      <c r="F300" s="23" t="s">
        <v>60</v>
      </c>
      <c r="G300" s="23">
        <v>3749.85</v>
      </c>
      <c r="H300" s="22" t="s">
        <v>30</v>
      </c>
      <c r="I300" s="23">
        <v>3920.33</v>
      </c>
      <c r="J300" s="23" t="s">
        <v>32</v>
      </c>
      <c r="K300" s="24" t="str">
        <f t="shared" si="47"/>
        <v>02/S&gt;2/04</v>
      </c>
      <c r="L300" s="27"/>
      <c r="M300" s="27"/>
      <c r="N300" s="27"/>
      <c r="O300" s="27"/>
      <c r="P300" s="27"/>
      <c r="Q300" s="27"/>
      <c r="R300" s="27"/>
      <c r="S300" s="27"/>
      <c r="T300" s="27">
        <v>819</v>
      </c>
      <c r="U300" s="27"/>
      <c r="V300" s="27">
        <v>75</v>
      </c>
      <c r="W300" s="27"/>
      <c r="X300" s="32"/>
      <c r="Y300" s="32"/>
      <c r="Z300" s="32"/>
      <c r="AA300" s="27"/>
      <c r="AB300" s="27"/>
      <c r="AC300" s="27"/>
      <c r="AD300" s="27"/>
      <c r="AE300" s="27"/>
      <c r="AF300" s="32"/>
      <c r="AG300" s="75"/>
      <c r="AH300" s="27"/>
      <c r="AI300" s="27"/>
      <c r="AJ300" s="27"/>
      <c r="AK300" s="32"/>
      <c r="AL300" s="27"/>
      <c r="AM300" s="27"/>
      <c r="AN300" s="66"/>
      <c r="AO300" s="27"/>
      <c r="AP300" s="27"/>
      <c r="AQ300" s="27"/>
      <c r="AR300" s="27"/>
      <c r="AS300" s="27"/>
      <c r="AT300" s="27"/>
      <c r="AU300" s="27"/>
    </row>
    <row r="301" spans="2:47" ht="12.75" customHeight="1" x14ac:dyDescent="0.2">
      <c r="B301" s="28" t="s">
        <v>164</v>
      </c>
      <c r="D301" s="22">
        <v>157</v>
      </c>
      <c r="E301" s="22" t="s">
        <v>96</v>
      </c>
      <c r="F301" s="23" t="s">
        <v>60</v>
      </c>
      <c r="G301" s="23">
        <v>3904.47</v>
      </c>
      <c r="H301" s="22" t="s">
        <v>30</v>
      </c>
      <c r="I301" s="23">
        <v>3920.33</v>
      </c>
      <c r="J301" s="23" t="s">
        <v>29</v>
      </c>
      <c r="K301" s="24" t="str">
        <f t="shared" si="47"/>
        <v>02/S&gt;2/04</v>
      </c>
      <c r="L301" s="27"/>
      <c r="M301" s="27"/>
      <c r="N301" s="27"/>
      <c r="O301" s="27"/>
      <c r="P301" s="27"/>
      <c r="Q301" s="27"/>
      <c r="R301" s="27"/>
      <c r="S301" s="27"/>
      <c r="T301" s="27">
        <v>85</v>
      </c>
      <c r="U301" s="27"/>
      <c r="V301" s="27"/>
      <c r="W301" s="27"/>
      <c r="X301" s="32"/>
      <c r="Y301" s="32"/>
      <c r="Z301" s="32"/>
      <c r="AA301" s="27"/>
      <c r="AB301" s="27"/>
      <c r="AC301" s="27"/>
      <c r="AD301" s="27"/>
      <c r="AE301" s="27"/>
      <c r="AF301" s="32"/>
      <c r="AG301" s="75"/>
      <c r="AH301" s="27"/>
      <c r="AI301" s="27"/>
      <c r="AJ301" s="27"/>
      <c r="AK301" s="32"/>
      <c r="AL301" s="27"/>
      <c r="AM301" s="27"/>
      <c r="AN301" s="66"/>
      <c r="AO301" s="27"/>
      <c r="AP301" s="27"/>
      <c r="AQ301" s="27"/>
      <c r="AR301" s="27"/>
      <c r="AS301" s="27"/>
      <c r="AT301" s="27"/>
      <c r="AU301" s="27"/>
    </row>
    <row r="302" spans="2:47" ht="12.75" customHeight="1" x14ac:dyDescent="0.2">
      <c r="B302" s="28" t="s">
        <v>164</v>
      </c>
      <c r="D302" s="22">
        <v>159</v>
      </c>
      <c r="E302" s="22" t="s">
        <v>97</v>
      </c>
      <c r="F302" s="23" t="s">
        <v>60</v>
      </c>
      <c r="G302" s="23">
        <v>4648.12</v>
      </c>
      <c r="H302" s="22" t="s">
        <v>30</v>
      </c>
      <c r="I302" s="23">
        <v>4747.62</v>
      </c>
      <c r="J302" s="23" t="s">
        <v>32</v>
      </c>
      <c r="K302" s="24" t="str">
        <f t="shared" si="47"/>
        <v>02/S&gt;2/04</v>
      </c>
      <c r="L302" s="27"/>
      <c r="M302" s="27"/>
      <c r="N302" s="27"/>
      <c r="O302" s="27"/>
      <c r="P302" s="27"/>
      <c r="Q302" s="27"/>
      <c r="R302" s="26"/>
      <c r="S302" s="27"/>
      <c r="T302" s="27">
        <v>550</v>
      </c>
      <c r="U302" s="26"/>
      <c r="V302" s="26">
        <v>83</v>
      </c>
      <c r="W302" s="26"/>
      <c r="X302" s="26"/>
      <c r="Y302" s="26"/>
      <c r="Z302" s="26"/>
      <c r="AA302" s="27"/>
      <c r="AB302" s="26"/>
      <c r="AC302" s="26"/>
      <c r="AD302" s="26"/>
      <c r="AE302" s="26"/>
      <c r="AF302" s="27"/>
      <c r="AG302" s="75"/>
      <c r="AH302" s="26"/>
      <c r="AI302" s="26"/>
      <c r="AJ302" s="27"/>
      <c r="AK302" s="26"/>
      <c r="AL302" s="27"/>
      <c r="AM302" s="26"/>
      <c r="AN302" s="66"/>
      <c r="AO302" s="26"/>
      <c r="AP302" s="27"/>
      <c r="AQ302" s="27"/>
      <c r="AR302" s="26"/>
      <c r="AS302" s="27"/>
      <c r="AT302" s="26"/>
      <c r="AU302" s="27"/>
    </row>
    <row r="303" spans="2:47" ht="12.75" customHeight="1" x14ac:dyDescent="0.2">
      <c r="B303" s="34"/>
      <c r="D303" s="22"/>
      <c r="E303" s="22"/>
      <c r="F303" s="24"/>
      <c r="G303" s="23"/>
      <c r="H303" s="22"/>
      <c r="I303" s="23"/>
      <c r="J303" s="23"/>
      <c r="K303" s="23"/>
      <c r="L303" s="27"/>
      <c r="M303" s="27"/>
      <c r="N303" s="27"/>
      <c r="O303" s="27"/>
      <c r="P303" s="27"/>
      <c r="Q303" s="27"/>
      <c r="R303" s="27"/>
      <c r="S303" s="27"/>
      <c r="T303" s="32"/>
      <c r="U303" s="32"/>
      <c r="V303" s="27"/>
      <c r="W303" s="27"/>
      <c r="X303" s="32"/>
      <c r="Y303" s="32"/>
      <c r="Z303" s="32"/>
      <c r="AA303" s="27"/>
      <c r="AB303" s="27"/>
      <c r="AC303" s="27"/>
      <c r="AD303" s="27"/>
      <c r="AE303" s="27"/>
      <c r="AF303" s="32"/>
      <c r="AG303" s="75"/>
      <c r="AH303" s="27"/>
      <c r="AI303" s="27"/>
      <c r="AJ303" s="27"/>
      <c r="AK303" s="32"/>
      <c r="AL303" s="27"/>
      <c r="AM303" s="27"/>
      <c r="AN303" s="66"/>
      <c r="AO303" s="27"/>
      <c r="AP303" s="27"/>
      <c r="AQ303" s="27"/>
      <c r="AR303" s="27"/>
      <c r="AS303" s="27"/>
      <c r="AT303" s="27"/>
      <c r="AU303" s="27"/>
    </row>
    <row r="304" spans="2:47" ht="12.75" customHeight="1" x14ac:dyDescent="0.2">
      <c r="B304" s="28" t="s">
        <v>164</v>
      </c>
      <c r="D304" s="22">
        <v>149</v>
      </c>
      <c r="E304" s="22" t="s">
        <v>170</v>
      </c>
      <c r="F304" s="24" t="s">
        <v>31</v>
      </c>
      <c r="G304" s="23">
        <v>17508.330000000002</v>
      </c>
      <c r="H304" s="22" t="s">
        <v>30</v>
      </c>
      <c r="I304" s="23">
        <v>17517.830000000002</v>
      </c>
      <c r="J304" s="23" t="s">
        <v>32</v>
      </c>
      <c r="K304" s="24" t="str">
        <f t="shared" ref="K304:K307" si="48">B304</f>
        <v>02/S&gt;2/04</v>
      </c>
      <c r="L304" s="27"/>
      <c r="M304" s="27"/>
      <c r="N304" s="27"/>
      <c r="O304" s="27"/>
      <c r="P304" s="27"/>
      <c r="Q304" s="27">
        <f>ROUNDUP(((53.141)*(4/12))/27,0)</f>
        <v>1</v>
      </c>
      <c r="R304" s="27">
        <f>ROUNDUP((53.141/9),0)</f>
        <v>6</v>
      </c>
      <c r="S304" s="27"/>
      <c r="T304" s="32"/>
      <c r="U304" s="32"/>
      <c r="V304" s="27"/>
      <c r="W304" s="27"/>
      <c r="X304" s="32"/>
      <c r="Y304" s="32"/>
      <c r="Z304" s="32"/>
      <c r="AA304" s="27"/>
      <c r="AB304" s="27"/>
      <c r="AC304" s="27"/>
      <c r="AD304" s="27"/>
      <c r="AE304" s="27"/>
      <c r="AF304" s="32"/>
      <c r="AG304" s="75"/>
      <c r="AH304" s="27"/>
      <c r="AI304" s="27"/>
      <c r="AJ304" s="27"/>
      <c r="AK304" s="32"/>
      <c r="AL304" s="27"/>
      <c r="AM304" s="66"/>
      <c r="AN304" s="66"/>
      <c r="AO304" s="27"/>
      <c r="AP304" s="27"/>
      <c r="AQ304" s="27"/>
      <c r="AR304" s="27"/>
      <c r="AS304" s="27"/>
      <c r="AT304" s="27"/>
      <c r="AU304" s="27"/>
    </row>
    <row r="305" spans="2:47" ht="12.75" customHeight="1" x14ac:dyDescent="0.2">
      <c r="B305" s="28" t="s">
        <v>164</v>
      </c>
      <c r="D305" s="22">
        <v>155</v>
      </c>
      <c r="E305" s="22" t="s">
        <v>98</v>
      </c>
      <c r="F305" s="23" t="s">
        <v>60</v>
      </c>
      <c r="G305" s="23">
        <v>3409.31</v>
      </c>
      <c r="H305" s="22" t="s">
        <v>30</v>
      </c>
      <c r="I305" s="23">
        <v>3815.83</v>
      </c>
      <c r="J305" s="23" t="s">
        <v>42</v>
      </c>
      <c r="K305" s="24" t="str">
        <f t="shared" si="48"/>
        <v>02/S&gt;2/04</v>
      </c>
      <c r="L305" s="27"/>
      <c r="M305" s="27"/>
      <c r="N305" s="27"/>
      <c r="O305" s="27"/>
      <c r="P305" s="27"/>
      <c r="Q305" s="27"/>
      <c r="R305" s="27"/>
      <c r="S305" s="27"/>
      <c r="T305" s="32"/>
      <c r="U305" s="32"/>
      <c r="V305" s="27"/>
      <c r="W305" s="27"/>
      <c r="X305" s="32"/>
      <c r="Y305" s="32"/>
      <c r="Z305" s="32">
        <v>199</v>
      </c>
      <c r="AA305" s="27"/>
      <c r="AB305" s="27"/>
      <c r="AC305" s="27"/>
      <c r="AD305" s="27"/>
      <c r="AE305" s="27"/>
      <c r="AF305" s="32"/>
      <c r="AG305" s="75"/>
      <c r="AH305" s="27"/>
      <c r="AI305" s="27"/>
      <c r="AJ305" s="27"/>
      <c r="AK305" s="32"/>
      <c r="AL305" s="27"/>
      <c r="AM305" s="66"/>
      <c r="AN305" s="66"/>
      <c r="AO305" s="27"/>
      <c r="AP305" s="27"/>
      <c r="AQ305" s="27"/>
      <c r="AR305" s="27"/>
      <c r="AS305" s="27"/>
      <c r="AT305" s="27"/>
      <c r="AU305" s="27"/>
    </row>
    <row r="306" spans="2:47" ht="12.75" customHeight="1" x14ac:dyDescent="0.2">
      <c r="B306" s="28" t="s">
        <v>164</v>
      </c>
      <c r="D306" s="22">
        <v>159</v>
      </c>
      <c r="E306" s="22" t="s">
        <v>99</v>
      </c>
      <c r="F306" s="24" t="s">
        <v>84</v>
      </c>
      <c r="G306" s="23">
        <v>6472.75</v>
      </c>
      <c r="H306" s="22" t="s">
        <v>30</v>
      </c>
      <c r="I306" s="23">
        <v>6478.06</v>
      </c>
      <c r="J306" s="23" t="s">
        <v>42</v>
      </c>
      <c r="K306" s="24" t="str">
        <f t="shared" si="48"/>
        <v>02/S&gt;2/04</v>
      </c>
      <c r="L306" s="27"/>
      <c r="M306" s="27"/>
      <c r="N306" s="27"/>
      <c r="O306" s="27"/>
      <c r="P306" s="27"/>
      <c r="Q306" s="27"/>
      <c r="R306" s="27"/>
      <c r="S306" s="27"/>
      <c r="T306" s="32"/>
      <c r="U306" s="32"/>
      <c r="V306" s="27"/>
      <c r="W306" s="27"/>
      <c r="X306" s="32"/>
      <c r="Y306" s="32"/>
      <c r="Z306" s="32">
        <v>6</v>
      </c>
      <c r="AA306" s="27"/>
      <c r="AB306" s="27"/>
      <c r="AC306" s="27"/>
      <c r="AD306" s="27"/>
      <c r="AE306" s="27"/>
      <c r="AF306" s="32"/>
      <c r="AG306" s="75"/>
      <c r="AH306" s="27"/>
      <c r="AI306" s="27"/>
      <c r="AJ306" s="27"/>
      <c r="AK306" s="32"/>
      <c r="AL306" s="27"/>
      <c r="AM306" s="66"/>
      <c r="AN306" s="66"/>
      <c r="AO306" s="27"/>
      <c r="AP306" s="27"/>
      <c r="AQ306" s="27"/>
      <c r="AR306" s="27"/>
      <c r="AS306" s="27"/>
      <c r="AT306" s="27"/>
      <c r="AU306" s="27"/>
    </row>
    <row r="307" spans="2:47" ht="12.75" customHeight="1" x14ac:dyDescent="0.2">
      <c r="B307" s="28" t="s">
        <v>164</v>
      </c>
      <c r="D307" s="22">
        <v>159</v>
      </c>
      <c r="E307" s="22" t="s">
        <v>100</v>
      </c>
      <c r="F307" s="24" t="s">
        <v>84</v>
      </c>
      <c r="G307" s="23">
        <v>6484.83</v>
      </c>
      <c r="H307" s="22" t="s">
        <v>30</v>
      </c>
      <c r="I307" s="23">
        <v>6498.86</v>
      </c>
      <c r="J307" s="23" t="s">
        <v>42</v>
      </c>
      <c r="K307" s="24" t="str">
        <f t="shared" si="48"/>
        <v>02/S&gt;2/04</v>
      </c>
      <c r="L307" s="27"/>
      <c r="M307" s="27"/>
      <c r="N307" s="27"/>
      <c r="O307" s="27"/>
      <c r="P307" s="27"/>
      <c r="Q307" s="27"/>
      <c r="R307" s="27"/>
      <c r="S307" s="27"/>
      <c r="T307" s="32"/>
      <c r="U307" s="32"/>
      <c r="V307" s="27"/>
      <c r="W307" s="27"/>
      <c r="X307" s="32"/>
      <c r="Y307" s="32"/>
      <c r="Z307" s="32">
        <v>11</v>
      </c>
      <c r="AA307" s="27"/>
      <c r="AB307" s="27"/>
      <c r="AC307" s="27"/>
      <c r="AD307" s="27"/>
      <c r="AE307" s="27"/>
      <c r="AF307" s="32"/>
      <c r="AG307" s="75"/>
      <c r="AH307" s="27"/>
      <c r="AI307" s="27"/>
      <c r="AJ307" s="27"/>
      <c r="AK307" s="32"/>
      <c r="AL307" s="27"/>
      <c r="AM307" s="66"/>
      <c r="AN307" s="66"/>
      <c r="AO307" s="27"/>
      <c r="AP307" s="27"/>
      <c r="AQ307" s="27"/>
      <c r="AR307" s="27"/>
      <c r="AS307" s="27"/>
      <c r="AT307" s="27"/>
      <c r="AU307" s="27"/>
    </row>
    <row r="308" spans="2:47" ht="12.75" customHeight="1" x14ac:dyDescent="0.2">
      <c r="B308" s="34"/>
      <c r="D308" s="22"/>
      <c r="E308" s="22"/>
      <c r="F308" s="24"/>
      <c r="G308" s="23"/>
      <c r="H308" s="22"/>
      <c r="I308" s="23"/>
      <c r="J308" s="23"/>
      <c r="K308" s="23"/>
      <c r="L308" s="27"/>
      <c r="M308" s="27"/>
      <c r="N308" s="27"/>
      <c r="O308" s="27"/>
      <c r="P308" s="27"/>
      <c r="Q308" s="27"/>
      <c r="R308" s="27"/>
      <c r="S308" s="27"/>
      <c r="T308" s="32"/>
      <c r="U308" s="32"/>
      <c r="V308" s="27"/>
      <c r="W308" s="27"/>
      <c r="X308" s="32"/>
      <c r="Y308" s="27"/>
      <c r="Z308" s="32"/>
      <c r="AA308" s="27"/>
      <c r="AB308" s="27"/>
      <c r="AC308" s="27"/>
      <c r="AD308" s="27"/>
      <c r="AE308" s="27"/>
      <c r="AF308" s="32"/>
      <c r="AG308" s="75"/>
      <c r="AH308" s="27"/>
      <c r="AI308" s="27"/>
      <c r="AJ308" s="32"/>
      <c r="AK308" s="27"/>
      <c r="AL308" s="27"/>
      <c r="AM308" s="66"/>
      <c r="AN308" s="27"/>
      <c r="AO308" s="27"/>
      <c r="AP308" s="27"/>
      <c r="AQ308" s="27"/>
      <c r="AR308" s="27"/>
      <c r="AS308" s="27"/>
      <c r="AT308" s="27"/>
      <c r="AU308" s="27"/>
    </row>
    <row r="309" spans="2:47" ht="12.75" customHeight="1" x14ac:dyDescent="0.2">
      <c r="B309" s="28" t="s">
        <v>164</v>
      </c>
      <c r="D309" s="22">
        <v>147</v>
      </c>
      <c r="E309" s="22" t="s">
        <v>144</v>
      </c>
      <c r="F309" s="23" t="s">
        <v>31</v>
      </c>
      <c r="G309" s="23">
        <v>16809.43</v>
      </c>
      <c r="H309" s="22" t="s">
        <v>30</v>
      </c>
      <c r="I309" s="23">
        <v>16848.669999999998</v>
      </c>
      <c r="J309" s="23" t="s">
        <v>29</v>
      </c>
      <c r="K309" s="24" t="str">
        <f t="shared" ref="K309:K311" si="49">B309</f>
        <v>02/S&gt;2/04</v>
      </c>
      <c r="L309" s="27"/>
      <c r="M309" s="27"/>
      <c r="N309" s="27"/>
      <c r="O309" s="27"/>
      <c r="P309" s="27"/>
      <c r="Q309" s="27"/>
      <c r="R309" s="27"/>
      <c r="S309" s="27">
        <v>40</v>
      </c>
      <c r="T309" s="32"/>
      <c r="U309" s="32"/>
      <c r="V309" s="27"/>
      <c r="W309" s="27"/>
      <c r="X309" s="32"/>
      <c r="Y309" s="27"/>
      <c r="Z309" s="32"/>
      <c r="AA309" s="27"/>
      <c r="AB309" s="27"/>
      <c r="AC309" s="27"/>
      <c r="AD309" s="27"/>
      <c r="AE309" s="27"/>
      <c r="AF309" s="32"/>
      <c r="AG309" s="75"/>
      <c r="AH309" s="27"/>
      <c r="AI309" s="27"/>
      <c r="AJ309" s="32"/>
      <c r="AK309" s="27"/>
      <c r="AL309" s="27"/>
      <c r="AM309" s="66"/>
      <c r="AN309" s="27"/>
      <c r="AO309" s="27"/>
      <c r="AP309" s="27"/>
      <c r="AQ309" s="27"/>
      <c r="AR309" s="27"/>
      <c r="AS309" s="27"/>
      <c r="AT309" s="27"/>
      <c r="AU309" s="27"/>
    </row>
    <row r="310" spans="2:47" ht="12.75" customHeight="1" x14ac:dyDescent="0.2">
      <c r="B310" s="28" t="s">
        <v>162</v>
      </c>
      <c r="D310" s="47">
        <v>149</v>
      </c>
      <c r="E310" s="47" t="s">
        <v>141</v>
      </c>
      <c r="F310" s="23" t="s">
        <v>31</v>
      </c>
      <c r="G310" s="82">
        <v>17869.740000000002</v>
      </c>
      <c r="H310" s="47" t="s">
        <v>30</v>
      </c>
      <c r="I310" s="82">
        <v>17894.240000000002</v>
      </c>
      <c r="J310" s="145" t="s">
        <v>32</v>
      </c>
      <c r="K310" s="24" t="str">
        <f t="shared" si="49"/>
        <v>01/NHS/21</v>
      </c>
      <c r="L310" s="27"/>
      <c r="M310" s="27"/>
      <c r="N310" s="27"/>
      <c r="O310" s="27"/>
      <c r="P310" s="27"/>
      <c r="Q310" s="27"/>
      <c r="R310" s="27"/>
      <c r="S310" s="27"/>
      <c r="T310" s="32"/>
      <c r="U310" s="32"/>
      <c r="V310" s="27"/>
      <c r="W310" s="27"/>
      <c r="X310" s="32"/>
      <c r="Y310" s="27"/>
      <c r="Z310" s="32"/>
      <c r="AA310" s="27"/>
      <c r="AB310" s="27"/>
      <c r="AC310" s="27"/>
      <c r="AD310" s="27"/>
      <c r="AE310" s="27"/>
      <c r="AF310" s="32">
        <v>25</v>
      </c>
      <c r="AG310" s="75"/>
      <c r="AH310" s="27"/>
      <c r="AI310" s="27"/>
      <c r="AJ310" s="32"/>
      <c r="AK310" s="27"/>
      <c r="AL310" s="27"/>
      <c r="AM310" s="66"/>
      <c r="AN310" s="27"/>
      <c r="AO310" s="27"/>
      <c r="AP310" s="27"/>
      <c r="AQ310" s="27"/>
      <c r="AR310" s="27"/>
      <c r="AS310" s="27"/>
      <c r="AT310" s="27"/>
      <c r="AU310" s="27"/>
    </row>
    <row r="311" spans="2:47" ht="12.75" customHeight="1" x14ac:dyDescent="0.2">
      <c r="B311" s="28" t="s">
        <v>162</v>
      </c>
      <c r="D311" s="22">
        <v>150</v>
      </c>
      <c r="E311" s="22" t="s">
        <v>174</v>
      </c>
      <c r="F311" s="23" t="s">
        <v>31</v>
      </c>
      <c r="G311" s="23">
        <v>18225.740000000002</v>
      </c>
      <c r="H311" s="47" t="s">
        <v>30</v>
      </c>
      <c r="I311" s="23">
        <v>18245.740000000002</v>
      </c>
      <c r="J311" s="145" t="s">
        <v>32</v>
      </c>
      <c r="K311" s="24" t="str">
        <f t="shared" si="49"/>
        <v>01/NHS/21</v>
      </c>
      <c r="L311" s="27"/>
      <c r="M311" s="27"/>
      <c r="N311" s="27"/>
      <c r="O311" s="27"/>
      <c r="P311" s="27"/>
      <c r="Q311" s="27"/>
      <c r="R311" s="27"/>
      <c r="S311" s="27"/>
      <c r="T311" s="32"/>
      <c r="U311" s="32"/>
      <c r="V311" s="27"/>
      <c r="W311" s="27"/>
      <c r="X311" s="32"/>
      <c r="Y311" s="27"/>
      <c r="Z311" s="32"/>
      <c r="AA311" s="27"/>
      <c r="AB311" s="27"/>
      <c r="AC311" s="27"/>
      <c r="AD311" s="27"/>
      <c r="AE311" s="27"/>
      <c r="AF311" s="32">
        <v>20</v>
      </c>
      <c r="AG311" s="75"/>
      <c r="AH311" s="27"/>
      <c r="AI311" s="27"/>
      <c r="AJ311" s="32"/>
      <c r="AK311" s="27"/>
      <c r="AL311" s="27"/>
      <c r="AM311" s="66"/>
      <c r="AN311" s="27"/>
      <c r="AO311" s="27"/>
      <c r="AP311" s="27"/>
      <c r="AQ311" s="27"/>
      <c r="AR311" s="27"/>
      <c r="AS311" s="27"/>
      <c r="AT311" s="27"/>
      <c r="AU311" s="27"/>
    </row>
    <row r="312" spans="2:47" ht="12.75" customHeight="1" x14ac:dyDescent="0.2">
      <c r="B312" s="34"/>
      <c r="D312" s="22"/>
      <c r="E312" s="22"/>
      <c r="F312" s="24"/>
      <c r="G312" s="23"/>
      <c r="H312" s="22"/>
      <c r="I312" s="23"/>
      <c r="J312" s="23"/>
      <c r="K312" s="23"/>
      <c r="L312" s="27"/>
      <c r="M312" s="27"/>
      <c r="N312" s="27"/>
      <c r="O312" s="27"/>
      <c r="P312" s="27"/>
      <c r="Q312" s="27"/>
      <c r="R312" s="27"/>
      <c r="S312" s="27"/>
      <c r="T312" s="32"/>
      <c r="U312" s="32"/>
      <c r="V312" s="27"/>
      <c r="W312" s="27"/>
      <c r="X312" s="32"/>
      <c r="Y312" s="27"/>
      <c r="Z312" s="32"/>
      <c r="AA312" s="27"/>
      <c r="AB312" s="27"/>
      <c r="AC312" s="27"/>
      <c r="AD312" s="27"/>
      <c r="AE312" s="27"/>
      <c r="AF312" s="32"/>
      <c r="AG312" s="75"/>
      <c r="AH312" s="27"/>
      <c r="AI312" s="27"/>
      <c r="AJ312" s="32"/>
      <c r="AK312" s="27"/>
      <c r="AL312" s="27"/>
      <c r="AM312" s="66"/>
      <c r="AN312" s="27"/>
      <c r="AO312" s="27"/>
      <c r="AP312" s="27"/>
      <c r="AQ312" s="27"/>
      <c r="AR312" s="27"/>
      <c r="AS312" s="27"/>
      <c r="AT312" s="27"/>
      <c r="AU312" s="27"/>
    </row>
    <row r="313" spans="2:47" ht="12.75" customHeight="1" x14ac:dyDescent="0.2">
      <c r="B313" s="28" t="s">
        <v>164</v>
      </c>
      <c r="D313" s="22">
        <v>146</v>
      </c>
      <c r="E313" s="22" t="s">
        <v>50</v>
      </c>
      <c r="F313" s="23" t="s">
        <v>31</v>
      </c>
      <c r="G313" s="23"/>
      <c r="H313" s="22"/>
      <c r="I313" s="23">
        <v>16290.52</v>
      </c>
      <c r="J313" s="23" t="s">
        <v>32</v>
      </c>
      <c r="K313" s="24" t="str">
        <f t="shared" ref="K313" si="50">B313</f>
        <v>02/S&gt;2/04</v>
      </c>
      <c r="L313" s="27"/>
      <c r="M313" s="27"/>
      <c r="N313" s="27"/>
      <c r="O313" s="27"/>
      <c r="P313" s="27"/>
      <c r="Q313" s="27"/>
      <c r="R313" s="27"/>
      <c r="S313" s="27"/>
      <c r="T313" s="32"/>
      <c r="U313" s="32"/>
      <c r="V313" s="27"/>
      <c r="W313" s="27"/>
      <c r="X313" s="32"/>
      <c r="Y313" s="27"/>
      <c r="Z313" s="32"/>
      <c r="AA313" s="27">
        <v>1</v>
      </c>
      <c r="AB313" s="27"/>
      <c r="AC313" s="27"/>
      <c r="AD313" s="27"/>
      <c r="AE313" s="27"/>
      <c r="AF313" s="32"/>
      <c r="AG313" s="75"/>
      <c r="AH313" s="27"/>
      <c r="AI313" s="27"/>
      <c r="AJ313" s="32"/>
      <c r="AK313" s="27"/>
      <c r="AL313" s="27"/>
      <c r="AM313" s="66"/>
      <c r="AN313" s="27"/>
      <c r="AO313" s="27"/>
      <c r="AP313" s="27"/>
      <c r="AQ313" s="27"/>
      <c r="AR313" s="27"/>
      <c r="AS313" s="27"/>
      <c r="AT313" s="27"/>
      <c r="AU313" s="27"/>
    </row>
    <row r="314" spans="2:47" ht="12.75" customHeight="1" x14ac:dyDescent="0.2">
      <c r="B314" s="28" t="s">
        <v>164</v>
      </c>
      <c r="D314" s="22">
        <v>147</v>
      </c>
      <c r="E314" s="22" t="s">
        <v>52</v>
      </c>
      <c r="F314" s="23" t="s">
        <v>31</v>
      </c>
      <c r="G314" s="23"/>
      <c r="H314" s="22"/>
      <c r="I314" s="23">
        <v>16455.419999999998</v>
      </c>
      <c r="J314" s="23" t="s">
        <v>53</v>
      </c>
      <c r="K314" s="24" t="str">
        <f t="shared" ref="K314" si="51">B314</f>
        <v>02/S&gt;2/04</v>
      </c>
      <c r="L314" s="27"/>
      <c r="M314" s="27"/>
      <c r="N314" s="27"/>
      <c r="O314" s="27"/>
      <c r="P314" s="27"/>
      <c r="Q314" s="27"/>
      <c r="R314" s="27"/>
      <c r="S314" s="27"/>
      <c r="T314" s="32"/>
      <c r="U314" s="32"/>
      <c r="V314" s="27"/>
      <c r="W314" s="27"/>
      <c r="X314" s="32"/>
      <c r="Y314" s="27"/>
      <c r="Z314" s="32"/>
      <c r="AA314" s="27">
        <v>1</v>
      </c>
      <c r="AB314" s="27"/>
      <c r="AC314" s="27"/>
      <c r="AD314" s="27"/>
      <c r="AE314" s="27"/>
      <c r="AF314" s="32"/>
      <c r="AG314" s="75"/>
      <c r="AH314" s="27"/>
      <c r="AI314" s="27"/>
      <c r="AJ314" s="32"/>
      <c r="AK314" s="27"/>
      <c r="AL314" s="27"/>
      <c r="AM314" s="66"/>
      <c r="AN314" s="27"/>
      <c r="AO314" s="27"/>
      <c r="AP314" s="27"/>
      <c r="AQ314" s="27"/>
      <c r="AR314" s="27"/>
      <c r="AS314" s="27"/>
      <c r="AT314" s="27"/>
      <c r="AU314" s="27"/>
    </row>
    <row r="315" spans="2:47" ht="12.75" customHeight="1" x14ac:dyDescent="0.2">
      <c r="B315" s="28" t="s">
        <v>164</v>
      </c>
      <c r="D315" s="22">
        <v>148</v>
      </c>
      <c r="E315" s="22" t="s">
        <v>54</v>
      </c>
      <c r="F315" s="23" t="s">
        <v>31</v>
      </c>
      <c r="G315" s="23"/>
      <c r="H315" s="22"/>
      <c r="I315" s="23">
        <v>17145.830000000002</v>
      </c>
      <c r="J315" s="23" t="s">
        <v>29</v>
      </c>
      <c r="K315" s="24" t="str">
        <f t="shared" ref="K315:K316" si="52">B315</f>
        <v>02/S&gt;2/04</v>
      </c>
      <c r="L315" s="27"/>
      <c r="M315" s="27"/>
      <c r="N315" s="27"/>
      <c r="O315" s="27"/>
      <c r="P315" s="27"/>
      <c r="Q315" s="27"/>
      <c r="R315" s="27"/>
      <c r="S315" s="27"/>
      <c r="T315" s="32"/>
      <c r="U315" s="32"/>
      <c r="V315" s="27"/>
      <c r="W315" s="27"/>
      <c r="X315" s="32"/>
      <c r="Y315" s="27"/>
      <c r="Z315" s="32"/>
      <c r="AA315" s="27"/>
      <c r="AB315" s="27"/>
      <c r="AC315" s="27"/>
      <c r="AD315" s="27"/>
      <c r="AE315" s="27">
        <v>1</v>
      </c>
      <c r="AF315" s="32"/>
      <c r="AG315" s="75"/>
      <c r="AH315" s="27"/>
      <c r="AI315" s="27"/>
      <c r="AJ315" s="32"/>
      <c r="AK315" s="27"/>
      <c r="AL315" s="27"/>
      <c r="AM315" s="66"/>
      <c r="AN315" s="27"/>
      <c r="AO315" s="27"/>
      <c r="AP315" s="27"/>
      <c r="AQ315" s="27"/>
      <c r="AR315" s="27"/>
      <c r="AS315" s="27"/>
      <c r="AT315" s="27"/>
      <c r="AU315" s="27"/>
    </row>
    <row r="316" spans="2:47" ht="12.75" customHeight="1" x14ac:dyDescent="0.2">
      <c r="B316" s="28" t="s">
        <v>164</v>
      </c>
      <c r="D316" s="22">
        <v>148</v>
      </c>
      <c r="E316" s="22" t="s">
        <v>57</v>
      </c>
      <c r="F316" s="23" t="s">
        <v>31</v>
      </c>
      <c r="G316" s="23"/>
      <c r="H316" s="22"/>
      <c r="I316" s="23">
        <v>17174.23</v>
      </c>
      <c r="J316" s="23" t="s">
        <v>29</v>
      </c>
      <c r="K316" s="24" t="str">
        <f t="shared" si="52"/>
        <v>02/S&gt;2/04</v>
      </c>
      <c r="L316" s="27"/>
      <c r="M316" s="27"/>
      <c r="N316" s="27"/>
      <c r="O316" s="27"/>
      <c r="P316" s="27"/>
      <c r="Q316" s="27"/>
      <c r="R316" s="27"/>
      <c r="S316" s="27"/>
      <c r="T316" s="32"/>
      <c r="U316" s="32"/>
      <c r="V316" s="27"/>
      <c r="W316" s="27"/>
      <c r="X316" s="32"/>
      <c r="Y316" s="27"/>
      <c r="Z316" s="32"/>
      <c r="AA316" s="27"/>
      <c r="AB316" s="27"/>
      <c r="AC316" s="27"/>
      <c r="AD316" s="27"/>
      <c r="AE316" s="27">
        <v>1</v>
      </c>
      <c r="AF316" s="32"/>
      <c r="AG316" s="75"/>
      <c r="AH316" s="27"/>
      <c r="AI316" s="27"/>
      <c r="AJ316" s="32"/>
      <c r="AK316" s="27"/>
      <c r="AL316" s="27"/>
      <c r="AM316" s="66"/>
      <c r="AN316" s="27"/>
      <c r="AO316" s="27"/>
      <c r="AP316" s="27"/>
      <c r="AQ316" s="27"/>
      <c r="AR316" s="27"/>
      <c r="AS316" s="27"/>
      <c r="AT316" s="27"/>
      <c r="AU316" s="27"/>
    </row>
    <row r="317" spans="2:47" ht="12.75" customHeight="1" x14ac:dyDescent="0.2">
      <c r="B317" s="28" t="s">
        <v>164</v>
      </c>
      <c r="D317" s="22">
        <v>149</v>
      </c>
      <c r="E317" s="22" t="s">
        <v>167</v>
      </c>
      <c r="F317" s="23" t="s">
        <v>31</v>
      </c>
      <c r="G317" s="23"/>
      <c r="H317" s="22"/>
      <c r="I317" s="23">
        <v>17450</v>
      </c>
      <c r="J317" s="23" t="s">
        <v>42</v>
      </c>
      <c r="K317" s="24" t="str">
        <f t="shared" ref="K317" si="53">B317</f>
        <v>02/S&gt;2/04</v>
      </c>
      <c r="L317" s="27"/>
      <c r="M317" s="27"/>
      <c r="N317" s="27"/>
      <c r="O317" s="27"/>
      <c r="P317" s="27"/>
      <c r="Q317" s="27"/>
      <c r="R317" s="27"/>
      <c r="S317" s="27"/>
      <c r="T317" s="32"/>
      <c r="U317" s="32"/>
      <c r="V317" s="27"/>
      <c r="W317" s="27"/>
      <c r="X317" s="32"/>
      <c r="Y317" s="27"/>
      <c r="Z317" s="32"/>
      <c r="AA317" s="27"/>
      <c r="AB317" s="27">
        <f>2*46</f>
        <v>92</v>
      </c>
      <c r="AC317" s="27">
        <v>46</v>
      </c>
      <c r="AD317" s="27">
        <v>46</v>
      </c>
      <c r="AE317" s="27"/>
      <c r="AF317" s="32"/>
      <c r="AG317" s="75"/>
      <c r="AH317" s="27"/>
      <c r="AI317" s="27"/>
      <c r="AJ317" s="32"/>
      <c r="AK317" s="27"/>
      <c r="AL317" s="27"/>
      <c r="AM317" s="66"/>
      <c r="AN317" s="27"/>
      <c r="AO317" s="27"/>
      <c r="AP317" s="27"/>
      <c r="AQ317" s="27"/>
      <c r="AR317" s="27"/>
      <c r="AS317" s="27"/>
      <c r="AT317" s="27"/>
      <c r="AU317" s="27"/>
    </row>
    <row r="318" spans="2:47" ht="12.75" customHeight="1" x14ac:dyDescent="0.2">
      <c r="B318" s="34"/>
      <c r="D318" s="22"/>
      <c r="E318" s="22"/>
      <c r="F318" s="24"/>
      <c r="G318" s="23"/>
      <c r="H318" s="22"/>
      <c r="I318" s="23"/>
      <c r="J318" s="23"/>
      <c r="K318" s="23"/>
      <c r="L318" s="27"/>
      <c r="M318" s="27"/>
      <c r="N318" s="27"/>
      <c r="O318" s="27"/>
      <c r="P318" s="27"/>
      <c r="Q318" s="27"/>
      <c r="R318" s="27"/>
      <c r="S318" s="27"/>
      <c r="T318" s="32"/>
      <c r="U318" s="32"/>
      <c r="V318" s="27"/>
      <c r="W318" s="27"/>
      <c r="X318" s="32"/>
      <c r="Y318" s="27"/>
      <c r="Z318" s="32"/>
      <c r="AA318" s="27"/>
      <c r="AB318" s="27"/>
      <c r="AC318" s="27"/>
      <c r="AD318" s="27"/>
      <c r="AE318" s="27"/>
      <c r="AF318" s="32"/>
      <c r="AG318" s="75"/>
      <c r="AH318" s="27"/>
      <c r="AI318" s="27"/>
      <c r="AJ318" s="32"/>
      <c r="AK318" s="27"/>
      <c r="AL318" s="27"/>
      <c r="AM318" s="66"/>
      <c r="AN318" s="27"/>
      <c r="AO318" s="27"/>
      <c r="AP318" s="27"/>
      <c r="AQ318" s="27"/>
      <c r="AR318" s="27"/>
      <c r="AS318" s="27"/>
      <c r="AT318" s="27"/>
      <c r="AU318" s="27"/>
    </row>
    <row r="319" spans="2:47" ht="12.75" customHeight="1" x14ac:dyDescent="0.2">
      <c r="B319" s="34"/>
      <c r="D319" s="22"/>
      <c r="E319" s="22"/>
      <c r="F319" s="24"/>
      <c r="G319" s="23"/>
      <c r="H319" s="22"/>
      <c r="I319" s="23"/>
      <c r="J319" s="23"/>
      <c r="K319" s="23"/>
      <c r="L319" s="27"/>
      <c r="M319" s="27"/>
      <c r="N319" s="27"/>
      <c r="O319" s="27"/>
      <c r="P319" s="27"/>
      <c r="Q319" s="27"/>
      <c r="R319" s="27"/>
      <c r="S319" s="27"/>
      <c r="T319" s="32"/>
      <c r="U319" s="32"/>
      <c r="V319" s="27"/>
      <c r="W319" s="27"/>
      <c r="X319" s="32"/>
      <c r="Y319" s="27"/>
      <c r="Z319" s="32"/>
      <c r="AA319" s="27"/>
      <c r="AB319" s="27"/>
      <c r="AC319" s="27"/>
      <c r="AD319" s="27"/>
      <c r="AE319" s="27"/>
      <c r="AF319" s="32"/>
      <c r="AG319" s="75"/>
      <c r="AH319" s="27"/>
      <c r="AI319" s="27"/>
      <c r="AJ319" s="32"/>
      <c r="AK319" s="27"/>
      <c r="AL319" s="27"/>
      <c r="AM319" s="66"/>
      <c r="AN319" s="27"/>
      <c r="AO319" s="27"/>
      <c r="AP319" s="27"/>
      <c r="AQ319" s="27"/>
      <c r="AR319" s="27"/>
      <c r="AS319" s="27"/>
      <c r="AT319" s="27"/>
      <c r="AU319" s="27"/>
    </row>
    <row r="320" spans="2:47" ht="12.75" customHeight="1" x14ac:dyDescent="0.2">
      <c r="B320" s="34"/>
      <c r="D320" s="22"/>
      <c r="E320" s="22"/>
      <c r="F320" s="24"/>
      <c r="G320" s="23"/>
      <c r="H320" s="22"/>
      <c r="I320" s="23"/>
      <c r="J320" s="23"/>
      <c r="K320" s="23"/>
      <c r="L320" s="27"/>
      <c r="M320" s="27"/>
      <c r="N320" s="27"/>
      <c r="O320" s="27"/>
      <c r="P320" s="27"/>
      <c r="Q320" s="27"/>
      <c r="R320" s="27"/>
      <c r="S320" s="27"/>
      <c r="T320" s="32"/>
      <c r="U320" s="32"/>
      <c r="V320" s="27"/>
      <c r="W320" s="27"/>
      <c r="X320" s="32"/>
      <c r="Y320" s="27"/>
      <c r="Z320" s="32"/>
      <c r="AA320" s="27"/>
      <c r="AB320" s="27"/>
      <c r="AC320" s="27"/>
      <c r="AD320" s="27"/>
      <c r="AE320" s="27"/>
      <c r="AF320" s="32"/>
      <c r="AG320" s="75"/>
      <c r="AH320" s="27"/>
      <c r="AI320" s="27"/>
      <c r="AJ320" s="32"/>
      <c r="AK320" s="27"/>
      <c r="AL320" s="27"/>
      <c r="AM320" s="66"/>
      <c r="AN320" s="27"/>
      <c r="AO320" s="27"/>
      <c r="AP320" s="27"/>
      <c r="AQ320" s="27"/>
      <c r="AR320" s="27"/>
      <c r="AS320" s="27"/>
      <c r="AT320" s="27"/>
      <c r="AU320" s="27"/>
    </row>
    <row r="321" spans="2:47" ht="12.75" customHeight="1" x14ac:dyDescent="0.2">
      <c r="B321" s="34"/>
      <c r="D321" s="22"/>
      <c r="E321" s="22"/>
      <c r="F321" s="24"/>
      <c r="G321" s="23"/>
      <c r="H321" s="22"/>
      <c r="I321" s="23"/>
      <c r="J321" s="23"/>
      <c r="K321" s="23"/>
      <c r="L321" s="27"/>
      <c r="M321" s="27"/>
      <c r="N321" s="27"/>
      <c r="O321" s="27"/>
      <c r="P321" s="27"/>
      <c r="Q321" s="27"/>
      <c r="R321" s="27"/>
      <c r="S321" s="27"/>
      <c r="T321" s="32"/>
      <c r="U321" s="32"/>
      <c r="V321" s="27"/>
      <c r="W321" s="27"/>
      <c r="X321" s="32"/>
      <c r="Y321" s="27"/>
      <c r="Z321" s="32"/>
      <c r="AA321" s="27"/>
      <c r="AB321" s="27"/>
      <c r="AC321" s="27"/>
      <c r="AD321" s="27"/>
      <c r="AE321" s="27"/>
      <c r="AF321" s="32"/>
      <c r="AG321" s="75"/>
      <c r="AH321" s="27"/>
      <c r="AI321" s="27"/>
      <c r="AJ321" s="32"/>
      <c r="AK321" s="27"/>
      <c r="AL321" s="27"/>
      <c r="AM321" s="66"/>
      <c r="AN321" s="27"/>
      <c r="AO321" s="27"/>
      <c r="AP321" s="27"/>
      <c r="AQ321" s="27"/>
      <c r="AR321" s="27"/>
      <c r="AS321" s="27"/>
      <c r="AT321" s="27"/>
      <c r="AU321" s="27"/>
    </row>
    <row r="322" spans="2:47" ht="12.75" customHeight="1" x14ac:dyDescent="0.2">
      <c r="B322" s="34"/>
      <c r="D322" s="22"/>
      <c r="E322" s="22"/>
      <c r="F322" s="24"/>
      <c r="G322" s="23"/>
      <c r="H322" s="22"/>
      <c r="I322" s="23"/>
      <c r="J322" s="23"/>
      <c r="K322" s="23"/>
      <c r="L322" s="27"/>
      <c r="M322" s="27"/>
      <c r="N322" s="27"/>
      <c r="O322" s="27"/>
      <c r="P322" s="27"/>
      <c r="Q322" s="27"/>
      <c r="R322" s="27"/>
      <c r="S322" s="27"/>
      <c r="T322" s="32"/>
      <c r="U322" s="32"/>
      <c r="V322" s="27"/>
      <c r="W322" s="27"/>
      <c r="X322" s="32"/>
      <c r="Y322" s="27"/>
      <c r="Z322" s="32"/>
      <c r="AA322" s="27"/>
      <c r="AB322" s="27"/>
      <c r="AC322" s="27"/>
      <c r="AD322" s="27"/>
      <c r="AE322" s="27"/>
      <c r="AF322" s="32"/>
      <c r="AG322" s="75"/>
      <c r="AH322" s="27"/>
      <c r="AI322" s="27"/>
      <c r="AJ322" s="32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</row>
    <row r="323" spans="2:47" ht="12.75" customHeight="1" x14ac:dyDescent="0.2">
      <c r="B323" s="34"/>
      <c r="D323" s="22"/>
      <c r="E323" s="22"/>
      <c r="F323" s="24"/>
      <c r="G323" s="23"/>
      <c r="H323" s="22"/>
      <c r="I323" s="23"/>
      <c r="J323" s="23"/>
      <c r="K323" s="23"/>
      <c r="L323" s="27"/>
      <c r="M323" s="27"/>
      <c r="N323" s="27"/>
      <c r="O323" s="27"/>
      <c r="P323" s="27"/>
      <c r="Q323" s="27"/>
      <c r="R323" s="27"/>
      <c r="S323" s="27"/>
      <c r="T323" s="32"/>
      <c r="U323" s="32"/>
      <c r="V323" s="27"/>
      <c r="W323" s="27"/>
      <c r="X323" s="32"/>
      <c r="Y323" s="27"/>
      <c r="Z323" s="32"/>
      <c r="AA323" s="27"/>
      <c r="AB323" s="27"/>
      <c r="AC323" s="27"/>
      <c r="AD323" s="27"/>
      <c r="AE323" s="27"/>
      <c r="AF323" s="32"/>
      <c r="AG323" s="75"/>
      <c r="AH323" s="27"/>
      <c r="AI323" s="27"/>
      <c r="AJ323" s="32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</row>
    <row r="324" spans="2:47" ht="12.75" customHeight="1" x14ac:dyDescent="0.2">
      <c r="B324" s="34"/>
      <c r="D324" s="22"/>
      <c r="E324" s="22"/>
      <c r="F324" s="24"/>
      <c r="G324" s="23"/>
      <c r="H324" s="22"/>
      <c r="I324" s="23"/>
      <c r="J324" s="23"/>
      <c r="K324" s="23"/>
      <c r="L324" s="27"/>
      <c r="M324" s="27"/>
      <c r="N324" s="27"/>
      <c r="O324" s="27"/>
      <c r="P324" s="27"/>
      <c r="Q324" s="32"/>
      <c r="R324" s="27"/>
      <c r="S324" s="32"/>
      <c r="T324" s="27"/>
      <c r="U324" s="32"/>
      <c r="V324" s="32"/>
      <c r="W324" s="32"/>
      <c r="X324" s="32"/>
      <c r="Y324" s="27"/>
      <c r="Z324" s="27"/>
      <c r="AA324" s="27"/>
      <c r="AB324" s="27"/>
      <c r="AC324" s="27"/>
      <c r="AD324" s="27"/>
      <c r="AE324" s="27"/>
      <c r="AF324" s="27"/>
      <c r="AG324" s="75"/>
      <c r="AH324" s="27"/>
      <c r="AI324" s="27"/>
      <c r="AJ324" s="32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</row>
    <row r="325" spans="2:47" ht="12.75" customHeight="1" x14ac:dyDescent="0.2">
      <c r="B325" s="34"/>
      <c r="D325" s="22"/>
      <c r="E325" s="22"/>
      <c r="F325" s="24"/>
      <c r="G325" s="23"/>
      <c r="H325" s="22"/>
      <c r="I325" s="23"/>
      <c r="J325" s="23"/>
      <c r="K325" s="23"/>
      <c r="L325" s="27"/>
      <c r="M325" s="27"/>
      <c r="N325" s="27"/>
      <c r="O325" s="27"/>
      <c r="P325" s="27"/>
      <c r="Q325" s="32"/>
      <c r="R325" s="27"/>
      <c r="S325" s="32"/>
      <c r="T325" s="27"/>
      <c r="U325" s="32"/>
      <c r="V325" s="32"/>
      <c r="W325" s="32"/>
      <c r="X325" s="32"/>
      <c r="Y325" s="27"/>
      <c r="Z325" s="27"/>
      <c r="AA325" s="27"/>
      <c r="AB325" s="27"/>
      <c r="AC325" s="27"/>
      <c r="AD325" s="27"/>
      <c r="AE325" s="27"/>
      <c r="AF325" s="27"/>
      <c r="AG325" s="75"/>
      <c r="AH325" s="27"/>
      <c r="AI325" s="27"/>
      <c r="AJ325" s="32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</row>
    <row r="326" spans="2:47" ht="12.75" customHeight="1" thickBot="1" x14ac:dyDescent="0.25">
      <c r="B326" s="29"/>
      <c r="D326" s="22"/>
      <c r="E326" s="22"/>
      <c r="F326" s="24"/>
      <c r="G326" s="23"/>
      <c r="H326" s="22"/>
      <c r="I326" s="23"/>
      <c r="J326" s="23"/>
      <c r="K326" s="23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75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</row>
    <row r="327" spans="2:47" ht="25.7" customHeight="1" thickBot="1" x14ac:dyDescent="0.25">
      <c r="B327" s="3" t="s">
        <v>6</v>
      </c>
      <c r="D327" s="148" t="s">
        <v>25</v>
      </c>
      <c r="E327" s="149"/>
      <c r="F327" s="149"/>
      <c r="G327" s="149"/>
      <c r="H327" s="149"/>
      <c r="I327" s="149"/>
      <c r="J327" s="149"/>
      <c r="K327" s="141"/>
      <c r="L327" s="96">
        <f t="shared" ref="L327:AU327" si="54">IF(L8="","",IF(L23="",IF(SUM(COUNTIF(L24:L326,"LS")+COUNTIF(L24:L326,"LUMP"))&gt;0,"LS",""),IF(SUM(L24:L326)&gt;0,ROUNDUP(SUM(L24:L326),0),"")))</f>
        <v>73650</v>
      </c>
      <c r="M327" s="96">
        <f t="shared" si="54"/>
        <v>92033</v>
      </c>
      <c r="N327" s="96">
        <f t="shared" si="54"/>
        <v>4388</v>
      </c>
      <c r="O327" s="96">
        <f t="shared" si="54"/>
        <v>1463</v>
      </c>
      <c r="P327" s="96">
        <f t="shared" si="54"/>
        <v>2926</v>
      </c>
      <c r="Q327" s="96">
        <f t="shared" si="54"/>
        <v>284</v>
      </c>
      <c r="R327" s="96">
        <f t="shared" si="54"/>
        <v>6</v>
      </c>
      <c r="S327" s="96">
        <f t="shared" si="54"/>
        <v>40</v>
      </c>
      <c r="T327" s="96">
        <f t="shared" si="54"/>
        <v>16209</v>
      </c>
      <c r="U327" s="96">
        <f t="shared" si="54"/>
        <v>14013</v>
      </c>
      <c r="V327" s="96">
        <f t="shared" si="54"/>
        <v>1639</v>
      </c>
      <c r="W327" s="96">
        <f t="shared" si="54"/>
        <v>1144</v>
      </c>
      <c r="X327" s="96">
        <f t="shared" si="54"/>
        <v>5880</v>
      </c>
      <c r="Y327" s="96">
        <f t="shared" si="54"/>
        <v>941</v>
      </c>
      <c r="Z327" s="96">
        <f t="shared" si="54"/>
        <v>216</v>
      </c>
      <c r="AA327" s="96">
        <f t="shared" si="54"/>
        <v>2</v>
      </c>
      <c r="AB327" s="96">
        <f t="shared" si="54"/>
        <v>92</v>
      </c>
      <c r="AC327" s="96">
        <f t="shared" si="54"/>
        <v>46</v>
      </c>
      <c r="AD327" s="96">
        <f t="shared" si="54"/>
        <v>46</v>
      </c>
      <c r="AE327" s="96">
        <f t="shared" si="54"/>
        <v>2</v>
      </c>
      <c r="AF327" s="96">
        <f t="shared" si="54"/>
        <v>45</v>
      </c>
      <c r="AG327" s="97" t="str">
        <f t="shared" si="54"/>
        <v/>
      </c>
      <c r="AH327" s="96" t="str">
        <f t="shared" si="54"/>
        <v/>
      </c>
      <c r="AI327" s="96" t="str">
        <f t="shared" si="54"/>
        <v/>
      </c>
      <c r="AJ327" s="96" t="str">
        <f t="shared" si="54"/>
        <v/>
      </c>
      <c r="AK327" s="96" t="str">
        <f t="shared" si="54"/>
        <v/>
      </c>
      <c r="AL327" s="96" t="str">
        <f t="shared" si="54"/>
        <v/>
      </c>
      <c r="AM327" s="96" t="str">
        <f t="shared" si="54"/>
        <v/>
      </c>
      <c r="AN327" s="96" t="str">
        <f t="shared" si="54"/>
        <v/>
      </c>
      <c r="AO327" s="96" t="str">
        <f t="shared" si="54"/>
        <v/>
      </c>
      <c r="AP327" s="96" t="str">
        <f t="shared" si="54"/>
        <v/>
      </c>
      <c r="AQ327" s="96" t="str">
        <f t="shared" si="54"/>
        <v/>
      </c>
      <c r="AR327" s="96" t="str">
        <f t="shared" si="54"/>
        <v/>
      </c>
      <c r="AS327" s="96" t="str">
        <f t="shared" si="54"/>
        <v/>
      </c>
      <c r="AT327" s="96" t="str">
        <f t="shared" si="54"/>
        <v/>
      </c>
      <c r="AU327" s="98" t="str">
        <f t="shared" si="54"/>
        <v/>
      </c>
    </row>
  </sheetData>
  <sortState xmlns:xlrd2="http://schemas.microsoft.com/office/spreadsheetml/2017/richdata2" columnSort="1" ref="L8:AF323">
    <sortCondition ref="L8:AF8"/>
  </sortState>
  <mergeCells count="47">
    <mergeCell ref="AU11:AU22"/>
    <mergeCell ref="AN11:AN22"/>
    <mergeCell ref="AO11:AO22"/>
    <mergeCell ref="AQ11:AQ22"/>
    <mergeCell ref="AT11:AT22"/>
    <mergeCell ref="AR11:AR22"/>
    <mergeCell ref="AS11:AS22"/>
    <mergeCell ref="AP11:AP22"/>
    <mergeCell ref="AG1:AG6"/>
    <mergeCell ref="D8:J8"/>
    <mergeCell ref="D9:J9"/>
    <mergeCell ref="D10:D23"/>
    <mergeCell ref="F10:F23"/>
    <mergeCell ref="G10:I23"/>
    <mergeCell ref="J10:J23"/>
    <mergeCell ref="Y11:Y22"/>
    <mergeCell ref="W11:W22"/>
    <mergeCell ref="AC11:AC22"/>
    <mergeCell ref="R11:R22"/>
    <mergeCell ref="AK11:AK22"/>
    <mergeCell ref="AL11:AL22"/>
    <mergeCell ref="AM11:AM22"/>
    <mergeCell ref="AI11:AI22"/>
    <mergeCell ref="B10:B23"/>
    <mergeCell ref="M11:M22"/>
    <mergeCell ref="Z11:Z22"/>
    <mergeCell ref="AF11:AF22"/>
    <mergeCell ref="N11:N22"/>
    <mergeCell ref="S11:S22"/>
    <mergeCell ref="V11:V22"/>
    <mergeCell ref="X11:X22"/>
    <mergeCell ref="AB11:AB22"/>
    <mergeCell ref="D327:J327"/>
    <mergeCell ref="AA11:AA22"/>
    <mergeCell ref="AG11:AG22"/>
    <mergeCell ref="E10:E23"/>
    <mergeCell ref="AJ11:AJ22"/>
    <mergeCell ref="AH11:AH22"/>
    <mergeCell ref="L11:L22"/>
    <mergeCell ref="Q11:Q22"/>
    <mergeCell ref="U11:U22"/>
    <mergeCell ref="T11:T22"/>
    <mergeCell ref="AE11:AE22"/>
    <mergeCell ref="O11:O22"/>
    <mergeCell ref="P11:P22"/>
    <mergeCell ref="K10:K23"/>
    <mergeCell ref="AD11:AD22"/>
  </mergeCells>
  <phoneticPr fontId="10" type="noConversion"/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8085-9576-45F6-BC72-1BC9531487DF}">
  <sheetPr codeName="Sheet2">
    <pageSetUpPr fitToPage="1"/>
  </sheetPr>
  <dimension ref="B1:AN419"/>
  <sheetViews>
    <sheetView topLeftCell="A326" zoomScale="80" zoomScaleNormal="80" workbookViewId="0">
      <selection activeCell="D368" sqref="D368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6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2" width="8.42578125" style="9" customWidth="1"/>
    <col min="13" max="32" width="8.42578125" style="3" customWidth="1"/>
    <col min="33" max="33" width="2.7109375" style="3" customWidth="1"/>
    <col min="34" max="16384" width="9.140625" style="3"/>
  </cols>
  <sheetData>
    <row r="1" spans="2:39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1"/>
      <c r="O1" s="6"/>
      <c r="P1" s="6"/>
      <c r="Q1" s="6"/>
      <c r="R1" s="6"/>
      <c r="S1" s="1"/>
      <c r="T1" s="6"/>
      <c r="U1" s="1"/>
      <c r="V1" s="6"/>
      <c r="W1" s="1"/>
      <c r="X1" s="1"/>
      <c r="Y1" s="6"/>
      <c r="Z1" s="1"/>
      <c r="AA1" s="1"/>
      <c r="AB1" s="6"/>
      <c r="AC1" s="6"/>
      <c r="AD1" s="6"/>
      <c r="AE1" s="6"/>
      <c r="AF1" s="7"/>
    </row>
    <row r="2" spans="2:39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4" t="s">
        <v>3</v>
      </c>
      <c r="L2" s="6"/>
      <c r="M2" s="6"/>
      <c r="N2" s="1"/>
      <c r="O2" s="6"/>
      <c r="P2" s="6"/>
      <c r="Q2" s="6"/>
      <c r="R2" s="6"/>
      <c r="S2" s="1"/>
      <c r="T2" s="6"/>
      <c r="U2" s="1"/>
      <c r="V2" s="6"/>
      <c r="W2" s="1"/>
      <c r="X2" s="1"/>
      <c r="Y2" s="6"/>
      <c r="Z2" s="1"/>
      <c r="AA2" s="1"/>
      <c r="AB2" s="6"/>
      <c r="AC2" s="6"/>
      <c r="AD2" s="6"/>
      <c r="AE2" s="6"/>
      <c r="AF2" s="7"/>
    </row>
    <row r="3" spans="2:39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4"/>
      <c r="O3" s="6"/>
      <c r="P3" s="6"/>
      <c r="Q3" s="6"/>
      <c r="R3" s="6"/>
      <c r="S3" s="4"/>
      <c r="T3" s="6"/>
      <c r="U3" s="4"/>
      <c r="V3" s="6"/>
      <c r="W3" s="4"/>
      <c r="X3" s="4"/>
      <c r="Y3" s="6"/>
      <c r="Z3" s="4"/>
      <c r="AA3" s="4"/>
      <c r="AB3" s="6"/>
      <c r="AC3" s="6"/>
      <c r="AD3" s="6"/>
      <c r="AE3" s="6"/>
      <c r="AF3" s="7"/>
    </row>
    <row r="4" spans="2:39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4"/>
      <c r="O4" s="6"/>
      <c r="P4" s="6"/>
      <c r="Q4" s="6"/>
      <c r="R4" s="6"/>
      <c r="S4" s="4"/>
      <c r="T4" s="6"/>
      <c r="U4" s="4"/>
      <c r="V4" s="6"/>
      <c r="W4" s="4"/>
      <c r="X4" s="4"/>
      <c r="Y4" s="6"/>
      <c r="Z4" s="4"/>
      <c r="AA4" s="4"/>
      <c r="AB4" s="6"/>
      <c r="AC4" s="6"/>
      <c r="AD4" s="6"/>
      <c r="AE4" s="6"/>
      <c r="AF4" s="7"/>
    </row>
    <row r="5" spans="2:39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2"/>
      <c r="S5" s="8"/>
      <c r="T5" s="8"/>
      <c r="U5" s="8"/>
      <c r="V5" s="8"/>
      <c r="W5" s="8"/>
      <c r="X5" s="8"/>
      <c r="Y5" s="8"/>
      <c r="Z5" s="8"/>
      <c r="AA5" s="8"/>
      <c r="AB5" s="2"/>
      <c r="AC5" s="2"/>
      <c r="AD5" s="2"/>
      <c r="AE5" s="2"/>
      <c r="AF5" s="7"/>
    </row>
    <row r="6" spans="2:39" ht="12.75" customHeight="1" thickBot="1" x14ac:dyDescent="0.25"/>
    <row r="7" spans="2:39" ht="12.75" customHeight="1" thickBot="1" x14ac:dyDescent="0.25">
      <c r="B7" s="10" t="s">
        <v>4</v>
      </c>
      <c r="D7" s="188">
        <f>AH7</f>
        <v>1</v>
      </c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H7" s="11">
        <v>1</v>
      </c>
      <c r="AI7" s="12" t="s">
        <v>2</v>
      </c>
      <c r="AJ7" s="13"/>
      <c r="AK7" s="13"/>
      <c r="AL7" s="13"/>
      <c r="AM7" s="13"/>
    </row>
    <row r="8" spans="2:39" ht="12.75" customHeight="1" thickBot="1" x14ac:dyDescent="0.25">
      <c r="B8" s="14"/>
      <c r="D8" s="164" t="s">
        <v>16</v>
      </c>
      <c r="E8" s="164"/>
      <c r="F8" s="164"/>
      <c r="G8" s="164"/>
      <c r="H8" s="164"/>
      <c r="I8" s="164"/>
      <c r="J8" s="164"/>
      <c r="K8" s="13"/>
      <c r="L8" s="40" t="s">
        <v>33</v>
      </c>
      <c r="M8" s="40" t="s">
        <v>34</v>
      </c>
      <c r="N8" s="15" t="s">
        <v>145</v>
      </c>
      <c r="O8" s="15" t="s">
        <v>146</v>
      </c>
      <c r="P8" s="15" t="s">
        <v>160</v>
      </c>
      <c r="Q8" s="40" t="s">
        <v>85</v>
      </c>
      <c r="R8" s="15" t="s">
        <v>168</v>
      </c>
      <c r="S8" s="15" t="s">
        <v>142</v>
      </c>
      <c r="T8" s="40" t="s">
        <v>35</v>
      </c>
      <c r="U8" s="40" t="s">
        <v>86</v>
      </c>
      <c r="V8" s="83" t="s">
        <v>36</v>
      </c>
      <c r="W8" s="83" t="s">
        <v>153</v>
      </c>
      <c r="X8" s="40" t="s">
        <v>37</v>
      </c>
      <c r="Y8" s="40" t="s">
        <v>150</v>
      </c>
      <c r="Z8" s="40" t="s">
        <v>87</v>
      </c>
      <c r="AA8" s="15" t="s">
        <v>51</v>
      </c>
      <c r="AB8" s="15" t="s">
        <v>165</v>
      </c>
      <c r="AC8" s="15" t="s">
        <v>166</v>
      </c>
      <c r="AD8" s="15" t="s">
        <v>169</v>
      </c>
      <c r="AE8" s="15" t="s">
        <v>55</v>
      </c>
      <c r="AF8" s="40" t="s">
        <v>172</v>
      </c>
      <c r="AK8" s="3">
        <v>1</v>
      </c>
    </row>
    <row r="9" spans="2:39" ht="12.75" customHeight="1" thickBot="1" x14ac:dyDescent="0.25">
      <c r="D9" s="164" t="s">
        <v>17</v>
      </c>
      <c r="E9" s="164"/>
      <c r="F9" s="164"/>
      <c r="G9" s="164"/>
      <c r="H9" s="164"/>
      <c r="I9" s="164"/>
      <c r="J9" s="164"/>
      <c r="K9" s="13"/>
      <c r="L9" s="41"/>
      <c r="M9" s="41"/>
      <c r="N9" s="16"/>
      <c r="O9" s="16"/>
      <c r="P9" s="16"/>
      <c r="Q9" s="41"/>
      <c r="R9" s="16"/>
      <c r="S9" s="16" t="s">
        <v>143</v>
      </c>
      <c r="T9" s="41"/>
      <c r="U9" s="41"/>
      <c r="V9" s="41"/>
      <c r="W9" s="41"/>
      <c r="X9" s="41"/>
      <c r="Y9" s="16"/>
      <c r="Z9" s="41"/>
      <c r="AA9" s="16"/>
      <c r="AB9" s="16"/>
      <c r="AC9" s="16"/>
      <c r="AD9" s="16"/>
      <c r="AE9" s="16" t="s">
        <v>56</v>
      </c>
      <c r="AF9" s="41" t="s">
        <v>173</v>
      </c>
      <c r="AK9" s="3">
        <v>2</v>
      </c>
    </row>
    <row r="10" spans="2:39" ht="12.75" customHeight="1" x14ac:dyDescent="0.2">
      <c r="B10" s="160" t="s">
        <v>5</v>
      </c>
      <c r="D10" s="176" t="s">
        <v>0</v>
      </c>
      <c r="E10" s="179" t="s">
        <v>28</v>
      </c>
      <c r="F10" s="179" t="s">
        <v>14</v>
      </c>
      <c r="G10" s="181" t="s">
        <v>1</v>
      </c>
      <c r="H10" s="182"/>
      <c r="I10" s="182"/>
      <c r="J10" s="170" t="s">
        <v>15</v>
      </c>
      <c r="K10" s="170" t="s">
        <v>161</v>
      </c>
      <c r="L10" s="116" t="str">
        <f t="shared" ref="L10:AF10" si="0">IF(OR(TRIM(L8)=0,TRIM(L8)=""),"",IF(IFERROR(TRIM(INDEX(QryItemNamed,MATCH(TRIM(L8),ITEM,0),2)),"")="Y","SPECIAL",LEFT(IFERROR(TRIM(INDEX(ITEM,MATCH(TRIM(L8),ITEM,0))),""),3)))</f>
        <v>203</v>
      </c>
      <c r="M10" s="117" t="str">
        <f t="shared" si="0"/>
        <v>203</v>
      </c>
      <c r="N10" s="117" t="str">
        <f t="shared" si="0"/>
        <v>204</v>
      </c>
      <c r="O10" s="117" t="str">
        <f t="shared" si="0"/>
        <v>204</v>
      </c>
      <c r="P10" s="117" t="str">
        <f t="shared" si="0"/>
        <v>204</v>
      </c>
      <c r="Q10" s="117" t="str">
        <f t="shared" si="0"/>
        <v>304</v>
      </c>
      <c r="R10" s="117" t="str">
        <f t="shared" ref="R10" si="1">IF(OR(TRIM(R8)=0,TRIM(R8)=""),"",IF(IFERROR(TRIM(INDEX(QryItemNamed,MATCH(TRIM(R8),ITEM,0),2)),"")="Y","SPECIAL",LEFT(IFERROR(TRIM(INDEX(ITEM,MATCH(TRIM(R8),ITEM,0))),""),3)))</f>
        <v>452</v>
      </c>
      <c r="S10" s="117" t="str">
        <f t="shared" si="0"/>
        <v>607</v>
      </c>
      <c r="T10" s="117" t="str">
        <f t="shared" si="0"/>
        <v>608</v>
      </c>
      <c r="U10" s="117" t="str">
        <f t="shared" si="0"/>
        <v>608</v>
      </c>
      <c r="V10" s="117" t="str">
        <f t="shared" si="0"/>
        <v>608</v>
      </c>
      <c r="W10" s="117" t="str">
        <f t="shared" si="0"/>
        <v>609</v>
      </c>
      <c r="X10" s="117" t="str">
        <f t="shared" si="0"/>
        <v>609</v>
      </c>
      <c r="Y10" s="117" t="str">
        <f t="shared" si="0"/>
        <v>609</v>
      </c>
      <c r="Z10" s="117" t="str">
        <f t="shared" si="0"/>
        <v>609</v>
      </c>
      <c r="AA10" s="117" t="str">
        <f t="shared" ref="AA10" si="2">IF(OR(TRIM(AA8)=0,TRIM(AA8)=""),"",IF(IFERROR(TRIM(INDEX(QryItemNamed,MATCH(TRIM(AA8),ITEM,0),2)),"")="Y","SPECIAL",LEFT(IFERROR(TRIM(INDEX(ITEM,MATCH(TRIM(AA8),ITEM,0))),""),3)))</f>
        <v>623</v>
      </c>
      <c r="AB10" s="117" t="str">
        <f t="shared" si="0"/>
        <v>625</v>
      </c>
      <c r="AC10" s="117" t="str">
        <f t="shared" si="0"/>
        <v>625</v>
      </c>
      <c r="AD10" s="117" t="str">
        <f t="shared" ref="AD10" si="3">IF(OR(TRIM(AD8)=0,TRIM(AD8)=""),"",IF(IFERROR(TRIM(INDEX(QryItemNamed,MATCH(TRIM(AD8),ITEM,0),2)),"")="Y","SPECIAL",LEFT(IFERROR(TRIM(INDEX(ITEM,MATCH(TRIM(AD8),ITEM,0))),""),3)))</f>
        <v>625</v>
      </c>
      <c r="AE10" s="117" t="str">
        <f t="shared" si="0"/>
        <v>SPECIAL</v>
      </c>
      <c r="AF10" s="118" t="str">
        <f t="shared" si="0"/>
        <v>622</v>
      </c>
    </row>
    <row r="11" spans="2:39" ht="12.75" customHeight="1" x14ac:dyDescent="0.2">
      <c r="B11" s="161"/>
      <c r="D11" s="177"/>
      <c r="E11" s="157"/>
      <c r="F11" s="157"/>
      <c r="G11" s="168"/>
      <c r="H11" s="169"/>
      <c r="I11" s="169"/>
      <c r="J11" s="171"/>
      <c r="K11" s="171"/>
      <c r="L11" s="192" t="str">
        <f t="shared" ref="L11:AF11" si="4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EXCAVATION</v>
      </c>
      <c r="M11" s="158" t="str">
        <f t="shared" si="4"/>
        <v>EMBANKMENT</v>
      </c>
      <c r="N11" s="193" t="str">
        <f t="shared" si="4"/>
        <v>EXCAVATION OF SUBGRADE</v>
      </c>
      <c r="O11" s="158" t="str">
        <f t="shared" si="4"/>
        <v>GRANULAR MATERIAL, TYPE B</v>
      </c>
      <c r="P11" s="158" t="str">
        <f t="shared" si="4"/>
        <v>GRANULAR MATERIAL, TYPE D</v>
      </c>
      <c r="Q11" s="158" t="str">
        <f t="shared" si="4"/>
        <v>AGGREGATE BASE</v>
      </c>
      <c r="R11" s="150" t="str">
        <f t="shared" si="4"/>
        <v>8" NON-REINFORCED CONCRETE PAVEMENT, CLASS QC 1P</v>
      </c>
      <c r="S11" s="150" t="str">
        <f t="shared" si="4"/>
        <v>FENCE, MISC.: WOOD FENCE, WITH 5' RAILS</v>
      </c>
      <c r="T11" s="150" t="str">
        <f t="shared" si="4"/>
        <v>4" CONCRETE WALK</v>
      </c>
      <c r="U11" s="150" t="str">
        <f t="shared" si="4"/>
        <v>6" CONCRETE WALK</v>
      </c>
      <c r="V11" s="158" t="str">
        <f t="shared" si="4"/>
        <v>CURB RAMP</v>
      </c>
      <c r="W11" s="150" t="str">
        <f>IF(OR(TRIM(W8)=0,TRIM(W8)=""),IF(W9="","",W9),IF(IFERROR(TRIM(INDEX(QryItemNamed,MATCH(TRIM(W8),ITEM,0),2)),"")="Y",TRIM(RIGHT(IFERROR(TRIM(INDEX(QryItemNamed,MATCH(TRIM(W8),ITEM,0),4)),"123456789012"),LEN(IFERROR(TRIM(INDEX(QryItemNamed,MATCH(TRIM(W8),ITEM,0),4)),"123456789012"))-9))&amp;W9,IFERROR(TRIM(INDEX(QryItemNamed,MATCH(TRIM(W8),ITEM,0),4))&amp;W9,"ITEM CODE DOES NOT EXIST IN ITEM MASTER")))</f>
        <v>CURB, TYPE 4-A</v>
      </c>
      <c r="X11" s="150" t="str">
        <f t="shared" si="4"/>
        <v>CURB, TYPE 6</v>
      </c>
      <c r="Y11" s="150" t="str">
        <f t="shared" si="4"/>
        <v>CURB, TYPE 6, AS PER PLAN</v>
      </c>
      <c r="Z11" s="150" t="str">
        <f t="shared" si="4"/>
        <v>4" CONCRETE MEDIAN</v>
      </c>
      <c r="AA11" s="150" t="str">
        <f t="shared" ref="AA11" si="5">IF(OR(TRIM(AA8)=0,TRIM(AA8)=""),IF(AA9="","",AA9),IF(IFERROR(TRIM(INDEX(QryItemNamed,MATCH(TRIM(AA8),ITEM,0),2)),"")="Y",TRIM(RIGHT(IFERROR(TRIM(INDEX(QryItemNamed,MATCH(TRIM(AA8),ITEM,0),4)),"123456789012"),LEN(IFERROR(TRIM(INDEX(QryItemNamed,MATCH(TRIM(AA8),ITEM,0),4)),"123456789012"))-9))&amp;AA9,IFERROR(TRIM(INDEX(QryItemNamed,MATCH(TRIM(AA8),ITEM,0),4))&amp;AA9,"ITEM CODE DOES NOT EXIST IN ITEM MASTER")))</f>
        <v>MONUMENT ASSEMBLY ADJUSTED TO GRADE</v>
      </c>
      <c r="AB11" s="150" t="str">
        <f t="shared" ref="AB11:AE11" si="6">IF(OR(TRIM(AB8)=0,TRIM(AB8)=""),IF(AB9="","",AB9),IF(IFERROR(TRIM(INDEX(QryItemNamed,MATCH(TRIM(AB8),ITEM,0),2)),"")="Y",TRIM(RIGHT(IFERROR(TRIM(INDEX(QryItemNamed,MATCH(TRIM(AB8),ITEM,0),4)),"123456789012"),LEN(IFERROR(TRIM(INDEX(QryItemNamed,MATCH(TRIM(AB8),ITEM,0),4)),"123456789012"))-9))&amp;AB9,IFERROR(TRIM(INDEX(QryItemNamed,MATCH(TRIM(AB8),ITEM,0),4))&amp;AB9,"ITEM CODE DOES NOT EXIST IN ITEM MASTER")))</f>
        <v>CONDUIT, 2", 725.051</v>
      </c>
      <c r="AC11" s="150" t="str">
        <f t="shared" si="6"/>
        <v>TRENCH, 36" DEEP</v>
      </c>
      <c r="AD11" s="150" t="str">
        <f t="shared" ref="AD11" si="7">IF(OR(TRIM(AD8)=0,TRIM(AD8)=""),IF(AD9="","",AD9),IF(IFERROR(TRIM(INDEX(QryItemNamed,MATCH(TRIM(AD8),ITEM,0),2)),"")="Y",TRIM(RIGHT(IFERROR(TRIM(INDEX(QryItemNamed,MATCH(TRIM(AD8),ITEM,0),4)),"123456789012"),LEN(IFERROR(TRIM(INDEX(QryItemNamed,MATCH(TRIM(AD8),ITEM,0),4)),"123456789012"))-9))&amp;AD9,IFERROR(TRIM(INDEX(QryItemNamed,MATCH(TRIM(AD8),ITEM,0),4))&amp;AD9,"ITEM CODE DOES NOT EXIST IN ITEM MASTER")))</f>
        <v>UNDERGROUND WARNING/MARKING TAPE</v>
      </c>
      <c r="AE11" s="150" t="str">
        <f t="shared" si="6"/>
        <v>GROUND WATER MONITORING WELL ADJUSTED TO GRADE</v>
      </c>
      <c r="AF11" s="196" t="str">
        <f t="shared" si="4"/>
        <v>BARRIER, MISC.:MUP BARRIER</v>
      </c>
    </row>
    <row r="12" spans="2:39" ht="12.75" customHeight="1" x14ac:dyDescent="0.2">
      <c r="B12" s="161"/>
      <c r="D12" s="177"/>
      <c r="E12" s="157"/>
      <c r="F12" s="157"/>
      <c r="G12" s="168"/>
      <c r="H12" s="169"/>
      <c r="I12" s="169"/>
      <c r="J12" s="171"/>
      <c r="K12" s="171"/>
      <c r="L12" s="192"/>
      <c r="M12" s="158"/>
      <c r="N12" s="194"/>
      <c r="O12" s="158"/>
      <c r="P12" s="158"/>
      <c r="Q12" s="158"/>
      <c r="R12" s="151"/>
      <c r="S12" s="151"/>
      <c r="T12" s="151"/>
      <c r="U12" s="151"/>
      <c r="V12" s="158"/>
      <c r="W12" s="151"/>
      <c r="X12" s="151"/>
      <c r="Y12" s="151"/>
      <c r="Z12" s="151"/>
      <c r="AA12" s="151"/>
      <c r="AB12" s="151"/>
      <c r="AC12" s="151"/>
      <c r="AD12" s="151"/>
      <c r="AE12" s="151"/>
      <c r="AF12" s="196"/>
    </row>
    <row r="13" spans="2:39" ht="12.75" customHeight="1" x14ac:dyDescent="0.2">
      <c r="B13" s="161"/>
      <c r="D13" s="177"/>
      <c r="E13" s="157"/>
      <c r="F13" s="157"/>
      <c r="G13" s="168"/>
      <c r="H13" s="169"/>
      <c r="I13" s="169"/>
      <c r="J13" s="171"/>
      <c r="K13" s="171"/>
      <c r="L13" s="192"/>
      <c r="M13" s="158"/>
      <c r="N13" s="194"/>
      <c r="O13" s="158"/>
      <c r="P13" s="158"/>
      <c r="Q13" s="158"/>
      <c r="R13" s="151"/>
      <c r="S13" s="151"/>
      <c r="T13" s="151"/>
      <c r="U13" s="151"/>
      <c r="V13" s="158"/>
      <c r="W13" s="151"/>
      <c r="X13" s="151"/>
      <c r="Y13" s="151"/>
      <c r="Z13" s="151"/>
      <c r="AA13" s="151"/>
      <c r="AB13" s="151"/>
      <c r="AC13" s="151"/>
      <c r="AD13" s="151"/>
      <c r="AE13" s="151"/>
      <c r="AF13" s="196"/>
    </row>
    <row r="14" spans="2:39" ht="12.75" customHeight="1" x14ac:dyDescent="0.2">
      <c r="B14" s="161"/>
      <c r="D14" s="177"/>
      <c r="E14" s="157"/>
      <c r="F14" s="157"/>
      <c r="G14" s="168"/>
      <c r="H14" s="169"/>
      <c r="I14" s="169"/>
      <c r="J14" s="171"/>
      <c r="K14" s="171"/>
      <c r="L14" s="192"/>
      <c r="M14" s="158"/>
      <c r="N14" s="194"/>
      <c r="O14" s="158"/>
      <c r="P14" s="158"/>
      <c r="Q14" s="158"/>
      <c r="R14" s="151"/>
      <c r="S14" s="151"/>
      <c r="T14" s="151"/>
      <c r="U14" s="151"/>
      <c r="V14" s="158"/>
      <c r="W14" s="151"/>
      <c r="X14" s="151"/>
      <c r="Y14" s="151"/>
      <c r="Z14" s="151"/>
      <c r="AA14" s="151"/>
      <c r="AB14" s="151"/>
      <c r="AC14" s="151"/>
      <c r="AD14" s="151"/>
      <c r="AE14" s="151"/>
      <c r="AF14" s="196"/>
    </row>
    <row r="15" spans="2:39" ht="12.75" customHeight="1" x14ac:dyDescent="0.2">
      <c r="B15" s="161"/>
      <c r="D15" s="177"/>
      <c r="E15" s="157"/>
      <c r="F15" s="157"/>
      <c r="G15" s="168"/>
      <c r="H15" s="169"/>
      <c r="I15" s="169"/>
      <c r="J15" s="171"/>
      <c r="K15" s="171"/>
      <c r="L15" s="192"/>
      <c r="M15" s="158"/>
      <c r="N15" s="194"/>
      <c r="O15" s="158"/>
      <c r="P15" s="158"/>
      <c r="Q15" s="158"/>
      <c r="R15" s="151"/>
      <c r="S15" s="151"/>
      <c r="T15" s="151"/>
      <c r="U15" s="151"/>
      <c r="V15" s="158"/>
      <c r="W15" s="151"/>
      <c r="X15" s="151"/>
      <c r="Y15" s="151"/>
      <c r="Z15" s="151"/>
      <c r="AA15" s="151"/>
      <c r="AB15" s="151"/>
      <c r="AC15" s="151"/>
      <c r="AD15" s="151"/>
      <c r="AE15" s="151"/>
      <c r="AF15" s="196"/>
    </row>
    <row r="16" spans="2:39" ht="12.75" customHeight="1" x14ac:dyDescent="0.2">
      <c r="B16" s="161"/>
      <c r="D16" s="177"/>
      <c r="E16" s="157"/>
      <c r="F16" s="157"/>
      <c r="G16" s="168"/>
      <c r="H16" s="169"/>
      <c r="I16" s="169"/>
      <c r="J16" s="171"/>
      <c r="K16" s="171"/>
      <c r="L16" s="192"/>
      <c r="M16" s="158"/>
      <c r="N16" s="194"/>
      <c r="O16" s="158"/>
      <c r="P16" s="158"/>
      <c r="Q16" s="158"/>
      <c r="R16" s="151"/>
      <c r="S16" s="151"/>
      <c r="T16" s="151"/>
      <c r="U16" s="151"/>
      <c r="V16" s="158"/>
      <c r="W16" s="151"/>
      <c r="X16" s="151"/>
      <c r="Y16" s="151"/>
      <c r="Z16" s="151"/>
      <c r="AA16" s="151"/>
      <c r="AB16" s="151"/>
      <c r="AC16" s="151"/>
      <c r="AD16" s="151"/>
      <c r="AE16" s="151"/>
      <c r="AF16" s="196"/>
    </row>
    <row r="17" spans="2:37" ht="12.75" customHeight="1" x14ac:dyDescent="0.2">
      <c r="B17" s="161"/>
      <c r="D17" s="177"/>
      <c r="E17" s="157"/>
      <c r="F17" s="157"/>
      <c r="G17" s="168"/>
      <c r="H17" s="169"/>
      <c r="I17" s="169"/>
      <c r="J17" s="171"/>
      <c r="K17" s="171"/>
      <c r="L17" s="192"/>
      <c r="M17" s="158"/>
      <c r="N17" s="194"/>
      <c r="O17" s="158"/>
      <c r="P17" s="158"/>
      <c r="Q17" s="158"/>
      <c r="R17" s="151"/>
      <c r="S17" s="151"/>
      <c r="T17" s="151"/>
      <c r="U17" s="151"/>
      <c r="V17" s="158"/>
      <c r="W17" s="151"/>
      <c r="X17" s="151"/>
      <c r="Y17" s="151"/>
      <c r="Z17" s="151"/>
      <c r="AA17" s="151"/>
      <c r="AB17" s="151"/>
      <c r="AC17" s="151"/>
      <c r="AD17" s="151"/>
      <c r="AE17" s="151"/>
      <c r="AF17" s="196"/>
    </row>
    <row r="18" spans="2:37" ht="12.75" customHeight="1" x14ac:dyDescent="0.2">
      <c r="B18" s="161"/>
      <c r="D18" s="177"/>
      <c r="E18" s="157"/>
      <c r="F18" s="157"/>
      <c r="G18" s="168"/>
      <c r="H18" s="169"/>
      <c r="I18" s="169"/>
      <c r="J18" s="171"/>
      <c r="K18" s="171"/>
      <c r="L18" s="192"/>
      <c r="M18" s="158"/>
      <c r="N18" s="194"/>
      <c r="O18" s="158"/>
      <c r="P18" s="158"/>
      <c r="Q18" s="158"/>
      <c r="R18" s="151"/>
      <c r="S18" s="151"/>
      <c r="T18" s="151"/>
      <c r="U18" s="151"/>
      <c r="V18" s="158"/>
      <c r="W18" s="151"/>
      <c r="X18" s="151"/>
      <c r="Y18" s="151"/>
      <c r="Z18" s="151"/>
      <c r="AA18" s="151"/>
      <c r="AB18" s="151"/>
      <c r="AC18" s="151"/>
      <c r="AD18" s="151"/>
      <c r="AE18" s="151"/>
      <c r="AF18" s="196"/>
    </row>
    <row r="19" spans="2:37" ht="12.75" customHeight="1" x14ac:dyDescent="0.2">
      <c r="B19" s="161"/>
      <c r="D19" s="177"/>
      <c r="E19" s="157"/>
      <c r="F19" s="157"/>
      <c r="G19" s="168"/>
      <c r="H19" s="169"/>
      <c r="I19" s="169"/>
      <c r="J19" s="171"/>
      <c r="K19" s="171"/>
      <c r="L19" s="192"/>
      <c r="M19" s="158"/>
      <c r="N19" s="194"/>
      <c r="O19" s="158"/>
      <c r="P19" s="158"/>
      <c r="Q19" s="158"/>
      <c r="R19" s="151"/>
      <c r="S19" s="151"/>
      <c r="T19" s="151"/>
      <c r="U19" s="151"/>
      <c r="V19" s="158"/>
      <c r="W19" s="151"/>
      <c r="X19" s="151"/>
      <c r="Y19" s="151"/>
      <c r="Z19" s="151"/>
      <c r="AA19" s="151"/>
      <c r="AB19" s="151"/>
      <c r="AC19" s="151"/>
      <c r="AD19" s="151"/>
      <c r="AE19" s="151"/>
      <c r="AF19" s="196"/>
    </row>
    <row r="20" spans="2:37" ht="12.75" customHeight="1" x14ac:dyDescent="0.2">
      <c r="B20" s="161"/>
      <c r="D20" s="177"/>
      <c r="E20" s="157"/>
      <c r="F20" s="157"/>
      <c r="G20" s="168"/>
      <c r="H20" s="169"/>
      <c r="I20" s="169"/>
      <c r="J20" s="171"/>
      <c r="K20" s="171"/>
      <c r="L20" s="192"/>
      <c r="M20" s="158"/>
      <c r="N20" s="194"/>
      <c r="O20" s="158"/>
      <c r="P20" s="158"/>
      <c r="Q20" s="158"/>
      <c r="R20" s="151"/>
      <c r="S20" s="151"/>
      <c r="T20" s="151"/>
      <c r="U20" s="151"/>
      <c r="V20" s="158"/>
      <c r="W20" s="151"/>
      <c r="X20" s="151"/>
      <c r="Y20" s="151"/>
      <c r="Z20" s="151"/>
      <c r="AA20" s="151"/>
      <c r="AB20" s="151"/>
      <c r="AC20" s="151"/>
      <c r="AD20" s="151"/>
      <c r="AE20" s="151"/>
      <c r="AF20" s="196"/>
    </row>
    <row r="21" spans="2:37" ht="12.75" customHeight="1" x14ac:dyDescent="0.2">
      <c r="B21" s="161"/>
      <c r="D21" s="177"/>
      <c r="E21" s="157"/>
      <c r="F21" s="157"/>
      <c r="G21" s="168"/>
      <c r="H21" s="169"/>
      <c r="I21" s="169"/>
      <c r="J21" s="171"/>
      <c r="K21" s="171"/>
      <c r="L21" s="192"/>
      <c r="M21" s="158"/>
      <c r="N21" s="194"/>
      <c r="O21" s="158"/>
      <c r="P21" s="158"/>
      <c r="Q21" s="158"/>
      <c r="R21" s="151"/>
      <c r="S21" s="151"/>
      <c r="T21" s="151"/>
      <c r="U21" s="151"/>
      <c r="V21" s="158"/>
      <c r="W21" s="151"/>
      <c r="X21" s="151"/>
      <c r="Y21" s="151"/>
      <c r="Z21" s="151"/>
      <c r="AA21" s="151"/>
      <c r="AB21" s="151"/>
      <c r="AC21" s="151"/>
      <c r="AD21" s="151"/>
      <c r="AE21" s="151"/>
      <c r="AF21" s="196"/>
    </row>
    <row r="22" spans="2:37" ht="12.75" customHeight="1" x14ac:dyDescent="0.2">
      <c r="B22" s="161"/>
      <c r="D22" s="177"/>
      <c r="E22" s="157"/>
      <c r="F22" s="157"/>
      <c r="G22" s="168"/>
      <c r="H22" s="169"/>
      <c r="I22" s="169"/>
      <c r="J22" s="171"/>
      <c r="K22" s="171"/>
      <c r="L22" s="192"/>
      <c r="M22" s="158"/>
      <c r="N22" s="195"/>
      <c r="O22" s="158"/>
      <c r="P22" s="158"/>
      <c r="Q22" s="158"/>
      <c r="R22" s="152"/>
      <c r="S22" s="152"/>
      <c r="T22" s="152"/>
      <c r="U22" s="152"/>
      <c r="V22" s="158"/>
      <c r="W22" s="152"/>
      <c r="X22" s="152"/>
      <c r="Y22" s="152"/>
      <c r="Z22" s="152"/>
      <c r="AA22" s="152"/>
      <c r="AB22" s="152"/>
      <c r="AC22" s="152"/>
      <c r="AD22" s="152"/>
      <c r="AE22" s="152"/>
      <c r="AF22" s="196"/>
    </row>
    <row r="23" spans="2:37" ht="12.75" customHeight="1" thickBot="1" x14ac:dyDescent="0.25">
      <c r="B23" s="162"/>
      <c r="D23" s="178"/>
      <c r="E23" s="180"/>
      <c r="F23" s="180"/>
      <c r="G23" s="183"/>
      <c r="H23" s="184"/>
      <c r="I23" s="184"/>
      <c r="J23" s="172"/>
      <c r="K23" s="172"/>
      <c r="L23" s="19" t="str">
        <f t="shared" ref="L23:AF23" si="8">IF(OR(TRIM(L8)=0,TRIM(L8)=""),"",IF(IFERROR(TRIM(INDEX(QryItemNamed,MATCH(TRIM(L8),ITEM,0),3)),"")="LS","",IFERROR(TRIM(INDEX(QryItemNamed,MATCH(TRIM(L8),ITEM,0),3)),"")))</f>
        <v>CY</v>
      </c>
      <c r="M23" s="20" t="str">
        <f t="shared" si="8"/>
        <v>CY</v>
      </c>
      <c r="N23" s="20" t="str">
        <f t="shared" si="8"/>
        <v>CY</v>
      </c>
      <c r="O23" s="20" t="str">
        <f t="shared" si="8"/>
        <v>CY</v>
      </c>
      <c r="P23" s="20" t="str">
        <f t="shared" si="8"/>
        <v>CY</v>
      </c>
      <c r="Q23" s="20" t="str">
        <f t="shared" si="8"/>
        <v>CY</v>
      </c>
      <c r="R23" s="20" t="str">
        <f t="shared" ref="R23" si="9">IF(OR(TRIM(R8)=0,TRIM(R8)=""),"",IF(IFERROR(TRIM(INDEX(QryItemNamed,MATCH(TRIM(R8),ITEM,0),3)),"")="LS","",IFERROR(TRIM(INDEX(QryItemNamed,MATCH(TRIM(R8),ITEM,0),3)),"")))</f>
        <v>SY</v>
      </c>
      <c r="S23" s="20" t="str">
        <f t="shared" si="8"/>
        <v>FT</v>
      </c>
      <c r="T23" s="20" t="str">
        <f t="shared" si="8"/>
        <v>SF</v>
      </c>
      <c r="U23" s="20" t="str">
        <f t="shared" si="8"/>
        <v>SF</v>
      </c>
      <c r="V23" s="20" t="str">
        <f t="shared" si="8"/>
        <v>SF</v>
      </c>
      <c r="W23" s="20" t="str">
        <f t="shared" si="8"/>
        <v>FT</v>
      </c>
      <c r="X23" s="20" t="str">
        <f t="shared" si="8"/>
        <v>FT</v>
      </c>
      <c r="Y23" s="20" t="str">
        <f t="shared" si="8"/>
        <v>FT</v>
      </c>
      <c r="Z23" s="20" t="str">
        <f t="shared" si="8"/>
        <v>SY</v>
      </c>
      <c r="AA23" s="20" t="str">
        <f t="shared" ref="AA23" si="10">IF(OR(TRIM(AA8)=0,TRIM(AA8)=""),"",IF(IFERROR(TRIM(INDEX(QryItemNamed,MATCH(TRIM(AA8),ITEM,0),3)),"")="LS","",IFERROR(TRIM(INDEX(QryItemNamed,MATCH(TRIM(AA8),ITEM,0),3)),"")))</f>
        <v>EACH</v>
      </c>
      <c r="AB23" s="20" t="str">
        <f t="shared" si="8"/>
        <v>FT</v>
      </c>
      <c r="AC23" s="20" t="str">
        <f t="shared" si="8"/>
        <v>FT</v>
      </c>
      <c r="AD23" s="20" t="str">
        <f t="shared" ref="AD23" si="11">IF(OR(TRIM(AD8)=0,TRIM(AD8)=""),"",IF(IFERROR(TRIM(INDEX(QryItemNamed,MATCH(TRIM(AD8),ITEM,0),3)),"")="LS","",IFERROR(TRIM(INDEX(QryItemNamed,MATCH(TRIM(AD8),ITEM,0),3)),"")))</f>
        <v>FT</v>
      </c>
      <c r="AE23" s="20" t="str">
        <f t="shared" si="8"/>
        <v>EACH</v>
      </c>
      <c r="AF23" s="119" t="str">
        <f t="shared" si="8"/>
        <v>FT</v>
      </c>
    </row>
    <row r="24" spans="2:37" ht="12.75" customHeight="1" x14ac:dyDescent="0.2">
      <c r="B24" s="21"/>
      <c r="D24" s="107" t="str" cm="1">
        <f t="array" ref="D24">IF($AK24=0,"",IF((INDEX(MASTER!$D$24:$AG$391,$AK24,D$419)=0),"",(INDEX(MASTER!$D$24:$AG$391,$AK24,D$419))))</f>
        <v>$XS102</v>
      </c>
      <c r="E24" s="108" t="str" cm="1">
        <f t="array" ref="E24">IF($AK24=0,"",IF((INDEX(MASTER!$D$24:$AG$391,$AK24,E$419)=0),"",(INDEX(MASTER!$D$24:$AG$391,$AK24,E$419))))</f>
        <v/>
      </c>
      <c r="F24" s="108" t="str" cm="1">
        <f t="array" ref="F24">IF($AK24=0,"",IF((INDEX(MASTER!$D$24:$AG$391,$AK24,F$419)=0),"",(INDEX(MASTER!$D$24:$AG$391,$AK24,F$419))))</f>
        <v>US 23</v>
      </c>
      <c r="G24" s="109" cm="1">
        <f t="array" ref="G24">IF($AK24=0,"",IF((INDEX(MASTER!$D$24:$AG$391,$AK24,G$419)=0),"",(INDEX(MASTER!$D$24:$AG$391,$AK24,G$419))))</f>
        <v>92850</v>
      </c>
      <c r="H24" s="108" t="str" cm="1">
        <f t="array" ref="H24">IF($AK24=0,"",IF((INDEX(MASTER!$D$24:$AG$391,$AK24,H$419)=0),"",(INDEX(MASTER!$D$24:$AG$391,$AK24,H$419))))</f>
        <v>TO</v>
      </c>
      <c r="I24" s="109" cm="1">
        <f t="array" ref="I24">IF($AK24=0,"",IF((INDEX(MASTER!$D$24:$AG$391,$AK24,I$419)=0),"",(INDEX(MASTER!$D$24:$AG$391,$AK24,I$419))))</f>
        <v>92900</v>
      </c>
      <c r="J24" s="110" t="str" cm="1">
        <f t="array" ref="J24">IF($AK24=0,"",IF((INDEX(MASTER!$D$24:$AG$391,$AK24,J$419)=0),"",(INDEX(MASTER!$D$24:$AG$391,$AK24,J$419))))</f>
        <v/>
      </c>
      <c r="K24" s="110" t="str" cm="1">
        <f t="array" ref="K24">IF($AK24=0,"",IF((INDEX(MASTER!$D$24:$AG$391,$AK24,K$419)=0),"",(INDEX(MASTER!$D$24:$AG$391,$AK24,K$419))))</f>
        <v>01/NHS/21</v>
      </c>
      <c r="L24" s="99" t="str" cm="1">
        <f t="array" ref="L24">IF($AK24=0,"",IF((INDEX(MASTER!$D$24:$AG$391,$AK24,L$419)=0),"",(INDEX(MASTER!$D$24:$AG$391,$AK24,L$419))))</f>
        <v/>
      </c>
      <c r="M24" s="103" t="str" cm="1">
        <f t="array" ref="M24">IF($AK24=0,"",IF((INDEX(MASTER!$D$24:$AG$391,$AK24,M$419)=0),"",(INDEX(MASTER!$D$24:$AG$391,$AK24,M$419))))</f>
        <v/>
      </c>
      <c r="N24" s="103" t="str" cm="1">
        <f t="array" ref="N24">IF($AK24=0,"",IF((INDEX(MASTER!$D$24:$AG$391,$AK24,N$419)=0),"",(INDEX(MASTER!$D$24:$AG$391,$AK24,N$419))))</f>
        <v/>
      </c>
      <c r="O24" s="103" t="str" cm="1">
        <f t="array" ref="O24">IF($AK24=0,"",IF((INDEX(MASTER!$D$24:$AG$391,$AK24,O$419)=0),"",(INDEX(MASTER!$D$24:$AG$391,$AK24,O$419))))</f>
        <v/>
      </c>
      <c r="P24" s="103" t="str" cm="1">
        <f t="array" ref="P24">IF($AK24=0,"",IF((INDEX(MASTER!$D$24:$AG$391,$AK24,P$419)=0),"",(INDEX(MASTER!$D$24:$AG$391,$AK24,P$419))))</f>
        <v/>
      </c>
      <c r="Q24" s="103" t="str" cm="1">
        <f t="array" ref="Q24">IF($AK24=0,"",IF((INDEX(MASTER!$D$24:$AG$391,$AK24,Q$419)=0),"",(INDEX(MASTER!$D$24:$AG$391,$AK24,Q$419))))</f>
        <v/>
      </c>
      <c r="R24" s="103" t="str" cm="1">
        <f t="array" ref="R24">IF($AK24=0,"",IF((INDEX(MASTER!$D$24:$AG$391,$AK24,R$419)=0),"",(INDEX(MASTER!$D$24:$AG$391,$AK24,R$419))))</f>
        <v/>
      </c>
      <c r="S24" s="103" t="str" cm="1">
        <f t="array" ref="S24">IF($AK24=0,"",IF((INDEX(MASTER!$D$24:$AG$391,$AK24,S$419)=0),"",(INDEX(MASTER!$D$24:$AG$391,$AK24,S$419))))</f>
        <v/>
      </c>
      <c r="T24" s="103" t="str" cm="1">
        <f t="array" ref="T24">IF($AK24=0,"",IF((INDEX(MASTER!$D$24:$AG$391,$AK24,T$419)=0),"",(INDEX(MASTER!$D$24:$AG$391,$AK24,T$419))))</f>
        <v/>
      </c>
      <c r="U24" s="103" t="str" cm="1">
        <f t="array" ref="U24">IF($AK24=0,"",IF((INDEX(MASTER!$D$24:$AG$391,$AK24,U$419)=0),"",(INDEX(MASTER!$D$24:$AG$391,$AK24,U$419))))</f>
        <v/>
      </c>
      <c r="V24" s="103" t="str" cm="1">
        <f t="array" ref="V24">IF($AK24=0,"",IF((INDEX(MASTER!$D$24:$AG$391,$AK24,V$419)=0),"",(INDEX(MASTER!$D$24:$AG$391,$AK24,V$419))))</f>
        <v/>
      </c>
      <c r="W24" s="103" t="str" cm="1">
        <f t="array" ref="W24">IF($AK24=0,"",IF((INDEX(MASTER!$D$24:$AG$391,$AK24,W$419)=0),"",(INDEX(MASTER!$D$24:$AG$391,$AK24,W$419))))</f>
        <v/>
      </c>
      <c r="X24" s="103" t="str" cm="1">
        <f t="array" ref="X24">IF($AK24=0,"",IF((INDEX(MASTER!$D$24:$AG$391,$AK24,X$419)=0),"",(INDEX(MASTER!$D$24:$AG$391,$AK24,X$419))))</f>
        <v/>
      </c>
      <c r="Y24" s="103" t="str" cm="1">
        <f t="array" ref="Y24">IF($AK24=0,"",IF((INDEX(MASTER!$D$24:$AG$391,$AK24,Y$419)=0),"",(INDEX(MASTER!$D$24:$AG$391,$AK24,Y$419))))</f>
        <v/>
      </c>
      <c r="Z24" s="103" t="str" cm="1">
        <f t="array" ref="Z24">IF($AK24=0,"",IF((INDEX(MASTER!$D$24:$AG$391,$AK24,Z$419)=0),"",(INDEX(MASTER!$D$24:$AG$391,$AK24,Z$419))))</f>
        <v/>
      </c>
      <c r="AA24" s="103" t="str" cm="1">
        <f t="array" ref="AA24">IF($AK24=0,"",IF((INDEX(MASTER!$D$24:$AG$391,$AK24,AA$419)=0),"",(INDEX(MASTER!$D$24:$AG$391,$AK24,AA$419))))</f>
        <v/>
      </c>
      <c r="AB24" s="103" t="str" cm="1">
        <f t="array" ref="AB24">IF($AK24=0,"",IF((INDEX(MASTER!$D$24:$AG$391,$AK24,AB$419)=0),"",(INDEX(MASTER!$D$24:$AG$391,$AK24,AB$419))))</f>
        <v/>
      </c>
      <c r="AC24" s="103" t="str" cm="1">
        <f t="array" ref="AC24">IF($AK24=0,"",IF((INDEX(MASTER!$D$24:$AG$391,$AK24,AC$419)=0),"",(INDEX(MASTER!$D$24:$AG$391,$AK24,AC$419))))</f>
        <v/>
      </c>
      <c r="AD24" s="103" t="str" cm="1">
        <f t="array" ref="AD24">IF($AK24=0,"",IF((INDEX(MASTER!$D$24:$AG$391,$AK24,AD$419)=0),"",(INDEX(MASTER!$D$24:$AG$391,$AK24,AD$419))))</f>
        <v/>
      </c>
      <c r="AE24" s="103" t="str" cm="1">
        <f t="array" ref="AE24">IF($AK24=0,"",IF((INDEX(MASTER!$D$24:$AG$391,$AK24,AE$419)=0),"",(INDEX(MASTER!$D$24:$AG$391,$AK24,AE$419))))</f>
        <v/>
      </c>
      <c r="AF24" s="104" t="str" cm="1">
        <f t="array" ref="AF24">IF($AK24=0,"",IF((INDEX(MASTER!$D$24:$AG$391,$AK24,AF$419)=0),"",(INDEX(MASTER!$D$24:$AG$391,$AK24,AF$419))))</f>
        <v/>
      </c>
      <c r="AK24" s="3">
        <v>1</v>
      </c>
    </row>
    <row r="25" spans="2:37" ht="12.75" customHeight="1" x14ac:dyDescent="0.2">
      <c r="B25" s="28"/>
      <c r="D25" s="111" t="str" cm="1">
        <f t="array" ref="D25">IF($AK25=0,"",IF((INDEX(MASTER!$D$24:$AG$391,$AK25,D$419)=0),"",(INDEX(MASTER!$D$24:$AG$391,$AK25,D$419))))</f>
        <v>$XS102</v>
      </c>
      <c r="E25" s="22" t="str" cm="1">
        <f t="array" ref="E25">IF($AK25=0,"",IF((INDEX(MASTER!$D$24:$AG$391,$AK25,E$419)=0),"",(INDEX(MASTER!$D$24:$AG$391,$AK25,E$419))))</f>
        <v/>
      </c>
      <c r="F25" s="22" t="str" cm="1">
        <f t="array" ref="F25">IF($AK25=0,"",IF((INDEX(MASTER!$D$24:$AG$391,$AK25,F$419)=0),"",(INDEX(MASTER!$D$24:$AG$391,$AK25,F$419))))</f>
        <v>US 23</v>
      </c>
      <c r="G25" s="23" cm="1">
        <f t="array" ref="G25">IF($AK25=0,"",IF((INDEX(MASTER!$D$24:$AG$391,$AK25,G$419)=0),"",(INDEX(MASTER!$D$24:$AG$391,$AK25,G$419))))</f>
        <v>92900</v>
      </c>
      <c r="H25" s="22" t="str" cm="1">
        <f t="array" ref="H25">IF($AK25=0,"",IF((INDEX(MASTER!$D$24:$AG$391,$AK25,H$419)=0),"",(INDEX(MASTER!$D$24:$AG$391,$AK25,H$419))))</f>
        <v>TO</v>
      </c>
      <c r="I25" s="23" cm="1">
        <f t="array" ref="I25">IF($AK25=0,"",IF((INDEX(MASTER!$D$24:$AG$391,$AK25,I$419)=0),"",(INDEX(MASTER!$D$24:$AG$391,$AK25,I$419))))</f>
        <v>92950</v>
      </c>
      <c r="J25" s="112" t="str" cm="1">
        <f t="array" ref="J25">IF($AK25=0,"",IF((INDEX(MASTER!$D$24:$AG$391,$AK25,J$419)=0),"",(INDEX(MASTER!$D$24:$AG$391,$AK25,J$419))))</f>
        <v/>
      </c>
      <c r="K25" s="112" t="str" cm="1">
        <f t="array" ref="K25">IF($AK25=0,"",IF((INDEX(MASTER!$D$24:$AG$391,$AK25,K$419)=0),"",(INDEX(MASTER!$D$24:$AG$391,$AK25,K$419))))</f>
        <v>01/NHS/21</v>
      </c>
      <c r="L25" s="25" t="str" cm="1">
        <f t="array" ref="L25">IF($AK25=0,"",IF((INDEX(MASTER!$D$24:$AG$391,$AK25,L$419)=0),"",(INDEX(MASTER!$D$24:$AG$391,$AK25,L$419))))</f>
        <v/>
      </c>
      <c r="M25" s="27" cm="1">
        <f t="array" ref="M25">IF($AK25=0,"",IF((INDEX(MASTER!$D$24:$AG$391,$AK25,M$419)=0),"",(INDEX(MASTER!$D$24:$AG$391,$AK25,M$419))))</f>
        <v>7</v>
      </c>
      <c r="N25" s="27" t="str" cm="1">
        <f t="array" ref="N25">IF($AK25=0,"",IF((INDEX(MASTER!$D$24:$AG$391,$AK25,N$419)=0),"",(INDEX(MASTER!$D$24:$AG$391,$AK25,N$419))))</f>
        <v/>
      </c>
      <c r="O25" s="27" t="str" cm="1">
        <f t="array" ref="O25">IF($AK25=0,"",IF((INDEX(MASTER!$D$24:$AG$391,$AK25,O$419)=0),"",(INDEX(MASTER!$D$24:$AG$391,$AK25,O$419))))</f>
        <v/>
      </c>
      <c r="P25" s="27" t="str" cm="1">
        <f t="array" ref="P25">IF($AK25=0,"",IF((INDEX(MASTER!$D$24:$AG$391,$AK25,P$419)=0),"",(INDEX(MASTER!$D$24:$AG$391,$AK25,P$419))))</f>
        <v/>
      </c>
      <c r="Q25" s="27" t="str" cm="1">
        <f t="array" ref="Q25">IF($AK25=0,"",IF((INDEX(MASTER!$D$24:$AG$391,$AK25,Q$419)=0),"",(INDEX(MASTER!$D$24:$AG$391,$AK25,Q$419))))</f>
        <v/>
      </c>
      <c r="R25" s="27" t="str" cm="1">
        <f t="array" ref="R25">IF($AK25=0,"",IF((INDEX(MASTER!$D$24:$AG$391,$AK25,R$419)=0),"",(INDEX(MASTER!$D$24:$AG$391,$AK25,R$419))))</f>
        <v/>
      </c>
      <c r="S25" s="27" t="str" cm="1">
        <f t="array" ref="S25">IF($AK25=0,"",IF((INDEX(MASTER!$D$24:$AG$391,$AK25,S$419)=0),"",(INDEX(MASTER!$D$24:$AG$391,$AK25,S$419))))</f>
        <v/>
      </c>
      <c r="T25" s="27" t="str" cm="1">
        <f t="array" ref="T25">IF($AK25=0,"",IF((INDEX(MASTER!$D$24:$AG$391,$AK25,T$419)=0),"",(INDEX(MASTER!$D$24:$AG$391,$AK25,T$419))))</f>
        <v/>
      </c>
      <c r="U25" s="27" t="str" cm="1">
        <f t="array" ref="U25">IF($AK25=0,"",IF((INDEX(MASTER!$D$24:$AG$391,$AK25,U$419)=0),"",(INDEX(MASTER!$D$24:$AG$391,$AK25,U$419))))</f>
        <v/>
      </c>
      <c r="V25" s="27" t="str" cm="1">
        <f t="array" ref="V25">IF($AK25=0,"",IF((INDEX(MASTER!$D$24:$AG$391,$AK25,V$419)=0),"",(INDEX(MASTER!$D$24:$AG$391,$AK25,V$419))))</f>
        <v/>
      </c>
      <c r="W25" s="27" t="str" cm="1">
        <f t="array" ref="W25">IF($AK25=0,"",IF((INDEX(MASTER!$D$24:$AG$391,$AK25,W$419)=0),"",(INDEX(MASTER!$D$24:$AG$391,$AK25,W$419))))</f>
        <v/>
      </c>
      <c r="X25" s="27" t="str" cm="1">
        <f t="array" ref="X25">IF($AK25=0,"",IF((INDEX(MASTER!$D$24:$AG$391,$AK25,X$419)=0),"",(INDEX(MASTER!$D$24:$AG$391,$AK25,X$419))))</f>
        <v/>
      </c>
      <c r="Y25" s="27" t="str" cm="1">
        <f t="array" ref="Y25">IF($AK25=0,"",IF((INDEX(MASTER!$D$24:$AG$391,$AK25,Y$419)=0),"",(INDEX(MASTER!$D$24:$AG$391,$AK25,Y$419))))</f>
        <v/>
      </c>
      <c r="Z25" s="27" t="str" cm="1">
        <f t="array" ref="Z25">IF($AK25=0,"",IF((INDEX(MASTER!$D$24:$AG$391,$AK25,Z$419)=0),"",(INDEX(MASTER!$D$24:$AG$391,$AK25,Z$419))))</f>
        <v/>
      </c>
      <c r="AA25" s="27" t="str" cm="1">
        <f t="array" ref="AA25">IF($AK25=0,"",IF((INDEX(MASTER!$D$24:$AG$391,$AK25,AA$419)=0),"",(INDEX(MASTER!$D$24:$AG$391,$AK25,AA$419))))</f>
        <v/>
      </c>
      <c r="AB25" s="27" t="str" cm="1">
        <f t="array" ref="AB25">IF($AK25=0,"",IF((INDEX(MASTER!$D$24:$AG$391,$AK25,AB$419)=0),"",(INDEX(MASTER!$D$24:$AG$391,$AK25,AB$419))))</f>
        <v/>
      </c>
      <c r="AC25" s="27" t="str" cm="1">
        <f t="array" ref="AC25">IF($AK25=0,"",IF((INDEX(MASTER!$D$24:$AG$391,$AK25,AC$419)=0),"",(INDEX(MASTER!$D$24:$AG$391,$AK25,AC$419))))</f>
        <v/>
      </c>
      <c r="AD25" s="27" t="str" cm="1">
        <f t="array" ref="AD25">IF($AK25=0,"",IF((INDEX(MASTER!$D$24:$AG$391,$AK25,AD$419)=0),"",(INDEX(MASTER!$D$24:$AG$391,$AK25,AD$419))))</f>
        <v/>
      </c>
      <c r="AE25" s="27" t="str" cm="1">
        <f t="array" ref="AE25">IF($AK25=0,"",IF((INDEX(MASTER!$D$24:$AG$391,$AK25,AE$419)=0),"",(INDEX(MASTER!$D$24:$AG$391,$AK25,AE$419))))</f>
        <v/>
      </c>
      <c r="AF25" s="102" t="str" cm="1">
        <f t="array" ref="AF25">IF($AK25=0,"",IF((INDEX(MASTER!$D$24:$AG$391,$AK25,AF$419)=0),"",(INDEX(MASTER!$D$24:$AG$391,$AK25,AF$419))))</f>
        <v/>
      </c>
      <c r="AK25" s="3">
        <v>2</v>
      </c>
    </row>
    <row r="26" spans="2:37" ht="12.75" customHeight="1" x14ac:dyDescent="0.2">
      <c r="B26" s="28"/>
      <c r="D26" s="111" t="str" cm="1">
        <f t="array" ref="D26">IF($AK26=0,"",IF((INDEX(MASTER!$D$24:$AG$391,$AK26,D$419)=0),"",(INDEX(MASTER!$D$24:$AG$391,$AK26,D$419))))</f>
        <v>$XS103</v>
      </c>
      <c r="E26" s="22" t="str" cm="1">
        <f t="array" ref="E26">IF($AK26=0,"",IF((INDEX(MASTER!$D$24:$AG$391,$AK26,E$419)=0),"",(INDEX(MASTER!$D$24:$AG$391,$AK26,E$419))))</f>
        <v/>
      </c>
      <c r="F26" s="22" t="str" cm="1">
        <f t="array" ref="F26">IF($AK26=0,"",IF((INDEX(MASTER!$D$24:$AG$391,$AK26,F$419)=0),"",(INDEX(MASTER!$D$24:$AG$391,$AK26,F$419))))</f>
        <v>US 23</v>
      </c>
      <c r="G26" s="23" cm="1">
        <f t="array" ref="G26">IF($AK26=0,"",IF((INDEX(MASTER!$D$24:$AG$391,$AK26,G$419)=0),"",(INDEX(MASTER!$D$24:$AG$391,$AK26,G$419))))</f>
        <v>92950</v>
      </c>
      <c r="H26" s="22" t="str" cm="1">
        <f t="array" ref="H26">IF($AK26=0,"",IF((INDEX(MASTER!$D$24:$AG$391,$AK26,H$419)=0),"",(INDEX(MASTER!$D$24:$AG$391,$AK26,H$419))))</f>
        <v>TO</v>
      </c>
      <c r="I26" s="23" cm="1">
        <f t="array" ref="I26">IF($AK26=0,"",IF((INDEX(MASTER!$D$24:$AG$391,$AK26,I$419)=0),"",(INDEX(MASTER!$D$24:$AG$391,$AK26,I$419))))</f>
        <v>93000</v>
      </c>
      <c r="J26" s="112" t="str" cm="1">
        <f t="array" ref="J26">IF($AK26=0,"",IF((INDEX(MASTER!$D$24:$AG$391,$AK26,J$419)=0),"",(INDEX(MASTER!$D$24:$AG$391,$AK26,J$419))))</f>
        <v/>
      </c>
      <c r="K26" s="112" t="str" cm="1">
        <f t="array" ref="K26">IF($AK26=0,"",IF((INDEX(MASTER!$D$24:$AG$391,$AK26,K$419)=0),"",(INDEX(MASTER!$D$24:$AG$391,$AK26,K$419))))</f>
        <v>01/NHS/21</v>
      </c>
      <c r="L26" s="25" t="str" cm="1">
        <f t="array" ref="L26">IF($AK26=0,"",IF((INDEX(MASTER!$D$24:$AG$391,$AK26,L$419)=0),"",(INDEX(MASTER!$D$24:$AG$391,$AK26,L$419))))</f>
        <v/>
      </c>
      <c r="M26" s="27" cm="1">
        <f t="array" ref="M26">IF($AK26=0,"",IF((INDEX(MASTER!$D$24:$AG$391,$AK26,M$419)=0),"",(INDEX(MASTER!$D$24:$AG$391,$AK26,M$419))))</f>
        <v>12</v>
      </c>
      <c r="N26" s="27" t="str" cm="1">
        <f t="array" ref="N26">IF($AK26=0,"",IF((INDEX(MASTER!$D$24:$AG$391,$AK26,N$419)=0),"",(INDEX(MASTER!$D$24:$AG$391,$AK26,N$419))))</f>
        <v/>
      </c>
      <c r="O26" s="27" t="str" cm="1">
        <f t="array" ref="O26">IF($AK26=0,"",IF((INDEX(MASTER!$D$24:$AG$391,$AK26,O$419)=0),"",(INDEX(MASTER!$D$24:$AG$391,$AK26,O$419))))</f>
        <v/>
      </c>
      <c r="P26" s="27" t="str" cm="1">
        <f t="array" ref="P26">IF($AK26=0,"",IF((INDEX(MASTER!$D$24:$AG$391,$AK26,P$419)=0),"",(INDEX(MASTER!$D$24:$AG$391,$AK26,P$419))))</f>
        <v/>
      </c>
      <c r="Q26" s="27" t="str" cm="1">
        <f t="array" ref="Q26">IF($AK26=0,"",IF((INDEX(MASTER!$D$24:$AG$391,$AK26,Q$419)=0),"",(INDEX(MASTER!$D$24:$AG$391,$AK26,Q$419))))</f>
        <v/>
      </c>
      <c r="R26" s="27" t="str" cm="1">
        <f t="array" ref="R26">IF($AK26=0,"",IF((INDEX(MASTER!$D$24:$AG$391,$AK26,R$419)=0),"",(INDEX(MASTER!$D$24:$AG$391,$AK26,R$419))))</f>
        <v/>
      </c>
      <c r="S26" s="27" t="str" cm="1">
        <f t="array" ref="S26">IF($AK26=0,"",IF((INDEX(MASTER!$D$24:$AG$391,$AK26,S$419)=0),"",(INDEX(MASTER!$D$24:$AG$391,$AK26,S$419))))</f>
        <v/>
      </c>
      <c r="T26" s="27" t="str" cm="1">
        <f t="array" ref="T26">IF($AK26=0,"",IF((INDEX(MASTER!$D$24:$AG$391,$AK26,T$419)=0),"",(INDEX(MASTER!$D$24:$AG$391,$AK26,T$419))))</f>
        <v/>
      </c>
      <c r="U26" s="27" t="str" cm="1">
        <f t="array" ref="U26">IF($AK26=0,"",IF((INDEX(MASTER!$D$24:$AG$391,$AK26,U$419)=0),"",(INDEX(MASTER!$D$24:$AG$391,$AK26,U$419))))</f>
        <v/>
      </c>
      <c r="V26" s="27" t="str" cm="1">
        <f t="array" ref="V26">IF($AK26=0,"",IF((INDEX(MASTER!$D$24:$AG$391,$AK26,V$419)=0),"",(INDEX(MASTER!$D$24:$AG$391,$AK26,V$419))))</f>
        <v/>
      </c>
      <c r="W26" s="27" t="str" cm="1">
        <f t="array" ref="W26">IF($AK26=0,"",IF((INDEX(MASTER!$D$24:$AG$391,$AK26,W$419)=0),"",(INDEX(MASTER!$D$24:$AG$391,$AK26,W$419))))</f>
        <v/>
      </c>
      <c r="X26" s="27" t="str" cm="1">
        <f t="array" ref="X26">IF($AK26=0,"",IF((INDEX(MASTER!$D$24:$AG$391,$AK26,X$419)=0),"",(INDEX(MASTER!$D$24:$AG$391,$AK26,X$419))))</f>
        <v/>
      </c>
      <c r="Y26" s="27" t="str" cm="1">
        <f t="array" ref="Y26">IF($AK26=0,"",IF((INDEX(MASTER!$D$24:$AG$391,$AK26,Y$419)=0),"",(INDEX(MASTER!$D$24:$AG$391,$AK26,Y$419))))</f>
        <v/>
      </c>
      <c r="Z26" s="27" t="str" cm="1">
        <f t="array" ref="Z26">IF($AK26=0,"",IF((INDEX(MASTER!$D$24:$AG$391,$AK26,Z$419)=0),"",(INDEX(MASTER!$D$24:$AG$391,$AK26,Z$419))))</f>
        <v/>
      </c>
      <c r="AA26" s="27" t="str" cm="1">
        <f t="array" ref="AA26">IF($AK26=0,"",IF((INDEX(MASTER!$D$24:$AG$391,$AK26,AA$419)=0),"",(INDEX(MASTER!$D$24:$AG$391,$AK26,AA$419))))</f>
        <v/>
      </c>
      <c r="AB26" s="27" t="str" cm="1">
        <f t="array" ref="AB26">IF($AK26=0,"",IF((INDEX(MASTER!$D$24:$AG$391,$AK26,AB$419)=0),"",(INDEX(MASTER!$D$24:$AG$391,$AK26,AB$419))))</f>
        <v/>
      </c>
      <c r="AC26" s="27" t="str" cm="1">
        <f t="array" ref="AC26">IF($AK26=0,"",IF((INDEX(MASTER!$D$24:$AG$391,$AK26,AC$419)=0),"",(INDEX(MASTER!$D$24:$AG$391,$AK26,AC$419))))</f>
        <v/>
      </c>
      <c r="AD26" s="27" t="str" cm="1">
        <f t="array" ref="AD26">IF($AK26=0,"",IF((INDEX(MASTER!$D$24:$AG$391,$AK26,AD$419)=0),"",(INDEX(MASTER!$D$24:$AG$391,$AK26,AD$419))))</f>
        <v/>
      </c>
      <c r="AE26" s="27" t="str" cm="1">
        <f t="array" ref="AE26">IF($AK26=0,"",IF((INDEX(MASTER!$D$24:$AG$391,$AK26,AE$419)=0),"",(INDEX(MASTER!$D$24:$AG$391,$AK26,AE$419))))</f>
        <v/>
      </c>
      <c r="AF26" s="102" t="str" cm="1">
        <f t="array" ref="AF26">IF($AK26=0,"",IF((INDEX(MASTER!$D$24:$AG$391,$AK26,AF$419)=0),"",(INDEX(MASTER!$D$24:$AG$391,$AK26,AF$419))))</f>
        <v/>
      </c>
      <c r="AK26" s="3">
        <v>3</v>
      </c>
    </row>
    <row r="27" spans="2:37" ht="12.75" customHeight="1" x14ac:dyDescent="0.2">
      <c r="B27" s="28"/>
      <c r="D27" s="111" t="str" cm="1">
        <f t="array" ref="D27">IF($AK27=0,"",IF((INDEX(MASTER!$D$24:$AG$391,$AK27,D$419)=0),"",(INDEX(MASTER!$D$24:$AG$391,$AK27,D$419))))</f>
        <v>$XS103</v>
      </c>
      <c r="E27" s="22" t="str" cm="1">
        <f t="array" ref="E27">IF($AK27=0,"",IF((INDEX(MASTER!$D$24:$AG$391,$AK27,E$419)=0),"",(INDEX(MASTER!$D$24:$AG$391,$AK27,E$419))))</f>
        <v/>
      </c>
      <c r="F27" s="22" t="str" cm="1">
        <f t="array" ref="F27">IF($AK27=0,"",IF((INDEX(MASTER!$D$24:$AG$391,$AK27,F$419)=0),"",(INDEX(MASTER!$D$24:$AG$391,$AK27,F$419))))</f>
        <v>US 23</v>
      </c>
      <c r="G27" s="23" cm="1">
        <f t="array" ref="G27">IF($AK27=0,"",IF((INDEX(MASTER!$D$24:$AG$391,$AK27,G$419)=0),"",(INDEX(MASTER!$D$24:$AG$391,$AK27,G$419))))</f>
        <v>93000</v>
      </c>
      <c r="H27" s="22" t="str" cm="1">
        <f t="array" ref="H27">IF($AK27=0,"",IF((INDEX(MASTER!$D$24:$AG$391,$AK27,H$419)=0),"",(INDEX(MASTER!$D$24:$AG$391,$AK27,H$419))))</f>
        <v>TO</v>
      </c>
      <c r="I27" s="23" cm="1">
        <f t="array" ref="I27">IF($AK27=0,"",IF((INDEX(MASTER!$D$24:$AG$391,$AK27,I$419)=0),"",(INDEX(MASTER!$D$24:$AG$391,$AK27,I$419))))</f>
        <v>93050</v>
      </c>
      <c r="J27" s="112" t="str" cm="1">
        <f t="array" ref="J27">IF($AK27=0,"",IF((INDEX(MASTER!$D$24:$AG$391,$AK27,J$419)=0),"",(INDEX(MASTER!$D$24:$AG$391,$AK27,J$419))))</f>
        <v/>
      </c>
      <c r="K27" s="112" t="str" cm="1">
        <f t="array" ref="K27">IF($AK27=0,"",IF((INDEX(MASTER!$D$24:$AG$391,$AK27,K$419)=0),"",(INDEX(MASTER!$D$24:$AG$391,$AK27,K$419))))</f>
        <v>01/NHS/21</v>
      </c>
      <c r="L27" s="25" t="str" cm="1">
        <f t="array" ref="L27">IF($AK27=0,"",IF((INDEX(MASTER!$D$24:$AG$391,$AK27,L$419)=0),"",(INDEX(MASTER!$D$24:$AG$391,$AK27,L$419))))</f>
        <v/>
      </c>
      <c r="M27" s="27" cm="1">
        <f t="array" ref="M27">IF($AK27=0,"",IF((INDEX(MASTER!$D$24:$AG$391,$AK27,M$419)=0),"",(INDEX(MASTER!$D$24:$AG$391,$AK27,M$419))))</f>
        <v>11</v>
      </c>
      <c r="N27" s="27" t="str" cm="1">
        <f t="array" ref="N27">IF($AK27=0,"",IF((INDEX(MASTER!$D$24:$AG$391,$AK27,N$419)=0),"",(INDEX(MASTER!$D$24:$AG$391,$AK27,N$419))))</f>
        <v/>
      </c>
      <c r="O27" s="27" t="str" cm="1">
        <f t="array" ref="O27">IF($AK27=0,"",IF((INDEX(MASTER!$D$24:$AG$391,$AK27,O$419)=0),"",(INDEX(MASTER!$D$24:$AG$391,$AK27,O$419))))</f>
        <v/>
      </c>
      <c r="P27" s="27" t="str" cm="1">
        <f t="array" ref="P27">IF($AK27=0,"",IF((INDEX(MASTER!$D$24:$AG$391,$AK27,P$419)=0),"",(INDEX(MASTER!$D$24:$AG$391,$AK27,P$419))))</f>
        <v/>
      </c>
      <c r="Q27" s="27" t="str" cm="1">
        <f t="array" ref="Q27">IF($AK27=0,"",IF((INDEX(MASTER!$D$24:$AG$391,$AK27,Q$419)=0),"",(INDEX(MASTER!$D$24:$AG$391,$AK27,Q$419))))</f>
        <v/>
      </c>
      <c r="R27" s="27" t="str" cm="1">
        <f t="array" ref="R27">IF($AK27=0,"",IF((INDEX(MASTER!$D$24:$AG$391,$AK27,R$419)=0),"",(INDEX(MASTER!$D$24:$AG$391,$AK27,R$419))))</f>
        <v/>
      </c>
      <c r="S27" s="27" t="str" cm="1">
        <f t="array" ref="S27">IF($AK27=0,"",IF((INDEX(MASTER!$D$24:$AG$391,$AK27,S$419)=0),"",(INDEX(MASTER!$D$24:$AG$391,$AK27,S$419))))</f>
        <v/>
      </c>
      <c r="T27" s="27" t="str" cm="1">
        <f t="array" ref="T27">IF($AK27=0,"",IF((INDEX(MASTER!$D$24:$AG$391,$AK27,T$419)=0),"",(INDEX(MASTER!$D$24:$AG$391,$AK27,T$419))))</f>
        <v/>
      </c>
      <c r="U27" s="27" t="str" cm="1">
        <f t="array" ref="U27">IF($AK27=0,"",IF((INDEX(MASTER!$D$24:$AG$391,$AK27,U$419)=0),"",(INDEX(MASTER!$D$24:$AG$391,$AK27,U$419))))</f>
        <v/>
      </c>
      <c r="V27" s="27" t="str" cm="1">
        <f t="array" ref="V27">IF($AK27=0,"",IF((INDEX(MASTER!$D$24:$AG$391,$AK27,V$419)=0),"",(INDEX(MASTER!$D$24:$AG$391,$AK27,V$419))))</f>
        <v/>
      </c>
      <c r="W27" s="27" t="str" cm="1">
        <f t="array" ref="W27">IF($AK27=0,"",IF((INDEX(MASTER!$D$24:$AG$391,$AK27,W$419)=0),"",(INDEX(MASTER!$D$24:$AG$391,$AK27,W$419))))</f>
        <v/>
      </c>
      <c r="X27" s="27" t="str" cm="1">
        <f t="array" ref="X27">IF($AK27=0,"",IF((INDEX(MASTER!$D$24:$AG$391,$AK27,X$419)=0),"",(INDEX(MASTER!$D$24:$AG$391,$AK27,X$419))))</f>
        <v/>
      </c>
      <c r="Y27" s="27" t="str" cm="1">
        <f t="array" ref="Y27">IF($AK27=0,"",IF((INDEX(MASTER!$D$24:$AG$391,$AK27,Y$419)=0),"",(INDEX(MASTER!$D$24:$AG$391,$AK27,Y$419))))</f>
        <v/>
      </c>
      <c r="Z27" s="27" t="str" cm="1">
        <f t="array" ref="Z27">IF($AK27=0,"",IF((INDEX(MASTER!$D$24:$AG$391,$AK27,Z$419)=0),"",(INDEX(MASTER!$D$24:$AG$391,$AK27,Z$419))))</f>
        <v/>
      </c>
      <c r="AA27" s="27" t="str" cm="1">
        <f t="array" ref="AA27">IF($AK27=0,"",IF((INDEX(MASTER!$D$24:$AG$391,$AK27,AA$419)=0),"",(INDEX(MASTER!$D$24:$AG$391,$AK27,AA$419))))</f>
        <v/>
      </c>
      <c r="AB27" s="27" t="str" cm="1">
        <f t="array" ref="AB27">IF($AK27=0,"",IF((INDEX(MASTER!$D$24:$AG$391,$AK27,AB$419)=0),"",(INDEX(MASTER!$D$24:$AG$391,$AK27,AB$419))))</f>
        <v/>
      </c>
      <c r="AC27" s="27" t="str" cm="1">
        <f t="array" ref="AC27">IF($AK27=0,"",IF((INDEX(MASTER!$D$24:$AG$391,$AK27,AC$419)=0),"",(INDEX(MASTER!$D$24:$AG$391,$AK27,AC$419))))</f>
        <v/>
      </c>
      <c r="AD27" s="27" t="str" cm="1">
        <f t="array" ref="AD27">IF($AK27=0,"",IF((INDEX(MASTER!$D$24:$AG$391,$AK27,AD$419)=0),"",(INDEX(MASTER!$D$24:$AG$391,$AK27,AD$419))))</f>
        <v/>
      </c>
      <c r="AE27" s="27" t="str" cm="1">
        <f t="array" ref="AE27">IF($AK27=0,"",IF((INDEX(MASTER!$D$24:$AG$391,$AK27,AE$419)=0),"",(INDEX(MASTER!$D$24:$AG$391,$AK27,AE$419))))</f>
        <v/>
      </c>
      <c r="AF27" s="102" t="str" cm="1">
        <f t="array" ref="AF27">IF($AK27=0,"",IF((INDEX(MASTER!$D$24:$AG$391,$AK27,AF$419)=0),"",(INDEX(MASTER!$D$24:$AG$391,$AK27,AF$419))))</f>
        <v/>
      </c>
      <c r="AK27" s="3">
        <v>4</v>
      </c>
    </row>
    <row r="28" spans="2:37" ht="12.75" customHeight="1" x14ac:dyDescent="0.2">
      <c r="B28" s="28"/>
      <c r="D28" s="111" t="str" cm="1">
        <f t="array" ref="D28">IF($AK28=0,"",IF((INDEX(MASTER!$D$24:$AG$391,$AK28,D$419)=0),"",(INDEX(MASTER!$D$24:$AG$391,$AK28,D$419))))</f>
        <v>$XS104</v>
      </c>
      <c r="E28" s="22" t="str" cm="1">
        <f t="array" ref="E28">IF($AK28=0,"",IF((INDEX(MASTER!$D$24:$AG$391,$AK28,E$419)=0),"",(INDEX(MASTER!$D$24:$AG$391,$AK28,E$419))))</f>
        <v/>
      </c>
      <c r="F28" s="22" t="str" cm="1">
        <f t="array" ref="F28">IF($AK28=0,"",IF((INDEX(MASTER!$D$24:$AG$391,$AK28,F$419)=0),"",(INDEX(MASTER!$D$24:$AG$391,$AK28,F$419))))</f>
        <v>US 23</v>
      </c>
      <c r="G28" s="23" cm="1">
        <f t="array" ref="G28">IF($AK28=0,"",IF((INDEX(MASTER!$D$24:$AG$391,$AK28,G$419)=0),"",(INDEX(MASTER!$D$24:$AG$391,$AK28,G$419))))</f>
        <v>93050</v>
      </c>
      <c r="H28" s="22" t="str" cm="1">
        <f t="array" ref="H28">IF($AK28=0,"",IF((INDEX(MASTER!$D$24:$AG$391,$AK28,H$419)=0),"",(INDEX(MASTER!$D$24:$AG$391,$AK28,H$419))))</f>
        <v>TO</v>
      </c>
      <c r="I28" s="23" cm="1">
        <f t="array" ref="I28">IF($AK28=0,"",IF((INDEX(MASTER!$D$24:$AG$391,$AK28,I$419)=0),"",(INDEX(MASTER!$D$24:$AG$391,$AK28,I$419))))</f>
        <v>93100</v>
      </c>
      <c r="J28" s="112" t="str" cm="1">
        <f t="array" ref="J28">IF($AK28=0,"",IF((INDEX(MASTER!$D$24:$AG$391,$AK28,J$419)=0),"",(INDEX(MASTER!$D$24:$AG$391,$AK28,J$419))))</f>
        <v/>
      </c>
      <c r="K28" s="112" t="str" cm="1">
        <f t="array" ref="K28">IF($AK28=0,"",IF((INDEX(MASTER!$D$24:$AG$391,$AK28,K$419)=0),"",(INDEX(MASTER!$D$24:$AG$391,$AK28,K$419))))</f>
        <v>01/NHS/21</v>
      </c>
      <c r="L28" s="25" t="str" cm="1">
        <f t="array" ref="L28">IF($AK28=0,"",IF((INDEX(MASTER!$D$24:$AG$391,$AK28,L$419)=0),"",(INDEX(MASTER!$D$24:$AG$391,$AK28,L$419))))</f>
        <v/>
      </c>
      <c r="M28" s="27" cm="1">
        <f t="array" ref="M28">IF($AK28=0,"",IF((INDEX(MASTER!$D$24:$AG$391,$AK28,M$419)=0),"",(INDEX(MASTER!$D$24:$AG$391,$AK28,M$419))))</f>
        <v>14</v>
      </c>
      <c r="N28" s="27" t="str" cm="1">
        <f t="array" ref="N28">IF($AK28=0,"",IF((INDEX(MASTER!$D$24:$AG$391,$AK28,N$419)=0),"",(INDEX(MASTER!$D$24:$AG$391,$AK28,N$419))))</f>
        <v/>
      </c>
      <c r="O28" s="27" t="str" cm="1">
        <f t="array" ref="O28">IF($AK28=0,"",IF((INDEX(MASTER!$D$24:$AG$391,$AK28,O$419)=0),"",(INDEX(MASTER!$D$24:$AG$391,$AK28,O$419))))</f>
        <v/>
      </c>
      <c r="P28" s="27" t="str" cm="1">
        <f t="array" ref="P28">IF($AK28=0,"",IF((INDEX(MASTER!$D$24:$AG$391,$AK28,P$419)=0),"",(INDEX(MASTER!$D$24:$AG$391,$AK28,P$419))))</f>
        <v/>
      </c>
      <c r="Q28" s="27" t="str" cm="1">
        <f t="array" ref="Q28">IF($AK28=0,"",IF((INDEX(MASTER!$D$24:$AG$391,$AK28,Q$419)=0),"",(INDEX(MASTER!$D$24:$AG$391,$AK28,Q$419))))</f>
        <v/>
      </c>
      <c r="R28" s="27" t="str" cm="1">
        <f t="array" ref="R28">IF($AK28=0,"",IF((INDEX(MASTER!$D$24:$AG$391,$AK28,R$419)=0),"",(INDEX(MASTER!$D$24:$AG$391,$AK28,R$419))))</f>
        <v/>
      </c>
      <c r="S28" s="27" t="str" cm="1">
        <f t="array" ref="S28">IF($AK28=0,"",IF((INDEX(MASTER!$D$24:$AG$391,$AK28,S$419)=0),"",(INDEX(MASTER!$D$24:$AG$391,$AK28,S$419))))</f>
        <v/>
      </c>
      <c r="T28" s="27" t="str" cm="1">
        <f t="array" ref="T28">IF($AK28=0,"",IF((INDEX(MASTER!$D$24:$AG$391,$AK28,T$419)=0),"",(INDEX(MASTER!$D$24:$AG$391,$AK28,T$419))))</f>
        <v/>
      </c>
      <c r="U28" s="27" t="str" cm="1">
        <f t="array" ref="U28">IF($AK28=0,"",IF((INDEX(MASTER!$D$24:$AG$391,$AK28,U$419)=0),"",(INDEX(MASTER!$D$24:$AG$391,$AK28,U$419))))</f>
        <v/>
      </c>
      <c r="V28" s="27" t="str" cm="1">
        <f t="array" ref="V28">IF($AK28=0,"",IF((INDEX(MASTER!$D$24:$AG$391,$AK28,V$419)=0),"",(INDEX(MASTER!$D$24:$AG$391,$AK28,V$419))))</f>
        <v/>
      </c>
      <c r="W28" s="27" t="str" cm="1">
        <f t="array" ref="W28">IF($AK28=0,"",IF((INDEX(MASTER!$D$24:$AG$391,$AK28,W$419)=0),"",(INDEX(MASTER!$D$24:$AG$391,$AK28,W$419))))</f>
        <v/>
      </c>
      <c r="X28" s="27" t="str" cm="1">
        <f t="array" ref="X28">IF($AK28=0,"",IF((INDEX(MASTER!$D$24:$AG$391,$AK28,X$419)=0),"",(INDEX(MASTER!$D$24:$AG$391,$AK28,X$419))))</f>
        <v/>
      </c>
      <c r="Y28" s="27" t="str" cm="1">
        <f t="array" ref="Y28">IF($AK28=0,"",IF((INDEX(MASTER!$D$24:$AG$391,$AK28,Y$419)=0),"",(INDEX(MASTER!$D$24:$AG$391,$AK28,Y$419))))</f>
        <v/>
      </c>
      <c r="Z28" s="27" t="str" cm="1">
        <f t="array" ref="Z28">IF($AK28=0,"",IF((INDEX(MASTER!$D$24:$AG$391,$AK28,Z$419)=0),"",(INDEX(MASTER!$D$24:$AG$391,$AK28,Z$419))))</f>
        <v/>
      </c>
      <c r="AA28" s="27" t="str" cm="1">
        <f t="array" ref="AA28">IF($AK28=0,"",IF((INDEX(MASTER!$D$24:$AG$391,$AK28,AA$419)=0),"",(INDEX(MASTER!$D$24:$AG$391,$AK28,AA$419))))</f>
        <v/>
      </c>
      <c r="AB28" s="27" t="str" cm="1">
        <f t="array" ref="AB28">IF($AK28=0,"",IF((INDEX(MASTER!$D$24:$AG$391,$AK28,AB$419)=0),"",(INDEX(MASTER!$D$24:$AG$391,$AK28,AB$419))))</f>
        <v/>
      </c>
      <c r="AC28" s="27" t="str" cm="1">
        <f t="array" ref="AC28">IF($AK28=0,"",IF((INDEX(MASTER!$D$24:$AG$391,$AK28,AC$419)=0),"",(INDEX(MASTER!$D$24:$AG$391,$AK28,AC$419))))</f>
        <v/>
      </c>
      <c r="AD28" s="27" t="str" cm="1">
        <f t="array" ref="AD28">IF($AK28=0,"",IF((INDEX(MASTER!$D$24:$AG$391,$AK28,AD$419)=0),"",(INDEX(MASTER!$D$24:$AG$391,$AK28,AD$419))))</f>
        <v/>
      </c>
      <c r="AE28" s="27" t="str" cm="1">
        <f t="array" ref="AE28">IF($AK28=0,"",IF((INDEX(MASTER!$D$24:$AG$391,$AK28,AE$419)=0),"",(INDEX(MASTER!$D$24:$AG$391,$AK28,AE$419))))</f>
        <v/>
      </c>
      <c r="AF28" s="102" t="str" cm="1">
        <f t="array" ref="AF28">IF($AK28=0,"",IF((INDEX(MASTER!$D$24:$AG$391,$AK28,AF$419)=0),"",(INDEX(MASTER!$D$24:$AG$391,$AK28,AF$419))))</f>
        <v/>
      </c>
      <c r="AK28" s="3">
        <v>5</v>
      </c>
    </row>
    <row r="29" spans="2:37" ht="12.75" customHeight="1" x14ac:dyDescent="0.2">
      <c r="B29" s="28"/>
      <c r="D29" s="111" t="str" cm="1">
        <f t="array" ref="D29">IF($AK29=0,"",IF((INDEX(MASTER!$D$24:$AG$391,$AK29,D$419)=0),"",(INDEX(MASTER!$D$24:$AG$391,$AK29,D$419))))</f>
        <v>$XS104</v>
      </c>
      <c r="E29" s="22" t="str" cm="1">
        <f t="array" ref="E29">IF($AK29=0,"",IF((INDEX(MASTER!$D$24:$AG$391,$AK29,E$419)=0),"",(INDEX(MASTER!$D$24:$AG$391,$AK29,E$419))))</f>
        <v/>
      </c>
      <c r="F29" s="22" t="str" cm="1">
        <f t="array" ref="F29">IF($AK29=0,"",IF((INDEX(MASTER!$D$24:$AG$391,$AK29,F$419)=0),"",(INDEX(MASTER!$D$24:$AG$391,$AK29,F$419))))</f>
        <v>US 23</v>
      </c>
      <c r="G29" s="23" cm="1">
        <f t="array" ref="G29">IF($AK29=0,"",IF((INDEX(MASTER!$D$24:$AG$391,$AK29,G$419)=0),"",(INDEX(MASTER!$D$24:$AG$391,$AK29,G$419))))</f>
        <v>93100</v>
      </c>
      <c r="H29" s="22" t="str" cm="1">
        <f t="array" ref="H29">IF($AK29=0,"",IF((INDEX(MASTER!$D$24:$AG$391,$AK29,H$419)=0),"",(INDEX(MASTER!$D$24:$AG$391,$AK29,H$419))))</f>
        <v>TO</v>
      </c>
      <c r="I29" s="23" cm="1">
        <f t="array" ref="I29">IF($AK29=0,"",IF((INDEX(MASTER!$D$24:$AG$391,$AK29,I$419)=0),"",(INDEX(MASTER!$D$24:$AG$391,$AK29,I$419))))</f>
        <v>93150</v>
      </c>
      <c r="J29" s="112" t="str" cm="1">
        <f t="array" ref="J29">IF($AK29=0,"",IF((INDEX(MASTER!$D$24:$AG$391,$AK29,J$419)=0),"",(INDEX(MASTER!$D$24:$AG$391,$AK29,J$419))))</f>
        <v/>
      </c>
      <c r="K29" s="112" t="str" cm="1">
        <f t="array" ref="K29">IF($AK29=0,"",IF((INDEX(MASTER!$D$24:$AG$391,$AK29,K$419)=0),"",(INDEX(MASTER!$D$24:$AG$391,$AK29,K$419))))</f>
        <v>01/NHS/21</v>
      </c>
      <c r="L29" s="25" t="str" cm="1">
        <f t="array" ref="L29">IF($AK29=0,"",IF((INDEX(MASTER!$D$24:$AG$391,$AK29,L$419)=0),"",(INDEX(MASTER!$D$24:$AG$391,$AK29,L$419))))</f>
        <v/>
      </c>
      <c r="M29" s="27" cm="1">
        <f t="array" ref="M29">IF($AK29=0,"",IF((INDEX(MASTER!$D$24:$AG$391,$AK29,M$419)=0),"",(INDEX(MASTER!$D$24:$AG$391,$AK29,M$419))))</f>
        <v>15</v>
      </c>
      <c r="N29" s="27" t="str" cm="1">
        <f t="array" ref="N29">IF($AK29=0,"",IF((INDEX(MASTER!$D$24:$AG$391,$AK29,N$419)=0),"",(INDEX(MASTER!$D$24:$AG$391,$AK29,N$419))))</f>
        <v/>
      </c>
      <c r="O29" s="27" t="str" cm="1">
        <f t="array" ref="O29">IF($AK29=0,"",IF((INDEX(MASTER!$D$24:$AG$391,$AK29,O$419)=0),"",(INDEX(MASTER!$D$24:$AG$391,$AK29,O$419))))</f>
        <v/>
      </c>
      <c r="P29" s="27" t="str" cm="1">
        <f t="array" ref="P29">IF($AK29=0,"",IF((INDEX(MASTER!$D$24:$AG$391,$AK29,P$419)=0),"",(INDEX(MASTER!$D$24:$AG$391,$AK29,P$419))))</f>
        <v/>
      </c>
      <c r="Q29" s="27" t="str" cm="1">
        <f t="array" ref="Q29">IF($AK29=0,"",IF((INDEX(MASTER!$D$24:$AG$391,$AK29,Q$419)=0),"",(INDEX(MASTER!$D$24:$AG$391,$AK29,Q$419))))</f>
        <v/>
      </c>
      <c r="R29" s="27" t="str" cm="1">
        <f t="array" ref="R29">IF($AK29=0,"",IF((INDEX(MASTER!$D$24:$AG$391,$AK29,R$419)=0),"",(INDEX(MASTER!$D$24:$AG$391,$AK29,R$419))))</f>
        <v/>
      </c>
      <c r="S29" s="27" t="str" cm="1">
        <f t="array" ref="S29">IF($AK29=0,"",IF((INDEX(MASTER!$D$24:$AG$391,$AK29,S$419)=0),"",(INDEX(MASTER!$D$24:$AG$391,$AK29,S$419))))</f>
        <v/>
      </c>
      <c r="T29" s="27" t="str" cm="1">
        <f t="array" ref="T29">IF($AK29=0,"",IF((INDEX(MASTER!$D$24:$AG$391,$AK29,T$419)=0),"",(INDEX(MASTER!$D$24:$AG$391,$AK29,T$419))))</f>
        <v/>
      </c>
      <c r="U29" s="27" t="str" cm="1">
        <f t="array" ref="U29">IF($AK29=0,"",IF((INDEX(MASTER!$D$24:$AG$391,$AK29,U$419)=0),"",(INDEX(MASTER!$D$24:$AG$391,$AK29,U$419))))</f>
        <v/>
      </c>
      <c r="V29" s="27" t="str" cm="1">
        <f t="array" ref="V29">IF($AK29=0,"",IF((INDEX(MASTER!$D$24:$AG$391,$AK29,V$419)=0),"",(INDEX(MASTER!$D$24:$AG$391,$AK29,V$419))))</f>
        <v/>
      </c>
      <c r="W29" s="27" t="str" cm="1">
        <f t="array" ref="W29">IF($AK29=0,"",IF((INDEX(MASTER!$D$24:$AG$391,$AK29,W$419)=0),"",(INDEX(MASTER!$D$24:$AG$391,$AK29,W$419))))</f>
        <v/>
      </c>
      <c r="X29" s="27" t="str" cm="1">
        <f t="array" ref="X29">IF($AK29=0,"",IF((INDEX(MASTER!$D$24:$AG$391,$AK29,X$419)=0),"",(INDEX(MASTER!$D$24:$AG$391,$AK29,X$419))))</f>
        <v/>
      </c>
      <c r="Y29" s="27" t="str" cm="1">
        <f t="array" ref="Y29">IF($AK29=0,"",IF((INDEX(MASTER!$D$24:$AG$391,$AK29,Y$419)=0),"",(INDEX(MASTER!$D$24:$AG$391,$AK29,Y$419))))</f>
        <v/>
      </c>
      <c r="Z29" s="27" t="str" cm="1">
        <f t="array" ref="Z29">IF($AK29=0,"",IF((INDEX(MASTER!$D$24:$AG$391,$AK29,Z$419)=0),"",(INDEX(MASTER!$D$24:$AG$391,$AK29,Z$419))))</f>
        <v/>
      </c>
      <c r="AA29" s="27" t="str" cm="1">
        <f t="array" ref="AA29">IF($AK29=0,"",IF((INDEX(MASTER!$D$24:$AG$391,$AK29,AA$419)=0),"",(INDEX(MASTER!$D$24:$AG$391,$AK29,AA$419))))</f>
        <v/>
      </c>
      <c r="AB29" s="27" t="str" cm="1">
        <f t="array" ref="AB29">IF($AK29=0,"",IF((INDEX(MASTER!$D$24:$AG$391,$AK29,AB$419)=0),"",(INDEX(MASTER!$D$24:$AG$391,$AK29,AB$419))))</f>
        <v/>
      </c>
      <c r="AC29" s="27" t="str" cm="1">
        <f t="array" ref="AC29">IF($AK29=0,"",IF((INDEX(MASTER!$D$24:$AG$391,$AK29,AC$419)=0),"",(INDEX(MASTER!$D$24:$AG$391,$AK29,AC$419))))</f>
        <v/>
      </c>
      <c r="AD29" s="27" t="str" cm="1">
        <f t="array" ref="AD29">IF($AK29=0,"",IF((INDEX(MASTER!$D$24:$AG$391,$AK29,AD$419)=0),"",(INDEX(MASTER!$D$24:$AG$391,$AK29,AD$419))))</f>
        <v/>
      </c>
      <c r="AE29" s="27" t="str" cm="1">
        <f t="array" ref="AE29">IF($AK29=0,"",IF((INDEX(MASTER!$D$24:$AG$391,$AK29,AE$419)=0),"",(INDEX(MASTER!$D$24:$AG$391,$AK29,AE$419))))</f>
        <v/>
      </c>
      <c r="AF29" s="102" t="str" cm="1">
        <f t="array" ref="AF29">IF($AK29=0,"",IF((INDEX(MASTER!$D$24:$AG$391,$AK29,AF$419)=0),"",(INDEX(MASTER!$D$24:$AG$391,$AK29,AF$419))))</f>
        <v/>
      </c>
      <c r="AK29" s="3">
        <v>6</v>
      </c>
    </row>
    <row r="30" spans="2:37" ht="12.75" customHeight="1" x14ac:dyDescent="0.2">
      <c r="B30" s="28"/>
      <c r="D30" s="111" t="str" cm="1">
        <f t="array" ref="D30">IF($AK30=0,"",IF((INDEX(MASTER!$D$24:$AG$391,$AK30,D$419)=0),"",(INDEX(MASTER!$D$24:$AG$391,$AK30,D$419))))</f>
        <v>$XS105</v>
      </c>
      <c r="E30" s="22" t="str" cm="1">
        <f t="array" ref="E30">IF($AK30=0,"",IF((INDEX(MASTER!$D$24:$AG$391,$AK30,E$419)=0),"",(INDEX(MASTER!$D$24:$AG$391,$AK30,E$419))))</f>
        <v/>
      </c>
      <c r="F30" s="22" t="str" cm="1">
        <f t="array" ref="F30">IF($AK30=0,"",IF((INDEX(MASTER!$D$24:$AG$391,$AK30,F$419)=0),"",(INDEX(MASTER!$D$24:$AG$391,$AK30,F$419))))</f>
        <v>US 23</v>
      </c>
      <c r="G30" s="23" cm="1">
        <f t="array" ref="G30">IF($AK30=0,"",IF((INDEX(MASTER!$D$24:$AG$391,$AK30,G$419)=0),"",(INDEX(MASTER!$D$24:$AG$391,$AK30,G$419))))</f>
        <v>93150</v>
      </c>
      <c r="H30" s="22" t="str" cm="1">
        <f t="array" ref="H30">IF($AK30=0,"",IF((INDEX(MASTER!$D$24:$AG$391,$AK30,H$419)=0),"",(INDEX(MASTER!$D$24:$AG$391,$AK30,H$419))))</f>
        <v>TO</v>
      </c>
      <c r="I30" s="23" cm="1">
        <f t="array" ref="I30">IF($AK30=0,"",IF((INDEX(MASTER!$D$24:$AG$391,$AK30,I$419)=0),"",(INDEX(MASTER!$D$24:$AG$391,$AK30,I$419))))</f>
        <v>93200</v>
      </c>
      <c r="J30" s="112" t="str" cm="1">
        <f t="array" ref="J30">IF($AK30=0,"",IF((INDEX(MASTER!$D$24:$AG$391,$AK30,J$419)=0),"",(INDEX(MASTER!$D$24:$AG$391,$AK30,J$419))))</f>
        <v/>
      </c>
      <c r="K30" s="112" t="str" cm="1">
        <f t="array" ref="K30">IF($AK30=0,"",IF((INDEX(MASTER!$D$24:$AG$391,$AK30,K$419)=0),"",(INDEX(MASTER!$D$24:$AG$391,$AK30,K$419))))</f>
        <v>01/NHS/21</v>
      </c>
      <c r="L30" s="25" cm="1">
        <f t="array" ref="L30">IF($AK30=0,"",IF((INDEX(MASTER!$D$24:$AG$391,$AK30,L$419)=0),"",(INDEX(MASTER!$D$24:$AG$391,$AK30,L$419))))</f>
        <v>1</v>
      </c>
      <c r="M30" s="27" cm="1">
        <f t="array" ref="M30">IF($AK30=0,"",IF((INDEX(MASTER!$D$24:$AG$391,$AK30,M$419)=0),"",(INDEX(MASTER!$D$24:$AG$391,$AK30,M$419))))</f>
        <v>15</v>
      </c>
      <c r="N30" s="27" t="str" cm="1">
        <f t="array" ref="N30">IF($AK30=0,"",IF((INDEX(MASTER!$D$24:$AG$391,$AK30,N$419)=0),"",(INDEX(MASTER!$D$24:$AG$391,$AK30,N$419))))</f>
        <v/>
      </c>
      <c r="O30" s="27" t="str" cm="1">
        <f t="array" ref="O30">IF($AK30=0,"",IF((INDEX(MASTER!$D$24:$AG$391,$AK30,O$419)=0),"",(INDEX(MASTER!$D$24:$AG$391,$AK30,O$419))))</f>
        <v/>
      </c>
      <c r="P30" s="27" t="str" cm="1">
        <f t="array" ref="P30">IF($AK30=0,"",IF((INDEX(MASTER!$D$24:$AG$391,$AK30,P$419)=0),"",(INDEX(MASTER!$D$24:$AG$391,$AK30,P$419))))</f>
        <v/>
      </c>
      <c r="Q30" s="27" t="str" cm="1">
        <f t="array" ref="Q30">IF($AK30=0,"",IF((INDEX(MASTER!$D$24:$AG$391,$AK30,Q$419)=0),"",(INDEX(MASTER!$D$24:$AG$391,$AK30,Q$419))))</f>
        <v/>
      </c>
      <c r="R30" s="27" t="str" cm="1">
        <f t="array" ref="R30">IF($AK30=0,"",IF((INDEX(MASTER!$D$24:$AG$391,$AK30,R$419)=0),"",(INDEX(MASTER!$D$24:$AG$391,$AK30,R$419))))</f>
        <v/>
      </c>
      <c r="S30" s="27" t="str" cm="1">
        <f t="array" ref="S30">IF($AK30=0,"",IF((INDEX(MASTER!$D$24:$AG$391,$AK30,S$419)=0),"",(INDEX(MASTER!$D$24:$AG$391,$AK30,S$419))))</f>
        <v/>
      </c>
      <c r="T30" s="27" t="str" cm="1">
        <f t="array" ref="T30">IF($AK30=0,"",IF((INDEX(MASTER!$D$24:$AG$391,$AK30,T$419)=0),"",(INDEX(MASTER!$D$24:$AG$391,$AK30,T$419))))</f>
        <v/>
      </c>
      <c r="U30" s="27" t="str" cm="1">
        <f t="array" ref="U30">IF($AK30=0,"",IF((INDEX(MASTER!$D$24:$AG$391,$AK30,U$419)=0),"",(INDEX(MASTER!$D$24:$AG$391,$AK30,U$419))))</f>
        <v/>
      </c>
      <c r="V30" s="27" t="str" cm="1">
        <f t="array" ref="V30">IF($AK30=0,"",IF((INDEX(MASTER!$D$24:$AG$391,$AK30,V$419)=0),"",(INDEX(MASTER!$D$24:$AG$391,$AK30,V$419))))</f>
        <v/>
      </c>
      <c r="W30" s="27" t="str" cm="1">
        <f t="array" ref="W30">IF($AK30=0,"",IF((INDEX(MASTER!$D$24:$AG$391,$AK30,W$419)=0),"",(INDEX(MASTER!$D$24:$AG$391,$AK30,W$419))))</f>
        <v/>
      </c>
      <c r="X30" s="27" t="str" cm="1">
        <f t="array" ref="X30">IF($AK30=0,"",IF((INDEX(MASTER!$D$24:$AG$391,$AK30,X$419)=0),"",(INDEX(MASTER!$D$24:$AG$391,$AK30,X$419))))</f>
        <v/>
      </c>
      <c r="Y30" s="27" t="str" cm="1">
        <f t="array" ref="Y30">IF($AK30=0,"",IF((INDEX(MASTER!$D$24:$AG$391,$AK30,Y$419)=0),"",(INDEX(MASTER!$D$24:$AG$391,$AK30,Y$419))))</f>
        <v/>
      </c>
      <c r="Z30" s="27" t="str" cm="1">
        <f t="array" ref="Z30">IF($AK30=0,"",IF((INDEX(MASTER!$D$24:$AG$391,$AK30,Z$419)=0),"",(INDEX(MASTER!$D$24:$AG$391,$AK30,Z$419))))</f>
        <v/>
      </c>
      <c r="AA30" s="27" t="str" cm="1">
        <f t="array" ref="AA30">IF($AK30=0,"",IF((INDEX(MASTER!$D$24:$AG$391,$AK30,AA$419)=0),"",(INDEX(MASTER!$D$24:$AG$391,$AK30,AA$419))))</f>
        <v/>
      </c>
      <c r="AB30" s="27" t="str" cm="1">
        <f t="array" ref="AB30">IF($AK30=0,"",IF((INDEX(MASTER!$D$24:$AG$391,$AK30,AB$419)=0),"",(INDEX(MASTER!$D$24:$AG$391,$AK30,AB$419))))</f>
        <v/>
      </c>
      <c r="AC30" s="27" t="str" cm="1">
        <f t="array" ref="AC30">IF($AK30=0,"",IF((INDEX(MASTER!$D$24:$AG$391,$AK30,AC$419)=0),"",(INDEX(MASTER!$D$24:$AG$391,$AK30,AC$419))))</f>
        <v/>
      </c>
      <c r="AD30" s="27" t="str" cm="1">
        <f t="array" ref="AD30">IF($AK30=0,"",IF((INDEX(MASTER!$D$24:$AG$391,$AK30,AD$419)=0),"",(INDEX(MASTER!$D$24:$AG$391,$AK30,AD$419))))</f>
        <v/>
      </c>
      <c r="AE30" s="27" t="str" cm="1">
        <f t="array" ref="AE30">IF($AK30=0,"",IF((INDEX(MASTER!$D$24:$AG$391,$AK30,AE$419)=0),"",(INDEX(MASTER!$D$24:$AG$391,$AK30,AE$419))))</f>
        <v/>
      </c>
      <c r="AF30" s="102" t="str" cm="1">
        <f t="array" ref="AF30">IF($AK30=0,"",IF((INDEX(MASTER!$D$24:$AG$391,$AK30,AF$419)=0),"",(INDEX(MASTER!$D$24:$AG$391,$AK30,AF$419))))</f>
        <v/>
      </c>
      <c r="AK30" s="3">
        <v>7</v>
      </c>
    </row>
    <row r="31" spans="2:37" ht="12.75" customHeight="1" x14ac:dyDescent="0.2">
      <c r="B31" s="28"/>
      <c r="D31" s="111" t="str" cm="1">
        <f t="array" ref="D31">IF($AK31=0,"",IF((INDEX(MASTER!$D$24:$AG$391,$AK31,D$419)=0),"",(INDEX(MASTER!$D$24:$AG$391,$AK31,D$419))))</f>
        <v>$XS105</v>
      </c>
      <c r="E31" s="22" t="str" cm="1">
        <f t="array" ref="E31">IF($AK31=0,"",IF((INDEX(MASTER!$D$24:$AG$391,$AK31,E$419)=0),"",(INDEX(MASTER!$D$24:$AG$391,$AK31,E$419))))</f>
        <v/>
      </c>
      <c r="F31" s="22" t="str" cm="1">
        <f t="array" ref="F31">IF($AK31=0,"",IF((INDEX(MASTER!$D$24:$AG$391,$AK31,F$419)=0),"",(INDEX(MASTER!$D$24:$AG$391,$AK31,F$419))))</f>
        <v>US 23</v>
      </c>
      <c r="G31" s="23" cm="1">
        <f t="array" ref="G31">IF($AK31=0,"",IF((INDEX(MASTER!$D$24:$AG$391,$AK31,G$419)=0),"",(INDEX(MASTER!$D$24:$AG$391,$AK31,G$419))))</f>
        <v>93200</v>
      </c>
      <c r="H31" s="22" t="str" cm="1">
        <f t="array" ref="H31">IF($AK31=0,"",IF((INDEX(MASTER!$D$24:$AG$391,$AK31,H$419)=0),"",(INDEX(MASTER!$D$24:$AG$391,$AK31,H$419))))</f>
        <v>TO</v>
      </c>
      <c r="I31" s="23" cm="1">
        <f t="array" ref="I31">IF($AK31=0,"",IF((INDEX(MASTER!$D$24:$AG$391,$AK31,I$419)=0),"",(INDEX(MASTER!$D$24:$AG$391,$AK31,I$419))))</f>
        <v>93250</v>
      </c>
      <c r="J31" s="112" t="str" cm="1">
        <f t="array" ref="J31">IF($AK31=0,"",IF((INDEX(MASTER!$D$24:$AG$391,$AK31,J$419)=0),"",(INDEX(MASTER!$D$24:$AG$391,$AK31,J$419))))</f>
        <v/>
      </c>
      <c r="K31" s="112" t="str" cm="1">
        <f t="array" ref="K31">IF($AK31=0,"",IF((INDEX(MASTER!$D$24:$AG$391,$AK31,K$419)=0),"",(INDEX(MASTER!$D$24:$AG$391,$AK31,K$419))))</f>
        <v>01/NHS/21</v>
      </c>
      <c r="L31" s="25" cm="1">
        <f t="array" ref="L31">IF($AK31=0,"",IF((INDEX(MASTER!$D$24:$AG$391,$AK31,L$419)=0),"",(INDEX(MASTER!$D$24:$AG$391,$AK31,L$419))))</f>
        <v>6</v>
      </c>
      <c r="M31" s="27" cm="1">
        <f t="array" ref="M31">IF($AK31=0,"",IF((INDEX(MASTER!$D$24:$AG$391,$AK31,M$419)=0),"",(INDEX(MASTER!$D$24:$AG$391,$AK31,M$419))))</f>
        <v>18</v>
      </c>
      <c r="N31" s="27" cm="1">
        <f t="array" ref="N31">IF($AK31=0,"",IF((INDEX(MASTER!$D$24:$AG$391,$AK31,N$419)=0),"",(INDEX(MASTER!$D$24:$AG$391,$AK31,N$419))))</f>
        <v>30</v>
      </c>
      <c r="O31" s="32" cm="1">
        <f t="array" ref="O31">IF($AK31=0,"",IF((INDEX(MASTER!$D$24:$AG$391,$AK31,O$419)=0),"",(INDEX(MASTER!$D$24:$AG$391,$AK31,O$419))))</f>
        <v>10</v>
      </c>
      <c r="P31" s="32" cm="1">
        <f t="array" ref="P31">IF($AK31=0,"",IF((INDEX(MASTER!$D$24:$AG$391,$AK31,P$419)=0),"",(INDEX(MASTER!$D$24:$AG$391,$AK31,P$419))))</f>
        <v>20</v>
      </c>
      <c r="Q31" s="27" t="str" cm="1">
        <f t="array" ref="Q31">IF($AK31=0,"",IF((INDEX(MASTER!$D$24:$AG$391,$AK31,Q$419)=0),"",(INDEX(MASTER!$D$24:$AG$391,$AK31,Q$419))))</f>
        <v/>
      </c>
      <c r="R31" s="27" t="str" cm="1">
        <f t="array" ref="R31">IF($AK31=0,"",IF((INDEX(MASTER!$D$24:$AG$391,$AK31,R$419)=0),"",(INDEX(MASTER!$D$24:$AG$391,$AK31,R$419))))</f>
        <v/>
      </c>
      <c r="S31" s="27" t="str" cm="1">
        <f t="array" ref="S31">IF($AK31=0,"",IF((INDEX(MASTER!$D$24:$AG$391,$AK31,S$419)=0),"",(INDEX(MASTER!$D$24:$AG$391,$AK31,S$419))))</f>
        <v/>
      </c>
      <c r="T31" s="27" t="str" cm="1">
        <f t="array" ref="T31">IF($AK31=0,"",IF((INDEX(MASTER!$D$24:$AG$391,$AK31,T$419)=0),"",(INDEX(MASTER!$D$24:$AG$391,$AK31,T$419))))</f>
        <v/>
      </c>
      <c r="U31" s="27" t="str" cm="1">
        <f t="array" ref="U31">IF($AK31=0,"",IF((INDEX(MASTER!$D$24:$AG$391,$AK31,U$419)=0),"",(INDEX(MASTER!$D$24:$AG$391,$AK31,U$419))))</f>
        <v/>
      </c>
      <c r="V31" s="27" t="str" cm="1">
        <f t="array" ref="V31">IF($AK31=0,"",IF((INDEX(MASTER!$D$24:$AG$391,$AK31,V$419)=0),"",(INDEX(MASTER!$D$24:$AG$391,$AK31,V$419))))</f>
        <v/>
      </c>
      <c r="W31" s="27" t="str" cm="1">
        <f t="array" ref="W31">IF($AK31=0,"",IF((INDEX(MASTER!$D$24:$AG$391,$AK31,W$419)=0),"",(INDEX(MASTER!$D$24:$AG$391,$AK31,W$419))))</f>
        <v/>
      </c>
      <c r="X31" s="27" t="str" cm="1">
        <f t="array" ref="X31">IF($AK31=0,"",IF((INDEX(MASTER!$D$24:$AG$391,$AK31,X$419)=0),"",(INDEX(MASTER!$D$24:$AG$391,$AK31,X$419))))</f>
        <v/>
      </c>
      <c r="Y31" s="27" t="str" cm="1">
        <f t="array" ref="Y31">IF($AK31=0,"",IF((INDEX(MASTER!$D$24:$AG$391,$AK31,Y$419)=0),"",(INDEX(MASTER!$D$24:$AG$391,$AK31,Y$419))))</f>
        <v/>
      </c>
      <c r="Z31" s="27" t="str" cm="1">
        <f t="array" ref="Z31">IF($AK31=0,"",IF((INDEX(MASTER!$D$24:$AG$391,$AK31,Z$419)=0),"",(INDEX(MASTER!$D$24:$AG$391,$AK31,Z$419))))</f>
        <v/>
      </c>
      <c r="AA31" s="27" t="str" cm="1">
        <f t="array" ref="AA31">IF($AK31=0,"",IF((INDEX(MASTER!$D$24:$AG$391,$AK31,AA$419)=0),"",(INDEX(MASTER!$D$24:$AG$391,$AK31,AA$419))))</f>
        <v/>
      </c>
      <c r="AB31" s="27" t="str" cm="1">
        <f t="array" ref="AB31">IF($AK31=0,"",IF((INDEX(MASTER!$D$24:$AG$391,$AK31,AB$419)=0),"",(INDEX(MASTER!$D$24:$AG$391,$AK31,AB$419))))</f>
        <v/>
      </c>
      <c r="AC31" s="27" t="str" cm="1">
        <f t="array" ref="AC31">IF($AK31=0,"",IF((INDEX(MASTER!$D$24:$AG$391,$AK31,AC$419)=0),"",(INDEX(MASTER!$D$24:$AG$391,$AK31,AC$419))))</f>
        <v/>
      </c>
      <c r="AD31" s="27" t="str" cm="1">
        <f t="array" ref="AD31">IF($AK31=0,"",IF((INDEX(MASTER!$D$24:$AG$391,$AK31,AD$419)=0),"",(INDEX(MASTER!$D$24:$AG$391,$AK31,AD$419))))</f>
        <v/>
      </c>
      <c r="AE31" s="27" t="str" cm="1">
        <f t="array" ref="AE31">IF($AK31=0,"",IF((INDEX(MASTER!$D$24:$AG$391,$AK31,AE$419)=0),"",(INDEX(MASTER!$D$24:$AG$391,$AK31,AE$419))))</f>
        <v/>
      </c>
      <c r="AF31" s="102" t="str" cm="1">
        <f t="array" ref="AF31">IF($AK31=0,"",IF((INDEX(MASTER!$D$24:$AG$391,$AK31,AF$419)=0),"",(INDEX(MASTER!$D$24:$AG$391,$AK31,AF$419))))</f>
        <v/>
      </c>
      <c r="AK31" s="3">
        <v>8</v>
      </c>
    </row>
    <row r="32" spans="2:37" ht="12.75" customHeight="1" x14ac:dyDescent="0.2">
      <c r="B32" s="28"/>
      <c r="D32" s="111" t="str" cm="1">
        <f t="array" ref="D32">IF($AK32=0,"",IF((INDEX(MASTER!$D$24:$AG$391,$AK32,D$419)=0),"",(INDEX(MASTER!$D$24:$AG$391,$AK32,D$419))))</f>
        <v>$XS106</v>
      </c>
      <c r="E32" s="22" t="str" cm="1">
        <f t="array" ref="E32">IF($AK32=0,"",IF((INDEX(MASTER!$D$24:$AG$391,$AK32,E$419)=0),"",(INDEX(MASTER!$D$24:$AG$391,$AK32,E$419))))</f>
        <v/>
      </c>
      <c r="F32" s="22" t="str" cm="1">
        <f t="array" ref="F32">IF($AK32=0,"",IF((INDEX(MASTER!$D$24:$AG$391,$AK32,F$419)=0),"",(INDEX(MASTER!$D$24:$AG$391,$AK32,F$419))))</f>
        <v>US 23</v>
      </c>
      <c r="G32" s="23" cm="1">
        <f t="array" ref="G32">IF($AK32=0,"",IF((INDEX(MASTER!$D$24:$AG$391,$AK32,G$419)=0),"",(INDEX(MASTER!$D$24:$AG$391,$AK32,G$419))))</f>
        <v>93250</v>
      </c>
      <c r="H32" s="22" t="str" cm="1">
        <f t="array" ref="H32">IF($AK32=0,"",IF((INDEX(MASTER!$D$24:$AG$391,$AK32,H$419)=0),"",(INDEX(MASTER!$D$24:$AG$391,$AK32,H$419))))</f>
        <v>TO</v>
      </c>
      <c r="I32" s="23" cm="1">
        <f t="array" ref="I32">IF($AK32=0,"",IF((INDEX(MASTER!$D$24:$AG$391,$AK32,I$419)=0),"",(INDEX(MASTER!$D$24:$AG$391,$AK32,I$419))))</f>
        <v>93300</v>
      </c>
      <c r="J32" s="112" t="str" cm="1">
        <f t="array" ref="J32">IF($AK32=0,"",IF((INDEX(MASTER!$D$24:$AG$391,$AK32,J$419)=0),"",(INDEX(MASTER!$D$24:$AG$391,$AK32,J$419))))</f>
        <v/>
      </c>
      <c r="K32" s="112" t="str" cm="1">
        <f t="array" ref="K32">IF($AK32=0,"",IF((INDEX(MASTER!$D$24:$AG$391,$AK32,K$419)=0),"",(INDEX(MASTER!$D$24:$AG$391,$AK32,K$419))))</f>
        <v>01/NHS/21</v>
      </c>
      <c r="L32" s="25" cm="1">
        <f t="array" ref="L32">IF($AK32=0,"",IF((INDEX(MASTER!$D$24:$AG$391,$AK32,L$419)=0),"",(INDEX(MASTER!$D$24:$AG$391,$AK32,L$419))))</f>
        <v>37</v>
      </c>
      <c r="M32" s="27" cm="1">
        <f t="array" ref="M32">IF($AK32=0,"",IF((INDEX(MASTER!$D$24:$AG$391,$AK32,M$419)=0),"",(INDEX(MASTER!$D$24:$AG$391,$AK32,M$419))))</f>
        <v>31</v>
      </c>
      <c r="N32" s="27" cm="1">
        <f t="array" ref="N32">IF($AK32=0,"",IF((INDEX(MASTER!$D$24:$AG$391,$AK32,N$419)=0),"",(INDEX(MASTER!$D$24:$AG$391,$AK32,N$419))))</f>
        <v>63</v>
      </c>
      <c r="O32" s="32" cm="1">
        <f t="array" ref="O32">IF($AK32=0,"",IF((INDEX(MASTER!$D$24:$AG$391,$AK32,O$419)=0),"",(INDEX(MASTER!$D$24:$AG$391,$AK32,O$419))))</f>
        <v>21</v>
      </c>
      <c r="P32" s="32" cm="1">
        <f t="array" ref="P32">IF($AK32=0,"",IF((INDEX(MASTER!$D$24:$AG$391,$AK32,P$419)=0),"",(INDEX(MASTER!$D$24:$AG$391,$AK32,P$419))))</f>
        <v>42</v>
      </c>
      <c r="Q32" s="27" t="str" cm="1">
        <f t="array" ref="Q32">IF($AK32=0,"",IF((INDEX(MASTER!$D$24:$AG$391,$AK32,Q$419)=0),"",(INDEX(MASTER!$D$24:$AG$391,$AK32,Q$419))))</f>
        <v/>
      </c>
      <c r="R32" s="27" t="str" cm="1">
        <f t="array" ref="R32">IF($AK32=0,"",IF((INDEX(MASTER!$D$24:$AG$391,$AK32,R$419)=0),"",(INDEX(MASTER!$D$24:$AG$391,$AK32,R$419))))</f>
        <v/>
      </c>
      <c r="S32" s="27" t="str" cm="1">
        <f t="array" ref="S32">IF($AK32=0,"",IF((INDEX(MASTER!$D$24:$AG$391,$AK32,S$419)=0),"",(INDEX(MASTER!$D$24:$AG$391,$AK32,S$419))))</f>
        <v/>
      </c>
      <c r="T32" s="27" t="str" cm="1">
        <f t="array" ref="T32">IF($AK32=0,"",IF((INDEX(MASTER!$D$24:$AG$391,$AK32,T$419)=0),"",(INDEX(MASTER!$D$24:$AG$391,$AK32,T$419))))</f>
        <v/>
      </c>
      <c r="U32" s="27" t="str" cm="1">
        <f t="array" ref="U32">IF($AK32=0,"",IF((INDEX(MASTER!$D$24:$AG$391,$AK32,U$419)=0),"",(INDEX(MASTER!$D$24:$AG$391,$AK32,U$419))))</f>
        <v/>
      </c>
      <c r="V32" s="27" t="str" cm="1">
        <f t="array" ref="V32">IF($AK32=0,"",IF((INDEX(MASTER!$D$24:$AG$391,$AK32,V$419)=0),"",(INDEX(MASTER!$D$24:$AG$391,$AK32,V$419))))</f>
        <v/>
      </c>
      <c r="W32" s="27" t="str" cm="1">
        <f t="array" ref="W32">IF($AK32=0,"",IF((INDEX(MASTER!$D$24:$AG$391,$AK32,W$419)=0),"",(INDEX(MASTER!$D$24:$AG$391,$AK32,W$419))))</f>
        <v/>
      </c>
      <c r="X32" s="27" t="str" cm="1">
        <f t="array" ref="X32">IF($AK32=0,"",IF((INDEX(MASTER!$D$24:$AG$391,$AK32,X$419)=0),"",(INDEX(MASTER!$D$24:$AG$391,$AK32,X$419))))</f>
        <v/>
      </c>
      <c r="Y32" s="27" t="str" cm="1">
        <f t="array" ref="Y32">IF($AK32=0,"",IF((INDEX(MASTER!$D$24:$AG$391,$AK32,Y$419)=0),"",(INDEX(MASTER!$D$24:$AG$391,$AK32,Y$419))))</f>
        <v/>
      </c>
      <c r="Z32" s="27" t="str" cm="1">
        <f t="array" ref="Z32">IF($AK32=0,"",IF((INDEX(MASTER!$D$24:$AG$391,$AK32,Z$419)=0),"",(INDEX(MASTER!$D$24:$AG$391,$AK32,Z$419))))</f>
        <v/>
      </c>
      <c r="AA32" s="27" t="str" cm="1">
        <f t="array" ref="AA32">IF($AK32=0,"",IF((INDEX(MASTER!$D$24:$AG$391,$AK32,AA$419)=0),"",(INDEX(MASTER!$D$24:$AG$391,$AK32,AA$419))))</f>
        <v/>
      </c>
      <c r="AB32" s="27" t="str" cm="1">
        <f t="array" ref="AB32">IF($AK32=0,"",IF((INDEX(MASTER!$D$24:$AG$391,$AK32,AB$419)=0),"",(INDEX(MASTER!$D$24:$AG$391,$AK32,AB$419))))</f>
        <v/>
      </c>
      <c r="AC32" s="27" t="str" cm="1">
        <f t="array" ref="AC32">IF($AK32=0,"",IF((INDEX(MASTER!$D$24:$AG$391,$AK32,AC$419)=0),"",(INDEX(MASTER!$D$24:$AG$391,$AK32,AC$419))))</f>
        <v/>
      </c>
      <c r="AD32" s="27" t="str" cm="1">
        <f t="array" ref="AD32">IF($AK32=0,"",IF((INDEX(MASTER!$D$24:$AG$391,$AK32,AD$419)=0),"",(INDEX(MASTER!$D$24:$AG$391,$AK32,AD$419))))</f>
        <v/>
      </c>
      <c r="AE32" s="27" t="str" cm="1">
        <f t="array" ref="AE32">IF($AK32=0,"",IF((INDEX(MASTER!$D$24:$AG$391,$AK32,AE$419)=0),"",(INDEX(MASTER!$D$24:$AG$391,$AK32,AE$419))))</f>
        <v/>
      </c>
      <c r="AF32" s="102" t="str" cm="1">
        <f t="array" ref="AF32">IF($AK32=0,"",IF((INDEX(MASTER!$D$24:$AG$391,$AK32,AF$419)=0),"",(INDEX(MASTER!$D$24:$AG$391,$AK32,AF$419))))</f>
        <v/>
      </c>
      <c r="AK32" s="3">
        <v>9</v>
      </c>
    </row>
    <row r="33" spans="2:37" ht="12.75" customHeight="1" x14ac:dyDescent="0.2">
      <c r="B33" s="28"/>
      <c r="D33" s="111" t="str" cm="1">
        <f t="array" ref="D33">IF($AK33=0,"",IF((INDEX(MASTER!$D$24:$AG$391,$AK33,D$419)=0),"",(INDEX(MASTER!$D$24:$AG$391,$AK33,D$419))))</f>
        <v>$XS106</v>
      </c>
      <c r="E33" s="22" t="str" cm="1">
        <f t="array" ref="E33">IF($AK33=0,"",IF((INDEX(MASTER!$D$24:$AG$391,$AK33,E$419)=0),"",(INDEX(MASTER!$D$24:$AG$391,$AK33,E$419))))</f>
        <v/>
      </c>
      <c r="F33" s="22" t="str" cm="1">
        <f t="array" ref="F33">IF($AK33=0,"",IF((INDEX(MASTER!$D$24:$AG$391,$AK33,F$419)=0),"",(INDEX(MASTER!$D$24:$AG$391,$AK33,F$419))))</f>
        <v>US 23</v>
      </c>
      <c r="G33" s="23" cm="1">
        <f t="array" ref="G33">IF($AK33=0,"",IF((INDEX(MASTER!$D$24:$AG$391,$AK33,G$419)=0),"",(INDEX(MASTER!$D$24:$AG$391,$AK33,G$419))))</f>
        <v>93300</v>
      </c>
      <c r="H33" s="22" t="str" cm="1">
        <f t="array" ref="H33">IF($AK33=0,"",IF((INDEX(MASTER!$D$24:$AG$391,$AK33,H$419)=0),"",(INDEX(MASTER!$D$24:$AG$391,$AK33,H$419))))</f>
        <v>TO</v>
      </c>
      <c r="I33" s="23" cm="1">
        <f t="array" ref="I33">IF($AK33=0,"",IF((INDEX(MASTER!$D$24:$AG$391,$AK33,I$419)=0),"",(INDEX(MASTER!$D$24:$AG$391,$AK33,I$419))))</f>
        <v>93350</v>
      </c>
      <c r="J33" s="112" t="str" cm="1">
        <f t="array" ref="J33">IF($AK33=0,"",IF((INDEX(MASTER!$D$24:$AG$391,$AK33,J$419)=0),"",(INDEX(MASTER!$D$24:$AG$391,$AK33,J$419))))</f>
        <v/>
      </c>
      <c r="K33" s="112" t="str" cm="1">
        <f t="array" ref="K33">IF($AK33=0,"",IF((INDEX(MASTER!$D$24:$AG$391,$AK33,K$419)=0),"",(INDEX(MASTER!$D$24:$AG$391,$AK33,K$419))))</f>
        <v>01/NHS/21</v>
      </c>
      <c r="L33" s="25" cm="1">
        <f t="array" ref="L33">IF($AK33=0,"",IF((INDEX(MASTER!$D$24:$AG$391,$AK33,L$419)=0),"",(INDEX(MASTER!$D$24:$AG$391,$AK33,L$419))))</f>
        <v>71</v>
      </c>
      <c r="M33" s="27" cm="1">
        <f t="array" ref="M33">IF($AK33=0,"",IF((INDEX(MASTER!$D$24:$AG$391,$AK33,M$419)=0),"",(INDEX(MASTER!$D$24:$AG$391,$AK33,M$419))))</f>
        <v>47</v>
      </c>
      <c r="N33" s="27" cm="1">
        <f t="array" ref="N33">IF($AK33=0,"",IF((INDEX(MASTER!$D$24:$AG$391,$AK33,N$419)=0),"",(INDEX(MASTER!$D$24:$AG$391,$AK33,N$419))))</f>
        <v>62</v>
      </c>
      <c r="O33" s="32" cm="1">
        <f t="array" ref="O33">IF($AK33=0,"",IF((INDEX(MASTER!$D$24:$AG$391,$AK33,O$419)=0),"",(INDEX(MASTER!$D$24:$AG$391,$AK33,O$419))))</f>
        <v>20.666666666666668</v>
      </c>
      <c r="P33" s="32" cm="1">
        <f t="array" ref="P33">IF($AK33=0,"",IF((INDEX(MASTER!$D$24:$AG$391,$AK33,P$419)=0),"",(INDEX(MASTER!$D$24:$AG$391,$AK33,P$419))))</f>
        <v>41.333333333333329</v>
      </c>
      <c r="Q33" s="27" t="str" cm="1">
        <f t="array" ref="Q33">IF($AK33=0,"",IF((INDEX(MASTER!$D$24:$AG$391,$AK33,Q$419)=0),"",(INDEX(MASTER!$D$24:$AG$391,$AK33,Q$419))))</f>
        <v/>
      </c>
      <c r="R33" s="27" t="str" cm="1">
        <f t="array" ref="R33">IF($AK33=0,"",IF((INDEX(MASTER!$D$24:$AG$391,$AK33,R$419)=0),"",(INDEX(MASTER!$D$24:$AG$391,$AK33,R$419))))</f>
        <v/>
      </c>
      <c r="S33" s="27" t="str" cm="1">
        <f t="array" ref="S33">IF($AK33=0,"",IF((INDEX(MASTER!$D$24:$AG$391,$AK33,S$419)=0),"",(INDEX(MASTER!$D$24:$AG$391,$AK33,S$419))))</f>
        <v/>
      </c>
      <c r="T33" s="27" t="str" cm="1">
        <f t="array" ref="T33">IF($AK33=0,"",IF((INDEX(MASTER!$D$24:$AG$391,$AK33,T$419)=0),"",(INDEX(MASTER!$D$24:$AG$391,$AK33,T$419))))</f>
        <v/>
      </c>
      <c r="U33" s="27" t="str" cm="1">
        <f t="array" ref="U33">IF($AK33=0,"",IF((INDEX(MASTER!$D$24:$AG$391,$AK33,U$419)=0),"",(INDEX(MASTER!$D$24:$AG$391,$AK33,U$419))))</f>
        <v/>
      </c>
      <c r="V33" s="27" t="str" cm="1">
        <f t="array" ref="V33">IF($AK33=0,"",IF((INDEX(MASTER!$D$24:$AG$391,$AK33,V$419)=0),"",(INDEX(MASTER!$D$24:$AG$391,$AK33,V$419))))</f>
        <v/>
      </c>
      <c r="W33" s="27" t="str" cm="1">
        <f t="array" ref="W33">IF($AK33=0,"",IF((INDEX(MASTER!$D$24:$AG$391,$AK33,W$419)=0),"",(INDEX(MASTER!$D$24:$AG$391,$AK33,W$419))))</f>
        <v/>
      </c>
      <c r="X33" s="27" t="str" cm="1">
        <f t="array" ref="X33">IF($AK33=0,"",IF((INDEX(MASTER!$D$24:$AG$391,$AK33,X$419)=0),"",(INDEX(MASTER!$D$24:$AG$391,$AK33,X$419))))</f>
        <v/>
      </c>
      <c r="Y33" s="27" t="str" cm="1">
        <f t="array" ref="Y33">IF($AK33=0,"",IF((INDEX(MASTER!$D$24:$AG$391,$AK33,Y$419)=0),"",(INDEX(MASTER!$D$24:$AG$391,$AK33,Y$419))))</f>
        <v/>
      </c>
      <c r="Z33" s="27" t="str" cm="1">
        <f t="array" ref="Z33">IF($AK33=0,"",IF((INDEX(MASTER!$D$24:$AG$391,$AK33,Z$419)=0),"",(INDEX(MASTER!$D$24:$AG$391,$AK33,Z$419))))</f>
        <v/>
      </c>
      <c r="AA33" s="27" t="str" cm="1">
        <f t="array" ref="AA33">IF($AK33=0,"",IF((INDEX(MASTER!$D$24:$AG$391,$AK33,AA$419)=0),"",(INDEX(MASTER!$D$24:$AG$391,$AK33,AA$419))))</f>
        <v/>
      </c>
      <c r="AB33" s="27" t="str" cm="1">
        <f t="array" ref="AB33">IF($AK33=0,"",IF((INDEX(MASTER!$D$24:$AG$391,$AK33,AB$419)=0),"",(INDEX(MASTER!$D$24:$AG$391,$AK33,AB$419))))</f>
        <v/>
      </c>
      <c r="AC33" s="27" t="str" cm="1">
        <f t="array" ref="AC33">IF($AK33=0,"",IF((INDEX(MASTER!$D$24:$AG$391,$AK33,AC$419)=0),"",(INDEX(MASTER!$D$24:$AG$391,$AK33,AC$419))))</f>
        <v/>
      </c>
      <c r="AD33" s="27" t="str" cm="1">
        <f t="array" ref="AD33">IF($AK33=0,"",IF((INDEX(MASTER!$D$24:$AG$391,$AK33,AD$419)=0),"",(INDEX(MASTER!$D$24:$AG$391,$AK33,AD$419))))</f>
        <v/>
      </c>
      <c r="AE33" s="27" t="str" cm="1">
        <f t="array" ref="AE33">IF($AK33=0,"",IF((INDEX(MASTER!$D$24:$AG$391,$AK33,AE$419)=0),"",(INDEX(MASTER!$D$24:$AG$391,$AK33,AE$419))))</f>
        <v/>
      </c>
      <c r="AF33" s="102" t="str" cm="1">
        <f t="array" ref="AF33">IF($AK33=0,"",IF((INDEX(MASTER!$D$24:$AG$391,$AK33,AF$419)=0),"",(INDEX(MASTER!$D$24:$AG$391,$AK33,AF$419))))</f>
        <v/>
      </c>
      <c r="AK33" s="3">
        <v>10</v>
      </c>
    </row>
    <row r="34" spans="2:37" ht="12.75" customHeight="1" x14ac:dyDescent="0.2">
      <c r="B34" s="28"/>
      <c r="D34" s="111" t="str" cm="1">
        <f t="array" ref="D34">IF($AK34=0,"",IF((INDEX(MASTER!$D$24:$AG$391,$AK34,D$419)=0),"",(INDEX(MASTER!$D$24:$AG$391,$AK34,D$419))))</f>
        <v>$XS106</v>
      </c>
      <c r="E34" s="22" t="str" cm="1">
        <f t="array" ref="E34">IF($AK34=0,"",IF((INDEX(MASTER!$D$24:$AG$391,$AK34,E$419)=0),"",(INDEX(MASTER!$D$24:$AG$391,$AK34,E$419))))</f>
        <v/>
      </c>
      <c r="F34" s="22" t="str" cm="1">
        <f t="array" ref="F34">IF($AK34=0,"",IF((INDEX(MASTER!$D$24:$AG$391,$AK34,F$419)=0),"",(INDEX(MASTER!$D$24:$AG$391,$AK34,F$419))))</f>
        <v>US 23</v>
      </c>
      <c r="G34" s="23" cm="1">
        <f t="array" ref="G34">IF($AK34=0,"",IF((INDEX(MASTER!$D$24:$AG$391,$AK34,G$419)=0),"",(INDEX(MASTER!$D$24:$AG$391,$AK34,G$419))))</f>
        <v>93350</v>
      </c>
      <c r="H34" s="22" t="str" cm="1">
        <f t="array" ref="H34">IF($AK34=0,"",IF((INDEX(MASTER!$D$24:$AG$391,$AK34,H$419)=0),"",(INDEX(MASTER!$D$24:$AG$391,$AK34,H$419))))</f>
        <v>TO</v>
      </c>
      <c r="I34" s="23" cm="1">
        <f t="array" ref="I34">IF($AK34=0,"",IF((INDEX(MASTER!$D$24:$AG$391,$AK34,I$419)=0),"",(INDEX(MASTER!$D$24:$AG$391,$AK34,I$419))))</f>
        <v>93400</v>
      </c>
      <c r="J34" s="112" t="str" cm="1">
        <f t="array" ref="J34">IF($AK34=0,"",IF((INDEX(MASTER!$D$24:$AG$391,$AK34,J$419)=0),"",(INDEX(MASTER!$D$24:$AG$391,$AK34,J$419))))</f>
        <v/>
      </c>
      <c r="K34" s="112" t="str" cm="1">
        <f t="array" ref="K34">IF($AK34=0,"",IF((INDEX(MASTER!$D$24:$AG$391,$AK34,K$419)=0),"",(INDEX(MASTER!$D$24:$AG$391,$AK34,K$419))))</f>
        <v>01/NHS/21</v>
      </c>
      <c r="L34" s="25" cm="1">
        <f t="array" ref="L34">IF($AK34=0,"",IF((INDEX(MASTER!$D$24:$AG$391,$AK34,L$419)=0),"",(INDEX(MASTER!$D$24:$AG$391,$AK34,L$419))))</f>
        <v>83</v>
      </c>
      <c r="M34" s="27" cm="1">
        <f t="array" ref="M34">IF($AK34=0,"",IF((INDEX(MASTER!$D$24:$AG$391,$AK34,M$419)=0),"",(INDEX(MASTER!$D$24:$AG$391,$AK34,M$419))))</f>
        <v>58</v>
      </c>
      <c r="N34" s="27" cm="1">
        <f t="array" ref="N34">IF($AK34=0,"",IF((INDEX(MASTER!$D$24:$AG$391,$AK34,N$419)=0),"",(INDEX(MASTER!$D$24:$AG$391,$AK34,N$419))))</f>
        <v>61</v>
      </c>
      <c r="O34" s="32" cm="1">
        <f t="array" ref="O34">IF($AK34=0,"",IF((INDEX(MASTER!$D$24:$AG$391,$AK34,O$419)=0),"",(INDEX(MASTER!$D$24:$AG$391,$AK34,O$419))))</f>
        <v>20.333333333333332</v>
      </c>
      <c r="P34" s="32" cm="1">
        <f t="array" ref="P34">IF($AK34=0,"",IF((INDEX(MASTER!$D$24:$AG$391,$AK34,P$419)=0),"",(INDEX(MASTER!$D$24:$AG$391,$AK34,P$419))))</f>
        <v>40.666666666666671</v>
      </c>
      <c r="Q34" s="27" t="str" cm="1">
        <f t="array" ref="Q34">IF($AK34=0,"",IF((INDEX(MASTER!$D$24:$AG$391,$AK34,Q$419)=0),"",(INDEX(MASTER!$D$24:$AG$391,$AK34,Q$419))))</f>
        <v/>
      </c>
      <c r="R34" s="27" t="str" cm="1">
        <f t="array" ref="R34">IF($AK34=0,"",IF((INDEX(MASTER!$D$24:$AG$391,$AK34,R$419)=0),"",(INDEX(MASTER!$D$24:$AG$391,$AK34,R$419))))</f>
        <v/>
      </c>
      <c r="S34" s="27" t="str" cm="1">
        <f t="array" ref="S34">IF($AK34=0,"",IF((INDEX(MASTER!$D$24:$AG$391,$AK34,S$419)=0),"",(INDEX(MASTER!$D$24:$AG$391,$AK34,S$419))))</f>
        <v/>
      </c>
      <c r="T34" s="27" t="str" cm="1">
        <f t="array" ref="T34">IF($AK34=0,"",IF((INDEX(MASTER!$D$24:$AG$391,$AK34,T$419)=0),"",(INDEX(MASTER!$D$24:$AG$391,$AK34,T$419))))</f>
        <v/>
      </c>
      <c r="U34" s="27" t="str" cm="1">
        <f t="array" ref="U34">IF($AK34=0,"",IF((INDEX(MASTER!$D$24:$AG$391,$AK34,U$419)=0),"",(INDEX(MASTER!$D$24:$AG$391,$AK34,U$419))))</f>
        <v/>
      </c>
      <c r="V34" s="27" t="str" cm="1">
        <f t="array" ref="V34">IF($AK34=0,"",IF((INDEX(MASTER!$D$24:$AG$391,$AK34,V$419)=0),"",(INDEX(MASTER!$D$24:$AG$391,$AK34,V$419))))</f>
        <v/>
      </c>
      <c r="W34" s="27" t="str" cm="1">
        <f t="array" ref="W34">IF($AK34=0,"",IF((INDEX(MASTER!$D$24:$AG$391,$AK34,W$419)=0),"",(INDEX(MASTER!$D$24:$AG$391,$AK34,W$419))))</f>
        <v/>
      </c>
      <c r="X34" s="27" t="str" cm="1">
        <f t="array" ref="X34">IF($AK34=0,"",IF((INDEX(MASTER!$D$24:$AG$391,$AK34,X$419)=0),"",(INDEX(MASTER!$D$24:$AG$391,$AK34,X$419))))</f>
        <v/>
      </c>
      <c r="Y34" s="27" t="str" cm="1">
        <f t="array" ref="Y34">IF($AK34=0,"",IF((INDEX(MASTER!$D$24:$AG$391,$AK34,Y$419)=0),"",(INDEX(MASTER!$D$24:$AG$391,$AK34,Y$419))))</f>
        <v/>
      </c>
      <c r="Z34" s="27" t="str" cm="1">
        <f t="array" ref="Z34">IF($AK34=0,"",IF((INDEX(MASTER!$D$24:$AG$391,$AK34,Z$419)=0),"",(INDEX(MASTER!$D$24:$AG$391,$AK34,Z$419))))</f>
        <v/>
      </c>
      <c r="AA34" s="27" t="str" cm="1">
        <f t="array" ref="AA34">IF($AK34=0,"",IF((INDEX(MASTER!$D$24:$AG$391,$AK34,AA$419)=0),"",(INDEX(MASTER!$D$24:$AG$391,$AK34,AA$419))))</f>
        <v/>
      </c>
      <c r="AB34" s="27" t="str" cm="1">
        <f t="array" ref="AB34">IF($AK34=0,"",IF((INDEX(MASTER!$D$24:$AG$391,$AK34,AB$419)=0),"",(INDEX(MASTER!$D$24:$AG$391,$AK34,AB$419))))</f>
        <v/>
      </c>
      <c r="AC34" s="27" t="str" cm="1">
        <f t="array" ref="AC34">IF($AK34=0,"",IF((INDEX(MASTER!$D$24:$AG$391,$AK34,AC$419)=0),"",(INDEX(MASTER!$D$24:$AG$391,$AK34,AC$419))))</f>
        <v/>
      </c>
      <c r="AD34" s="27" t="str" cm="1">
        <f t="array" ref="AD34">IF($AK34=0,"",IF((INDEX(MASTER!$D$24:$AG$391,$AK34,AD$419)=0),"",(INDEX(MASTER!$D$24:$AG$391,$AK34,AD$419))))</f>
        <v/>
      </c>
      <c r="AE34" s="27" t="str" cm="1">
        <f t="array" ref="AE34">IF($AK34=0,"",IF((INDEX(MASTER!$D$24:$AG$391,$AK34,AE$419)=0),"",(INDEX(MASTER!$D$24:$AG$391,$AK34,AE$419))))</f>
        <v/>
      </c>
      <c r="AF34" s="102" t="str" cm="1">
        <f t="array" ref="AF34">IF($AK34=0,"",IF((INDEX(MASTER!$D$24:$AG$391,$AK34,AF$419)=0),"",(INDEX(MASTER!$D$24:$AG$391,$AK34,AF$419))))</f>
        <v/>
      </c>
      <c r="AK34" s="3">
        <v>11</v>
      </c>
    </row>
    <row r="35" spans="2:37" ht="12.75" customHeight="1" x14ac:dyDescent="0.2">
      <c r="B35" s="28"/>
      <c r="D35" s="111" t="str" cm="1">
        <f t="array" ref="D35">IF($AK35=0,"",IF((INDEX(MASTER!$D$24:$AG$391,$AK35,D$419)=0),"",(INDEX(MASTER!$D$24:$AG$391,$AK35,D$419))))</f>
        <v>$XS107</v>
      </c>
      <c r="E35" s="22" t="str" cm="1">
        <f t="array" ref="E35">IF($AK35=0,"",IF((INDEX(MASTER!$D$24:$AG$391,$AK35,E$419)=0),"",(INDEX(MASTER!$D$24:$AG$391,$AK35,E$419))))</f>
        <v/>
      </c>
      <c r="F35" s="22" t="str" cm="1">
        <f t="array" ref="F35">IF($AK35=0,"",IF((INDEX(MASTER!$D$24:$AG$391,$AK35,F$419)=0),"",(INDEX(MASTER!$D$24:$AG$391,$AK35,F$419))))</f>
        <v>US 23</v>
      </c>
      <c r="G35" s="23" cm="1">
        <f t="array" ref="G35">IF($AK35=0,"",IF((INDEX(MASTER!$D$24:$AG$391,$AK35,G$419)=0),"",(INDEX(MASTER!$D$24:$AG$391,$AK35,G$419))))</f>
        <v>93400</v>
      </c>
      <c r="H35" s="22" t="str" cm="1">
        <f t="array" ref="H35">IF($AK35=0,"",IF((INDEX(MASTER!$D$24:$AG$391,$AK35,H$419)=0),"",(INDEX(MASTER!$D$24:$AG$391,$AK35,H$419))))</f>
        <v>TO</v>
      </c>
      <c r="I35" s="23" cm="1">
        <f t="array" ref="I35">IF($AK35=0,"",IF((INDEX(MASTER!$D$24:$AG$391,$AK35,I$419)=0),"",(INDEX(MASTER!$D$24:$AG$391,$AK35,I$419))))</f>
        <v>93450</v>
      </c>
      <c r="J35" s="112" t="str" cm="1">
        <f t="array" ref="J35">IF($AK35=0,"",IF((INDEX(MASTER!$D$24:$AG$391,$AK35,J$419)=0),"",(INDEX(MASTER!$D$24:$AG$391,$AK35,J$419))))</f>
        <v/>
      </c>
      <c r="K35" s="112" t="str" cm="1">
        <f t="array" ref="K35">IF($AK35=0,"",IF((INDEX(MASTER!$D$24:$AG$391,$AK35,K$419)=0),"",(INDEX(MASTER!$D$24:$AG$391,$AK35,K$419))))</f>
        <v>01/NHS/21</v>
      </c>
      <c r="L35" s="25" cm="1">
        <f t="array" ref="L35">IF($AK35=0,"",IF((INDEX(MASTER!$D$24:$AG$391,$AK35,L$419)=0),"",(INDEX(MASTER!$D$24:$AG$391,$AK35,L$419))))</f>
        <v>108</v>
      </c>
      <c r="M35" s="27" cm="1">
        <f t="array" ref="M35">IF($AK35=0,"",IF((INDEX(MASTER!$D$24:$AG$391,$AK35,M$419)=0),"",(INDEX(MASTER!$D$24:$AG$391,$AK35,M$419))))</f>
        <v>62</v>
      </c>
      <c r="N35" s="27" cm="1">
        <f t="array" ref="N35">IF($AK35=0,"",IF((INDEX(MASTER!$D$24:$AG$391,$AK35,N$419)=0),"",(INDEX(MASTER!$D$24:$AG$391,$AK35,N$419))))</f>
        <v>62</v>
      </c>
      <c r="O35" s="32" cm="1">
        <f t="array" ref="O35">IF($AK35=0,"",IF((INDEX(MASTER!$D$24:$AG$391,$AK35,O$419)=0),"",(INDEX(MASTER!$D$24:$AG$391,$AK35,O$419))))</f>
        <v>20.666666666666668</v>
      </c>
      <c r="P35" s="32" cm="1">
        <f t="array" ref="P35">IF($AK35=0,"",IF((INDEX(MASTER!$D$24:$AG$391,$AK35,P$419)=0),"",(INDEX(MASTER!$D$24:$AG$391,$AK35,P$419))))</f>
        <v>41.333333333333329</v>
      </c>
      <c r="Q35" s="27" t="str" cm="1">
        <f t="array" ref="Q35">IF($AK35=0,"",IF((INDEX(MASTER!$D$24:$AG$391,$AK35,Q$419)=0),"",(INDEX(MASTER!$D$24:$AG$391,$AK35,Q$419))))</f>
        <v/>
      </c>
      <c r="R35" s="27" t="str" cm="1">
        <f t="array" ref="R35">IF($AK35=0,"",IF((INDEX(MASTER!$D$24:$AG$391,$AK35,R$419)=0),"",(INDEX(MASTER!$D$24:$AG$391,$AK35,R$419))))</f>
        <v/>
      </c>
      <c r="S35" s="27" t="str" cm="1">
        <f t="array" ref="S35">IF($AK35=0,"",IF((INDEX(MASTER!$D$24:$AG$391,$AK35,S$419)=0),"",(INDEX(MASTER!$D$24:$AG$391,$AK35,S$419))))</f>
        <v/>
      </c>
      <c r="T35" s="27" t="str" cm="1">
        <f t="array" ref="T35">IF($AK35=0,"",IF((INDEX(MASTER!$D$24:$AG$391,$AK35,T$419)=0),"",(INDEX(MASTER!$D$24:$AG$391,$AK35,T$419))))</f>
        <v/>
      </c>
      <c r="U35" s="27" t="str" cm="1">
        <f t="array" ref="U35">IF($AK35=0,"",IF((INDEX(MASTER!$D$24:$AG$391,$AK35,U$419)=0),"",(INDEX(MASTER!$D$24:$AG$391,$AK35,U$419))))</f>
        <v/>
      </c>
      <c r="V35" s="27" t="str" cm="1">
        <f t="array" ref="V35">IF($AK35=0,"",IF((INDEX(MASTER!$D$24:$AG$391,$AK35,V$419)=0),"",(INDEX(MASTER!$D$24:$AG$391,$AK35,V$419))))</f>
        <v/>
      </c>
      <c r="W35" s="27" t="str" cm="1">
        <f t="array" ref="W35">IF($AK35=0,"",IF((INDEX(MASTER!$D$24:$AG$391,$AK35,W$419)=0),"",(INDEX(MASTER!$D$24:$AG$391,$AK35,W$419))))</f>
        <v/>
      </c>
      <c r="X35" s="27" t="str" cm="1">
        <f t="array" ref="X35">IF($AK35=0,"",IF((INDEX(MASTER!$D$24:$AG$391,$AK35,X$419)=0),"",(INDEX(MASTER!$D$24:$AG$391,$AK35,X$419))))</f>
        <v/>
      </c>
      <c r="Y35" s="27" t="str" cm="1">
        <f t="array" ref="Y35">IF($AK35=0,"",IF((INDEX(MASTER!$D$24:$AG$391,$AK35,Y$419)=0),"",(INDEX(MASTER!$D$24:$AG$391,$AK35,Y$419))))</f>
        <v/>
      </c>
      <c r="Z35" s="27" t="str" cm="1">
        <f t="array" ref="Z35">IF($AK35=0,"",IF((INDEX(MASTER!$D$24:$AG$391,$AK35,Z$419)=0),"",(INDEX(MASTER!$D$24:$AG$391,$AK35,Z$419))))</f>
        <v/>
      </c>
      <c r="AA35" s="27" t="str" cm="1">
        <f t="array" ref="AA35">IF($AK35=0,"",IF((INDEX(MASTER!$D$24:$AG$391,$AK35,AA$419)=0),"",(INDEX(MASTER!$D$24:$AG$391,$AK35,AA$419))))</f>
        <v/>
      </c>
      <c r="AB35" s="27" t="str" cm="1">
        <f t="array" ref="AB35">IF($AK35=0,"",IF((INDEX(MASTER!$D$24:$AG$391,$AK35,AB$419)=0),"",(INDEX(MASTER!$D$24:$AG$391,$AK35,AB$419))))</f>
        <v/>
      </c>
      <c r="AC35" s="27" t="str" cm="1">
        <f t="array" ref="AC35">IF($AK35=0,"",IF((INDEX(MASTER!$D$24:$AG$391,$AK35,AC$419)=0),"",(INDEX(MASTER!$D$24:$AG$391,$AK35,AC$419))))</f>
        <v/>
      </c>
      <c r="AD35" s="27" t="str" cm="1">
        <f t="array" ref="AD35">IF($AK35=0,"",IF((INDEX(MASTER!$D$24:$AG$391,$AK35,AD$419)=0),"",(INDEX(MASTER!$D$24:$AG$391,$AK35,AD$419))))</f>
        <v/>
      </c>
      <c r="AE35" s="27" t="str" cm="1">
        <f t="array" ref="AE35">IF($AK35=0,"",IF((INDEX(MASTER!$D$24:$AG$391,$AK35,AE$419)=0),"",(INDEX(MASTER!$D$24:$AG$391,$AK35,AE$419))))</f>
        <v/>
      </c>
      <c r="AF35" s="102" t="str" cm="1">
        <f t="array" ref="AF35">IF($AK35=0,"",IF((INDEX(MASTER!$D$24:$AG$391,$AK35,AF$419)=0),"",(INDEX(MASTER!$D$24:$AG$391,$AK35,AF$419))))</f>
        <v/>
      </c>
      <c r="AK35" s="3">
        <v>12</v>
      </c>
    </row>
    <row r="36" spans="2:37" ht="12.75" customHeight="1" x14ac:dyDescent="0.2">
      <c r="B36" s="28"/>
      <c r="D36" s="111" t="str" cm="1">
        <f t="array" ref="D36">IF($AK36=0,"",IF((INDEX(MASTER!$D$24:$AG$391,$AK36,D$419)=0),"",(INDEX(MASTER!$D$24:$AG$391,$AK36,D$419))))</f>
        <v>$XS107</v>
      </c>
      <c r="E36" s="22" t="str" cm="1">
        <f t="array" ref="E36">IF($AK36=0,"",IF((INDEX(MASTER!$D$24:$AG$391,$AK36,E$419)=0),"",(INDEX(MASTER!$D$24:$AG$391,$AK36,E$419))))</f>
        <v/>
      </c>
      <c r="F36" s="22" t="str" cm="1">
        <f t="array" ref="F36">IF($AK36=0,"",IF((INDEX(MASTER!$D$24:$AG$391,$AK36,F$419)=0),"",(INDEX(MASTER!$D$24:$AG$391,$AK36,F$419))))</f>
        <v>US 23</v>
      </c>
      <c r="G36" s="23" cm="1">
        <f t="array" ref="G36">IF($AK36=0,"",IF((INDEX(MASTER!$D$24:$AG$391,$AK36,G$419)=0),"",(INDEX(MASTER!$D$24:$AG$391,$AK36,G$419))))</f>
        <v>93450</v>
      </c>
      <c r="H36" s="22" t="str" cm="1">
        <f t="array" ref="H36">IF($AK36=0,"",IF((INDEX(MASTER!$D$24:$AG$391,$AK36,H$419)=0),"",(INDEX(MASTER!$D$24:$AG$391,$AK36,H$419))))</f>
        <v>TO</v>
      </c>
      <c r="I36" s="23" cm="1">
        <f t="array" ref="I36">IF($AK36=0,"",IF((INDEX(MASTER!$D$24:$AG$391,$AK36,I$419)=0),"",(INDEX(MASTER!$D$24:$AG$391,$AK36,I$419))))</f>
        <v>93500</v>
      </c>
      <c r="J36" s="112" t="str" cm="1">
        <f t="array" ref="J36">IF($AK36=0,"",IF((INDEX(MASTER!$D$24:$AG$391,$AK36,J$419)=0),"",(INDEX(MASTER!$D$24:$AG$391,$AK36,J$419))))</f>
        <v/>
      </c>
      <c r="K36" s="112" t="str" cm="1">
        <f t="array" ref="K36">IF($AK36=0,"",IF((INDEX(MASTER!$D$24:$AG$391,$AK36,K$419)=0),"",(INDEX(MASTER!$D$24:$AG$391,$AK36,K$419))))</f>
        <v>01/NHS/21</v>
      </c>
      <c r="L36" s="25" cm="1">
        <f t="array" ref="L36">IF($AK36=0,"",IF((INDEX(MASTER!$D$24:$AG$391,$AK36,L$419)=0),"",(INDEX(MASTER!$D$24:$AG$391,$AK36,L$419))))</f>
        <v>125</v>
      </c>
      <c r="M36" s="27" cm="1">
        <f t="array" ref="M36">IF($AK36=0,"",IF((INDEX(MASTER!$D$24:$AG$391,$AK36,M$419)=0),"",(INDEX(MASTER!$D$24:$AG$391,$AK36,M$419))))</f>
        <v>58</v>
      </c>
      <c r="N36" s="27" cm="1">
        <f t="array" ref="N36">IF($AK36=0,"",IF((INDEX(MASTER!$D$24:$AG$391,$AK36,N$419)=0),"",(INDEX(MASTER!$D$24:$AG$391,$AK36,N$419))))</f>
        <v>63</v>
      </c>
      <c r="O36" s="32" cm="1">
        <f t="array" ref="O36">IF($AK36=0,"",IF((INDEX(MASTER!$D$24:$AG$391,$AK36,O$419)=0),"",(INDEX(MASTER!$D$24:$AG$391,$AK36,O$419))))</f>
        <v>21</v>
      </c>
      <c r="P36" s="32" cm="1">
        <f t="array" ref="P36">IF($AK36=0,"",IF((INDEX(MASTER!$D$24:$AG$391,$AK36,P$419)=0),"",(INDEX(MASTER!$D$24:$AG$391,$AK36,P$419))))</f>
        <v>42</v>
      </c>
      <c r="Q36" s="27" t="str" cm="1">
        <f t="array" ref="Q36">IF($AK36=0,"",IF((INDEX(MASTER!$D$24:$AG$391,$AK36,Q$419)=0),"",(INDEX(MASTER!$D$24:$AG$391,$AK36,Q$419))))</f>
        <v/>
      </c>
      <c r="R36" s="27" t="str" cm="1">
        <f t="array" ref="R36">IF($AK36=0,"",IF((INDEX(MASTER!$D$24:$AG$391,$AK36,R$419)=0),"",(INDEX(MASTER!$D$24:$AG$391,$AK36,R$419))))</f>
        <v/>
      </c>
      <c r="S36" s="27" t="str" cm="1">
        <f t="array" ref="S36">IF($AK36=0,"",IF((INDEX(MASTER!$D$24:$AG$391,$AK36,S$419)=0),"",(INDEX(MASTER!$D$24:$AG$391,$AK36,S$419))))</f>
        <v/>
      </c>
      <c r="T36" s="27" t="str" cm="1">
        <f t="array" ref="T36">IF($AK36=0,"",IF((INDEX(MASTER!$D$24:$AG$391,$AK36,T$419)=0),"",(INDEX(MASTER!$D$24:$AG$391,$AK36,T$419))))</f>
        <v/>
      </c>
      <c r="U36" s="27" t="str" cm="1">
        <f t="array" ref="U36">IF($AK36=0,"",IF((INDEX(MASTER!$D$24:$AG$391,$AK36,U$419)=0),"",(INDEX(MASTER!$D$24:$AG$391,$AK36,U$419))))</f>
        <v/>
      </c>
      <c r="V36" s="27" t="str" cm="1">
        <f t="array" ref="V36">IF($AK36=0,"",IF((INDEX(MASTER!$D$24:$AG$391,$AK36,V$419)=0),"",(INDEX(MASTER!$D$24:$AG$391,$AK36,V$419))))</f>
        <v/>
      </c>
      <c r="W36" s="27" t="str" cm="1">
        <f t="array" ref="W36">IF($AK36=0,"",IF((INDEX(MASTER!$D$24:$AG$391,$AK36,W$419)=0),"",(INDEX(MASTER!$D$24:$AG$391,$AK36,W$419))))</f>
        <v/>
      </c>
      <c r="X36" s="27" t="str" cm="1">
        <f t="array" ref="X36">IF($AK36=0,"",IF((INDEX(MASTER!$D$24:$AG$391,$AK36,X$419)=0),"",(INDEX(MASTER!$D$24:$AG$391,$AK36,X$419))))</f>
        <v/>
      </c>
      <c r="Y36" s="27" t="str" cm="1">
        <f t="array" ref="Y36">IF($AK36=0,"",IF((INDEX(MASTER!$D$24:$AG$391,$AK36,Y$419)=0),"",(INDEX(MASTER!$D$24:$AG$391,$AK36,Y$419))))</f>
        <v/>
      </c>
      <c r="Z36" s="27" t="str" cm="1">
        <f t="array" ref="Z36">IF($AK36=0,"",IF((INDEX(MASTER!$D$24:$AG$391,$AK36,Z$419)=0),"",(INDEX(MASTER!$D$24:$AG$391,$AK36,Z$419))))</f>
        <v/>
      </c>
      <c r="AA36" s="27" t="str" cm="1">
        <f t="array" ref="AA36">IF($AK36=0,"",IF((INDEX(MASTER!$D$24:$AG$391,$AK36,AA$419)=0),"",(INDEX(MASTER!$D$24:$AG$391,$AK36,AA$419))))</f>
        <v/>
      </c>
      <c r="AB36" s="27" t="str" cm="1">
        <f t="array" ref="AB36">IF($AK36=0,"",IF((INDEX(MASTER!$D$24:$AG$391,$AK36,AB$419)=0),"",(INDEX(MASTER!$D$24:$AG$391,$AK36,AB$419))))</f>
        <v/>
      </c>
      <c r="AC36" s="27" t="str" cm="1">
        <f t="array" ref="AC36">IF($AK36=0,"",IF((INDEX(MASTER!$D$24:$AG$391,$AK36,AC$419)=0),"",(INDEX(MASTER!$D$24:$AG$391,$AK36,AC$419))))</f>
        <v/>
      </c>
      <c r="AD36" s="27" t="str" cm="1">
        <f t="array" ref="AD36">IF($AK36=0,"",IF((INDEX(MASTER!$D$24:$AG$391,$AK36,AD$419)=0),"",(INDEX(MASTER!$D$24:$AG$391,$AK36,AD$419))))</f>
        <v/>
      </c>
      <c r="AE36" s="27" t="str" cm="1">
        <f t="array" ref="AE36">IF($AK36=0,"",IF((INDEX(MASTER!$D$24:$AG$391,$AK36,AE$419)=0),"",(INDEX(MASTER!$D$24:$AG$391,$AK36,AE$419))))</f>
        <v/>
      </c>
      <c r="AF36" s="102" t="str" cm="1">
        <f t="array" ref="AF36">IF($AK36=0,"",IF((INDEX(MASTER!$D$24:$AG$391,$AK36,AF$419)=0),"",(INDEX(MASTER!$D$24:$AG$391,$AK36,AF$419))))</f>
        <v/>
      </c>
      <c r="AK36" s="3">
        <v>13</v>
      </c>
    </row>
    <row r="37" spans="2:37" ht="12.75" customHeight="1" x14ac:dyDescent="0.2">
      <c r="B37" s="28"/>
      <c r="D37" s="111" t="str" cm="1">
        <f t="array" ref="D37">IF($AK37=0,"",IF((INDEX(MASTER!$D$24:$AG$391,$AK37,D$419)=0),"",(INDEX(MASTER!$D$24:$AG$391,$AK37,D$419))))</f>
        <v>$XS107</v>
      </c>
      <c r="E37" s="22" t="str" cm="1">
        <f t="array" ref="E37">IF($AK37=0,"",IF((INDEX(MASTER!$D$24:$AG$391,$AK37,E$419)=0),"",(INDEX(MASTER!$D$24:$AG$391,$AK37,E$419))))</f>
        <v/>
      </c>
      <c r="F37" s="22" t="str" cm="1">
        <f t="array" ref="F37">IF($AK37=0,"",IF((INDEX(MASTER!$D$24:$AG$391,$AK37,F$419)=0),"",(INDEX(MASTER!$D$24:$AG$391,$AK37,F$419))))</f>
        <v>US 23</v>
      </c>
      <c r="G37" s="23" cm="1">
        <f t="array" ref="G37">IF($AK37=0,"",IF((INDEX(MASTER!$D$24:$AG$391,$AK37,G$419)=0),"",(INDEX(MASTER!$D$24:$AG$391,$AK37,G$419))))</f>
        <v>93500</v>
      </c>
      <c r="H37" s="22" t="str" cm="1">
        <f t="array" ref="H37">IF($AK37=0,"",IF((INDEX(MASTER!$D$24:$AG$391,$AK37,H$419)=0),"",(INDEX(MASTER!$D$24:$AG$391,$AK37,H$419))))</f>
        <v>TO</v>
      </c>
      <c r="I37" s="23" cm="1">
        <f t="array" ref="I37">IF($AK37=0,"",IF((INDEX(MASTER!$D$24:$AG$391,$AK37,I$419)=0),"",(INDEX(MASTER!$D$24:$AG$391,$AK37,I$419))))</f>
        <v>93550</v>
      </c>
      <c r="J37" s="112" t="str" cm="1">
        <f t="array" ref="J37">IF($AK37=0,"",IF((INDEX(MASTER!$D$24:$AG$391,$AK37,J$419)=0),"",(INDEX(MASTER!$D$24:$AG$391,$AK37,J$419))))</f>
        <v/>
      </c>
      <c r="K37" s="112" t="str" cm="1">
        <f t="array" ref="K37">IF($AK37=0,"",IF((INDEX(MASTER!$D$24:$AG$391,$AK37,K$419)=0),"",(INDEX(MASTER!$D$24:$AG$391,$AK37,K$419))))</f>
        <v>01/NHS/21</v>
      </c>
      <c r="L37" s="25" cm="1">
        <f t="array" ref="L37">IF($AK37=0,"",IF((INDEX(MASTER!$D$24:$AG$391,$AK37,L$419)=0),"",(INDEX(MASTER!$D$24:$AG$391,$AK37,L$419))))</f>
        <v>113</v>
      </c>
      <c r="M37" s="27" cm="1">
        <f t="array" ref="M37">IF($AK37=0,"",IF((INDEX(MASTER!$D$24:$AG$391,$AK37,M$419)=0),"",(INDEX(MASTER!$D$24:$AG$391,$AK37,M$419))))</f>
        <v>59</v>
      </c>
      <c r="N37" s="27" cm="1">
        <f t="array" ref="N37">IF($AK37=0,"",IF((INDEX(MASTER!$D$24:$AG$391,$AK37,N$419)=0),"",(INDEX(MASTER!$D$24:$AG$391,$AK37,N$419))))</f>
        <v>77</v>
      </c>
      <c r="O37" s="32" cm="1">
        <f t="array" ref="O37">IF($AK37=0,"",IF((INDEX(MASTER!$D$24:$AG$391,$AK37,O$419)=0),"",(INDEX(MASTER!$D$24:$AG$391,$AK37,O$419))))</f>
        <v>25.666666666666668</v>
      </c>
      <c r="P37" s="32" cm="1">
        <f t="array" ref="P37">IF($AK37=0,"",IF((INDEX(MASTER!$D$24:$AG$391,$AK37,P$419)=0),"",(INDEX(MASTER!$D$24:$AG$391,$AK37,P$419))))</f>
        <v>51.333333333333329</v>
      </c>
      <c r="Q37" s="27" t="str" cm="1">
        <f t="array" ref="Q37">IF($AK37=0,"",IF((INDEX(MASTER!$D$24:$AG$391,$AK37,Q$419)=0),"",(INDEX(MASTER!$D$24:$AG$391,$AK37,Q$419))))</f>
        <v/>
      </c>
      <c r="R37" s="27" t="str" cm="1">
        <f t="array" ref="R37">IF($AK37=0,"",IF((INDEX(MASTER!$D$24:$AG$391,$AK37,R$419)=0),"",(INDEX(MASTER!$D$24:$AG$391,$AK37,R$419))))</f>
        <v/>
      </c>
      <c r="S37" s="27" t="str" cm="1">
        <f t="array" ref="S37">IF($AK37=0,"",IF((INDEX(MASTER!$D$24:$AG$391,$AK37,S$419)=0),"",(INDEX(MASTER!$D$24:$AG$391,$AK37,S$419))))</f>
        <v/>
      </c>
      <c r="T37" s="27" t="str" cm="1">
        <f t="array" ref="T37">IF($AK37=0,"",IF((INDEX(MASTER!$D$24:$AG$391,$AK37,T$419)=0),"",(INDEX(MASTER!$D$24:$AG$391,$AK37,T$419))))</f>
        <v/>
      </c>
      <c r="U37" s="27" t="str" cm="1">
        <f t="array" ref="U37">IF($AK37=0,"",IF((INDEX(MASTER!$D$24:$AG$391,$AK37,U$419)=0),"",(INDEX(MASTER!$D$24:$AG$391,$AK37,U$419))))</f>
        <v/>
      </c>
      <c r="V37" s="27" t="str" cm="1">
        <f t="array" ref="V37">IF($AK37=0,"",IF((INDEX(MASTER!$D$24:$AG$391,$AK37,V$419)=0),"",(INDEX(MASTER!$D$24:$AG$391,$AK37,V$419))))</f>
        <v/>
      </c>
      <c r="W37" s="27" t="str" cm="1">
        <f t="array" ref="W37">IF($AK37=0,"",IF((INDEX(MASTER!$D$24:$AG$391,$AK37,W$419)=0),"",(INDEX(MASTER!$D$24:$AG$391,$AK37,W$419))))</f>
        <v/>
      </c>
      <c r="X37" s="27" t="str" cm="1">
        <f t="array" ref="X37">IF($AK37=0,"",IF((INDEX(MASTER!$D$24:$AG$391,$AK37,X$419)=0),"",(INDEX(MASTER!$D$24:$AG$391,$AK37,X$419))))</f>
        <v/>
      </c>
      <c r="Y37" s="27" t="str" cm="1">
        <f t="array" ref="Y37">IF($AK37=0,"",IF((INDEX(MASTER!$D$24:$AG$391,$AK37,Y$419)=0),"",(INDEX(MASTER!$D$24:$AG$391,$AK37,Y$419))))</f>
        <v/>
      </c>
      <c r="Z37" s="27" t="str" cm="1">
        <f t="array" ref="Z37">IF($AK37=0,"",IF((INDEX(MASTER!$D$24:$AG$391,$AK37,Z$419)=0),"",(INDEX(MASTER!$D$24:$AG$391,$AK37,Z$419))))</f>
        <v/>
      </c>
      <c r="AA37" s="27" t="str" cm="1">
        <f t="array" ref="AA37">IF($AK37=0,"",IF((INDEX(MASTER!$D$24:$AG$391,$AK37,AA$419)=0),"",(INDEX(MASTER!$D$24:$AG$391,$AK37,AA$419))))</f>
        <v/>
      </c>
      <c r="AB37" s="27" t="str" cm="1">
        <f t="array" ref="AB37">IF($AK37=0,"",IF((INDEX(MASTER!$D$24:$AG$391,$AK37,AB$419)=0),"",(INDEX(MASTER!$D$24:$AG$391,$AK37,AB$419))))</f>
        <v/>
      </c>
      <c r="AC37" s="27" t="str" cm="1">
        <f t="array" ref="AC37">IF($AK37=0,"",IF((INDEX(MASTER!$D$24:$AG$391,$AK37,AC$419)=0),"",(INDEX(MASTER!$D$24:$AG$391,$AK37,AC$419))))</f>
        <v/>
      </c>
      <c r="AD37" s="27" t="str" cm="1">
        <f t="array" ref="AD37">IF($AK37=0,"",IF((INDEX(MASTER!$D$24:$AG$391,$AK37,AD$419)=0),"",(INDEX(MASTER!$D$24:$AG$391,$AK37,AD$419))))</f>
        <v/>
      </c>
      <c r="AE37" s="27" t="str" cm="1">
        <f t="array" ref="AE37">IF($AK37=0,"",IF((INDEX(MASTER!$D$24:$AG$391,$AK37,AE$419)=0),"",(INDEX(MASTER!$D$24:$AG$391,$AK37,AE$419))))</f>
        <v/>
      </c>
      <c r="AF37" s="102" t="str" cm="1">
        <f t="array" ref="AF37">IF($AK37=0,"",IF((INDEX(MASTER!$D$24:$AG$391,$AK37,AF$419)=0),"",(INDEX(MASTER!$D$24:$AG$391,$AK37,AF$419))))</f>
        <v/>
      </c>
      <c r="AK37" s="3">
        <v>14</v>
      </c>
    </row>
    <row r="38" spans="2:37" ht="12.75" customHeight="1" x14ac:dyDescent="0.2">
      <c r="B38" s="28"/>
      <c r="D38" s="111" t="str" cm="1">
        <f t="array" ref="D38">IF($AK38=0,"",IF((INDEX(MASTER!$D$24:$AG$391,$AK38,D$419)=0),"",(INDEX(MASTER!$D$24:$AG$391,$AK38,D$419))))</f>
        <v>$XS108</v>
      </c>
      <c r="E38" s="22" t="str" cm="1">
        <f t="array" ref="E38">IF($AK38=0,"",IF((INDEX(MASTER!$D$24:$AG$391,$AK38,E$419)=0),"",(INDEX(MASTER!$D$24:$AG$391,$AK38,E$419))))</f>
        <v/>
      </c>
      <c r="F38" s="22" t="str" cm="1">
        <f t="array" ref="F38">IF($AK38=0,"",IF((INDEX(MASTER!$D$24:$AG$391,$AK38,F$419)=0),"",(INDEX(MASTER!$D$24:$AG$391,$AK38,F$419))))</f>
        <v>US 23</v>
      </c>
      <c r="G38" s="23" cm="1">
        <f t="array" ref="G38">IF($AK38=0,"",IF((INDEX(MASTER!$D$24:$AG$391,$AK38,G$419)=0),"",(INDEX(MASTER!$D$24:$AG$391,$AK38,G$419))))</f>
        <v>93550</v>
      </c>
      <c r="H38" s="22" t="str" cm="1">
        <f t="array" ref="H38">IF($AK38=0,"",IF((INDEX(MASTER!$D$24:$AG$391,$AK38,H$419)=0),"",(INDEX(MASTER!$D$24:$AG$391,$AK38,H$419))))</f>
        <v>TO</v>
      </c>
      <c r="I38" s="23" cm="1">
        <f t="array" ref="I38">IF($AK38=0,"",IF((INDEX(MASTER!$D$24:$AG$391,$AK38,I$419)=0),"",(INDEX(MASTER!$D$24:$AG$391,$AK38,I$419))))</f>
        <v>93600</v>
      </c>
      <c r="J38" s="112" t="str" cm="1">
        <f t="array" ref="J38">IF($AK38=0,"",IF((INDEX(MASTER!$D$24:$AG$391,$AK38,J$419)=0),"",(INDEX(MASTER!$D$24:$AG$391,$AK38,J$419))))</f>
        <v/>
      </c>
      <c r="K38" s="112" t="str" cm="1">
        <f t="array" ref="K38">IF($AK38=0,"",IF((INDEX(MASTER!$D$24:$AG$391,$AK38,K$419)=0),"",(INDEX(MASTER!$D$24:$AG$391,$AK38,K$419))))</f>
        <v>01/NHS/21</v>
      </c>
      <c r="L38" s="25" cm="1">
        <f t="array" ref="L38">IF($AK38=0,"",IF((INDEX(MASTER!$D$24:$AG$391,$AK38,L$419)=0),"",(INDEX(MASTER!$D$24:$AG$391,$AK38,L$419))))</f>
        <v>115</v>
      </c>
      <c r="M38" s="27" cm="1">
        <f t="array" ref="M38">IF($AK38=0,"",IF((INDEX(MASTER!$D$24:$AG$391,$AK38,M$419)=0),"",(INDEX(MASTER!$D$24:$AG$391,$AK38,M$419))))</f>
        <v>61</v>
      </c>
      <c r="N38" s="27" cm="1">
        <f t="array" ref="N38">IF($AK38=0,"",IF((INDEX(MASTER!$D$24:$AG$391,$AK38,N$419)=0),"",(INDEX(MASTER!$D$24:$AG$391,$AK38,N$419))))</f>
        <v>85</v>
      </c>
      <c r="O38" s="32" cm="1">
        <f t="array" ref="O38">IF($AK38=0,"",IF((INDEX(MASTER!$D$24:$AG$391,$AK38,O$419)=0),"",(INDEX(MASTER!$D$24:$AG$391,$AK38,O$419))))</f>
        <v>28.333333333333332</v>
      </c>
      <c r="P38" s="32" cm="1">
        <f t="array" ref="P38">IF($AK38=0,"",IF((INDEX(MASTER!$D$24:$AG$391,$AK38,P$419)=0),"",(INDEX(MASTER!$D$24:$AG$391,$AK38,P$419))))</f>
        <v>56.666666666666671</v>
      </c>
      <c r="Q38" s="27" t="str" cm="1">
        <f t="array" ref="Q38">IF($AK38=0,"",IF((INDEX(MASTER!$D$24:$AG$391,$AK38,Q$419)=0),"",(INDEX(MASTER!$D$24:$AG$391,$AK38,Q$419))))</f>
        <v/>
      </c>
      <c r="R38" s="27" t="str" cm="1">
        <f t="array" ref="R38">IF($AK38=0,"",IF((INDEX(MASTER!$D$24:$AG$391,$AK38,R$419)=0),"",(INDEX(MASTER!$D$24:$AG$391,$AK38,R$419))))</f>
        <v/>
      </c>
      <c r="S38" s="27" t="str" cm="1">
        <f t="array" ref="S38">IF($AK38=0,"",IF((INDEX(MASTER!$D$24:$AG$391,$AK38,S$419)=0),"",(INDEX(MASTER!$D$24:$AG$391,$AK38,S$419))))</f>
        <v/>
      </c>
      <c r="T38" s="27" t="str" cm="1">
        <f t="array" ref="T38">IF($AK38=0,"",IF((INDEX(MASTER!$D$24:$AG$391,$AK38,T$419)=0),"",(INDEX(MASTER!$D$24:$AG$391,$AK38,T$419))))</f>
        <v/>
      </c>
      <c r="U38" s="27" t="str" cm="1">
        <f t="array" ref="U38">IF($AK38=0,"",IF((INDEX(MASTER!$D$24:$AG$391,$AK38,U$419)=0),"",(INDEX(MASTER!$D$24:$AG$391,$AK38,U$419))))</f>
        <v/>
      </c>
      <c r="V38" s="27" t="str" cm="1">
        <f t="array" ref="V38">IF($AK38=0,"",IF((INDEX(MASTER!$D$24:$AG$391,$AK38,V$419)=0),"",(INDEX(MASTER!$D$24:$AG$391,$AK38,V$419))))</f>
        <v/>
      </c>
      <c r="W38" s="27" t="str" cm="1">
        <f t="array" ref="W38">IF($AK38=0,"",IF((INDEX(MASTER!$D$24:$AG$391,$AK38,W$419)=0),"",(INDEX(MASTER!$D$24:$AG$391,$AK38,W$419))))</f>
        <v/>
      </c>
      <c r="X38" s="27" t="str" cm="1">
        <f t="array" ref="X38">IF($AK38=0,"",IF((INDEX(MASTER!$D$24:$AG$391,$AK38,X$419)=0),"",(INDEX(MASTER!$D$24:$AG$391,$AK38,X$419))))</f>
        <v/>
      </c>
      <c r="Y38" s="27" t="str" cm="1">
        <f t="array" ref="Y38">IF($AK38=0,"",IF((INDEX(MASTER!$D$24:$AG$391,$AK38,Y$419)=0),"",(INDEX(MASTER!$D$24:$AG$391,$AK38,Y$419))))</f>
        <v/>
      </c>
      <c r="Z38" s="27" t="str" cm="1">
        <f t="array" ref="Z38">IF($AK38=0,"",IF((INDEX(MASTER!$D$24:$AG$391,$AK38,Z$419)=0),"",(INDEX(MASTER!$D$24:$AG$391,$AK38,Z$419))))</f>
        <v/>
      </c>
      <c r="AA38" s="27" t="str" cm="1">
        <f t="array" ref="AA38">IF($AK38=0,"",IF((INDEX(MASTER!$D$24:$AG$391,$AK38,AA$419)=0),"",(INDEX(MASTER!$D$24:$AG$391,$AK38,AA$419))))</f>
        <v/>
      </c>
      <c r="AB38" s="27" t="str" cm="1">
        <f t="array" ref="AB38">IF($AK38=0,"",IF((INDEX(MASTER!$D$24:$AG$391,$AK38,AB$419)=0),"",(INDEX(MASTER!$D$24:$AG$391,$AK38,AB$419))))</f>
        <v/>
      </c>
      <c r="AC38" s="27" t="str" cm="1">
        <f t="array" ref="AC38">IF($AK38=0,"",IF((INDEX(MASTER!$D$24:$AG$391,$AK38,AC$419)=0),"",(INDEX(MASTER!$D$24:$AG$391,$AK38,AC$419))))</f>
        <v/>
      </c>
      <c r="AD38" s="27" t="str" cm="1">
        <f t="array" ref="AD38">IF($AK38=0,"",IF((INDEX(MASTER!$D$24:$AG$391,$AK38,AD$419)=0),"",(INDEX(MASTER!$D$24:$AG$391,$AK38,AD$419))))</f>
        <v/>
      </c>
      <c r="AE38" s="27" t="str" cm="1">
        <f t="array" ref="AE38">IF($AK38=0,"",IF((INDEX(MASTER!$D$24:$AG$391,$AK38,AE$419)=0),"",(INDEX(MASTER!$D$24:$AG$391,$AK38,AE$419))))</f>
        <v/>
      </c>
      <c r="AF38" s="102" t="str" cm="1">
        <f t="array" ref="AF38">IF($AK38=0,"",IF((INDEX(MASTER!$D$24:$AG$391,$AK38,AF$419)=0),"",(INDEX(MASTER!$D$24:$AG$391,$AK38,AF$419))))</f>
        <v/>
      </c>
      <c r="AK38" s="3">
        <v>15</v>
      </c>
    </row>
    <row r="39" spans="2:37" ht="12.75" customHeight="1" x14ac:dyDescent="0.2">
      <c r="B39" s="28"/>
      <c r="D39" s="111" t="str" cm="1">
        <f t="array" ref="D39">IF($AK39=0,"",IF((INDEX(MASTER!$D$24:$AG$391,$AK39,D$419)=0),"",(INDEX(MASTER!$D$24:$AG$391,$AK39,D$419))))</f>
        <v>$XS108</v>
      </c>
      <c r="E39" s="22" t="str" cm="1">
        <f t="array" ref="E39">IF($AK39=0,"",IF((INDEX(MASTER!$D$24:$AG$391,$AK39,E$419)=0),"",(INDEX(MASTER!$D$24:$AG$391,$AK39,E$419))))</f>
        <v/>
      </c>
      <c r="F39" s="22" t="str" cm="1">
        <f t="array" ref="F39">IF($AK39=0,"",IF((INDEX(MASTER!$D$24:$AG$391,$AK39,F$419)=0),"",(INDEX(MASTER!$D$24:$AG$391,$AK39,F$419))))</f>
        <v>US 23</v>
      </c>
      <c r="G39" s="23" cm="1">
        <f t="array" ref="G39">IF($AK39=0,"",IF((INDEX(MASTER!$D$24:$AG$391,$AK39,G$419)=0),"",(INDEX(MASTER!$D$24:$AG$391,$AK39,G$419))))</f>
        <v>93600</v>
      </c>
      <c r="H39" s="22" t="str" cm="1">
        <f t="array" ref="H39">IF($AK39=0,"",IF((INDEX(MASTER!$D$24:$AG$391,$AK39,H$419)=0),"",(INDEX(MASTER!$D$24:$AG$391,$AK39,H$419))))</f>
        <v>TO</v>
      </c>
      <c r="I39" s="23" cm="1">
        <f t="array" ref="I39">IF($AK39=0,"",IF((INDEX(MASTER!$D$24:$AG$391,$AK39,I$419)=0),"",(INDEX(MASTER!$D$24:$AG$391,$AK39,I$419))))</f>
        <v>93650</v>
      </c>
      <c r="J39" s="112" t="str" cm="1">
        <f t="array" ref="J39">IF($AK39=0,"",IF((INDEX(MASTER!$D$24:$AG$391,$AK39,J$419)=0),"",(INDEX(MASTER!$D$24:$AG$391,$AK39,J$419))))</f>
        <v/>
      </c>
      <c r="K39" s="112" t="str" cm="1">
        <f t="array" ref="K39">IF($AK39=0,"",IF((INDEX(MASTER!$D$24:$AG$391,$AK39,K$419)=0),"",(INDEX(MASTER!$D$24:$AG$391,$AK39,K$419))))</f>
        <v>01/NHS/21</v>
      </c>
      <c r="L39" s="25" cm="1">
        <f t="array" ref="L39">IF($AK39=0,"",IF((INDEX(MASTER!$D$24:$AG$391,$AK39,L$419)=0),"",(INDEX(MASTER!$D$24:$AG$391,$AK39,L$419))))</f>
        <v>131</v>
      </c>
      <c r="M39" s="27" cm="1">
        <f t="array" ref="M39">IF($AK39=0,"",IF((INDEX(MASTER!$D$24:$AG$391,$AK39,M$419)=0),"",(INDEX(MASTER!$D$24:$AG$391,$AK39,M$419))))</f>
        <v>59</v>
      </c>
      <c r="N39" s="27" cm="1">
        <f t="array" ref="N39">IF($AK39=0,"",IF((INDEX(MASTER!$D$24:$AG$391,$AK39,N$419)=0),"",(INDEX(MASTER!$D$24:$AG$391,$AK39,N$419))))</f>
        <v>75</v>
      </c>
      <c r="O39" s="32" cm="1">
        <f t="array" ref="O39">IF($AK39=0,"",IF((INDEX(MASTER!$D$24:$AG$391,$AK39,O$419)=0),"",(INDEX(MASTER!$D$24:$AG$391,$AK39,O$419))))</f>
        <v>25</v>
      </c>
      <c r="P39" s="32" cm="1">
        <f t="array" ref="P39">IF($AK39=0,"",IF((INDEX(MASTER!$D$24:$AG$391,$AK39,P$419)=0),"",(INDEX(MASTER!$D$24:$AG$391,$AK39,P$419))))</f>
        <v>50</v>
      </c>
      <c r="Q39" s="27" t="str" cm="1">
        <f t="array" ref="Q39">IF($AK39=0,"",IF((INDEX(MASTER!$D$24:$AG$391,$AK39,Q$419)=0),"",(INDEX(MASTER!$D$24:$AG$391,$AK39,Q$419))))</f>
        <v/>
      </c>
      <c r="R39" s="27" t="str" cm="1">
        <f t="array" ref="R39">IF($AK39=0,"",IF((INDEX(MASTER!$D$24:$AG$391,$AK39,R$419)=0),"",(INDEX(MASTER!$D$24:$AG$391,$AK39,R$419))))</f>
        <v/>
      </c>
      <c r="S39" s="27" t="str" cm="1">
        <f t="array" ref="S39">IF($AK39=0,"",IF((INDEX(MASTER!$D$24:$AG$391,$AK39,S$419)=0),"",(INDEX(MASTER!$D$24:$AG$391,$AK39,S$419))))</f>
        <v/>
      </c>
      <c r="T39" s="27" t="str" cm="1">
        <f t="array" ref="T39">IF($AK39=0,"",IF((INDEX(MASTER!$D$24:$AG$391,$AK39,T$419)=0),"",(INDEX(MASTER!$D$24:$AG$391,$AK39,T$419))))</f>
        <v/>
      </c>
      <c r="U39" s="27" t="str" cm="1">
        <f t="array" ref="U39">IF($AK39=0,"",IF((INDEX(MASTER!$D$24:$AG$391,$AK39,U$419)=0),"",(INDEX(MASTER!$D$24:$AG$391,$AK39,U$419))))</f>
        <v/>
      </c>
      <c r="V39" s="27" t="str" cm="1">
        <f t="array" ref="V39">IF($AK39=0,"",IF((INDEX(MASTER!$D$24:$AG$391,$AK39,V$419)=0),"",(INDEX(MASTER!$D$24:$AG$391,$AK39,V$419))))</f>
        <v/>
      </c>
      <c r="W39" s="27" t="str" cm="1">
        <f t="array" ref="W39">IF($AK39=0,"",IF((INDEX(MASTER!$D$24:$AG$391,$AK39,W$419)=0),"",(INDEX(MASTER!$D$24:$AG$391,$AK39,W$419))))</f>
        <v/>
      </c>
      <c r="X39" s="27" t="str" cm="1">
        <f t="array" ref="X39">IF($AK39=0,"",IF((INDEX(MASTER!$D$24:$AG$391,$AK39,X$419)=0),"",(INDEX(MASTER!$D$24:$AG$391,$AK39,X$419))))</f>
        <v/>
      </c>
      <c r="Y39" s="27" t="str" cm="1">
        <f t="array" ref="Y39">IF($AK39=0,"",IF((INDEX(MASTER!$D$24:$AG$391,$AK39,Y$419)=0),"",(INDEX(MASTER!$D$24:$AG$391,$AK39,Y$419))))</f>
        <v/>
      </c>
      <c r="Z39" s="27" t="str" cm="1">
        <f t="array" ref="Z39">IF($AK39=0,"",IF((INDEX(MASTER!$D$24:$AG$391,$AK39,Z$419)=0),"",(INDEX(MASTER!$D$24:$AG$391,$AK39,Z$419))))</f>
        <v/>
      </c>
      <c r="AA39" s="27" t="str" cm="1">
        <f t="array" ref="AA39">IF($AK39=0,"",IF((INDEX(MASTER!$D$24:$AG$391,$AK39,AA$419)=0),"",(INDEX(MASTER!$D$24:$AG$391,$AK39,AA$419))))</f>
        <v/>
      </c>
      <c r="AB39" s="27" t="str" cm="1">
        <f t="array" ref="AB39">IF($AK39=0,"",IF((INDEX(MASTER!$D$24:$AG$391,$AK39,AB$419)=0),"",(INDEX(MASTER!$D$24:$AG$391,$AK39,AB$419))))</f>
        <v/>
      </c>
      <c r="AC39" s="27" t="str" cm="1">
        <f t="array" ref="AC39">IF($AK39=0,"",IF((INDEX(MASTER!$D$24:$AG$391,$AK39,AC$419)=0),"",(INDEX(MASTER!$D$24:$AG$391,$AK39,AC$419))))</f>
        <v/>
      </c>
      <c r="AD39" s="27" t="str" cm="1">
        <f t="array" ref="AD39">IF($AK39=0,"",IF((INDEX(MASTER!$D$24:$AG$391,$AK39,AD$419)=0),"",(INDEX(MASTER!$D$24:$AG$391,$AK39,AD$419))))</f>
        <v/>
      </c>
      <c r="AE39" s="27" t="str" cm="1">
        <f t="array" ref="AE39">IF($AK39=0,"",IF((INDEX(MASTER!$D$24:$AG$391,$AK39,AE$419)=0),"",(INDEX(MASTER!$D$24:$AG$391,$AK39,AE$419))))</f>
        <v/>
      </c>
      <c r="AF39" s="102" t="str" cm="1">
        <f t="array" ref="AF39">IF($AK39=0,"",IF((INDEX(MASTER!$D$24:$AG$391,$AK39,AF$419)=0),"",(INDEX(MASTER!$D$24:$AG$391,$AK39,AF$419))))</f>
        <v/>
      </c>
      <c r="AK39" s="3">
        <v>16</v>
      </c>
    </row>
    <row r="40" spans="2:37" ht="12.75" customHeight="1" x14ac:dyDescent="0.2">
      <c r="B40" s="28"/>
      <c r="D40" s="111" t="str" cm="1">
        <f t="array" ref="D40">IF($AK40=0,"",IF((INDEX(MASTER!$D$24:$AG$391,$AK40,D$419)=0),"",(INDEX(MASTER!$D$24:$AG$391,$AK40,D$419))))</f>
        <v>$XS108</v>
      </c>
      <c r="E40" s="22" t="str" cm="1">
        <f t="array" ref="E40">IF($AK40=0,"",IF((INDEX(MASTER!$D$24:$AG$391,$AK40,E$419)=0),"",(INDEX(MASTER!$D$24:$AG$391,$AK40,E$419))))</f>
        <v/>
      </c>
      <c r="F40" s="22" t="str" cm="1">
        <f t="array" ref="F40">IF($AK40=0,"",IF((INDEX(MASTER!$D$24:$AG$391,$AK40,F$419)=0),"",(INDEX(MASTER!$D$24:$AG$391,$AK40,F$419))))</f>
        <v>US 23</v>
      </c>
      <c r="G40" s="23" cm="1">
        <f t="array" ref="G40">IF($AK40=0,"",IF((INDEX(MASTER!$D$24:$AG$391,$AK40,G$419)=0),"",(INDEX(MASTER!$D$24:$AG$391,$AK40,G$419))))</f>
        <v>93650</v>
      </c>
      <c r="H40" s="22" t="str" cm="1">
        <f t="array" ref="H40">IF($AK40=0,"",IF((INDEX(MASTER!$D$24:$AG$391,$AK40,H$419)=0),"",(INDEX(MASTER!$D$24:$AG$391,$AK40,H$419))))</f>
        <v>TO</v>
      </c>
      <c r="I40" s="23" cm="1">
        <f t="array" ref="I40">IF($AK40=0,"",IF((INDEX(MASTER!$D$24:$AG$391,$AK40,I$419)=0),"",(INDEX(MASTER!$D$24:$AG$391,$AK40,I$419))))</f>
        <v>93700</v>
      </c>
      <c r="J40" s="112" t="str" cm="1">
        <f t="array" ref="J40">IF($AK40=0,"",IF((INDEX(MASTER!$D$24:$AG$391,$AK40,J$419)=0),"",(INDEX(MASTER!$D$24:$AG$391,$AK40,J$419))))</f>
        <v/>
      </c>
      <c r="K40" s="112" t="str" cm="1">
        <f t="array" ref="K40">IF($AK40=0,"",IF((INDEX(MASTER!$D$24:$AG$391,$AK40,K$419)=0),"",(INDEX(MASTER!$D$24:$AG$391,$AK40,K$419))))</f>
        <v>01/NHS/21</v>
      </c>
      <c r="L40" s="25" cm="1">
        <f t="array" ref="L40">IF($AK40=0,"",IF((INDEX(MASTER!$D$24:$AG$391,$AK40,L$419)=0),"",(INDEX(MASTER!$D$24:$AG$391,$AK40,L$419))))</f>
        <v>168</v>
      </c>
      <c r="M40" s="27" cm="1">
        <f t="array" ref="M40">IF($AK40=0,"",IF((INDEX(MASTER!$D$24:$AG$391,$AK40,M$419)=0),"",(INDEX(MASTER!$D$24:$AG$391,$AK40,M$419))))</f>
        <v>59</v>
      </c>
      <c r="N40" s="27" cm="1">
        <f t="array" ref="N40">IF($AK40=0,"",IF((INDEX(MASTER!$D$24:$AG$391,$AK40,N$419)=0),"",(INDEX(MASTER!$D$24:$AG$391,$AK40,N$419))))</f>
        <v>68</v>
      </c>
      <c r="O40" s="32" cm="1">
        <f t="array" ref="O40">IF($AK40=0,"",IF((INDEX(MASTER!$D$24:$AG$391,$AK40,O$419)=0),"",(INDEX(MASTER!$D$24:$AG$391,$AK40,O$419))))</f>
        <v>22.666666666666668</v>
      </c>
      <c r="P40" s="32" cm="1">
        <f t="array" ref="P40">IF($AK40=0,"",IF((INDEX(MASTER!$D$24:$AG$391,$AK40,P$419)=0),"",(INDEX(MASTER!$D$24:$AG$391,$AK40,P$419))))</f>
        <v>45.333333333333329</v>
      </c>
      <c r="Q40" s="27" t="str" cm="1">
        <f t="array" ref="Q40">IF($AK40=0,"",IF((INDEX(MASTER!$D$24:$AG$391,$AK40,Q$419)=0),"",(INDEX(MASTER!$D$24:$AG$391,$AK40,Q$419))))</f>
        <v/>
      </c>
      <c r="R40" s="27" t="str" cm="1">
        <f t="array" ref="R40">IF($AK40=0,"",IF((INDEX(MASTER!$D$24:$AG$391,$AK40,R$419)=0),"",(INDEX(MASTER!$D$24:$AG$391,$AK40,R$419))))</f>
        <v/>
      </c>
      <c r="S40" s="27" t="str" cm="1">
        <f t="array" ref="S40">IF($AK40=0,"",IF((INDEX(MASTER!$D$24:$AG$391,$AK40,S$419)=0),"",(INDEX(MASTER!$D$24:$AG$391,$AK40,S$419))))</f>
        <v/>
      </c>
      <c r="T40" s="27" t="str" cm="1">
        <f t="array" ref="T40">IF($AK40=0,"",IF((INDEX(MASTER!$D$24:$AG$391,$AK40,T$419)=0),"",(INDEX(MASTER!$D$24:$AG$391,$AK40,T$419))))</f>
        <v/>
      </c>
      <c r="U40" s="27" t="str" cm="1">
        <f t="array" ref="U40">IF($AK40=0,"",IF((INDEX(MASTER!$D$24:$AG$391,$AK40,U$419)=0),"",(INDEX(MASTER!$D$24:$AG$391,$AK40,U$419))))</f>
        <v/>
      </c>
      <c r="V40" s="27" t="str" cm="1">
        <f t="array" ref="V40">IF($AK40=0,"",IF((INDEX(MASTER!$D$24:$AG$391,$AK40,V$419)=0),"",(INDEX(MASTER!$D$24:$AG$391,$AK40,V$419))))</f>
        <v/>
      </c>
      <c r="W40" s="27" t="str" cm="1">
        <f t="array" ref="W40">IF($AK40=0,"",IF((INDEX(MASTER!$D$24:$AG$391,$AK40,W$419)=0),"",(INDEX(MASTER!$D$24:$AG$391,$AK40,W$419))))</f>
        <v/>
      </c>
      <c r="X40" s="27" t="str" cm="1">
        <f t="array" ref="X40">IF($AK40=0,"",IF((INDEX(MASTER!$D$24:$AG$391,$AK40,X$419)=0),"",(INDEX(MASTER!$D$24:$AG$391,$AK40,X$419))))</f>
        <v/>
      </c>
      <c r="Y40" s="27" t="str" cm="1">
        <f t="array" ref="Y40">IF($AK40=0,"",IF((INDEX(MASTER!$D$24:$AG$391,$AK40,Y$419)=0),"",(INDEX(MASTER!$D$24:$AG$391,$AK40,Y$419))))</f>
        <v/>
      </c>
      <c r="Z40" s="27" t="str" cm="1">
        <f t="array" ref="Z40">IF($AK40=0,"",IF((INDEX(MASTER!$D$24:$AG$391,$AK40,Z$419)=0),"",(INDEX(MASTER!$D$24:$AG$391,$AK40,Z$419))))</f>
        <v/>
      </c>
      <c r="AA40" s="27" t="str" cm="1">
        <f t="array" ref="AA40">IF($AK40=0,"",IF((INDEX(MASTER!$D$24:$AG$391,$AK40,AA$419)=0),"",(INDEX(MASTER!$D$24:$AG$391,$AK40,AA$419))))</f>
        <v/>
      </c>
      <c r="AB40" s="27" t="str" cm="1">
        <f t="array" ref="AB40">IF($AK40=0,"",IF((INDEX(MASTER!$D$24:$AG$391,$AK40,AB$419)=0),"",(INDEX(MASTER!$D$24:$AG$391,$AK40,AB$419))))</f>
        <v/>
      </c>
      <c r="AC40" s="27" t="str" cm="1">
        <f t="array" ref="AC40">IF($AK40=0,"",IF((INDEX(MASTER!$D$24:$AG$391,$AK40,AC$419)=0),"",(INDEX(MASTER!$D$24:$AG$391,$AK40,AC$419))))</f>
        <v/>
      </c>
      <c r="AD40" s="27" t="str" cm="1">
        <f t="array" ref="AD40">IF($AK40=0,"",IF((INDEX(MASTER!$D$24:$AG$391,$AK40,AD$419)=0),"",(INDEX(MASTER!$D$24:$AG$391,$AK40,AD$419))))</f>
        <v/>
      </c>
      <c r="AE40" s="27" t="str" cm="1">
        <f t="array" ref="AE40">IF($AK40=0,"",IF((INDEX(MASTER!$D$24:$AG$391,$AK40,AE$419)=0),"",(INDEX(MASTER!$D$24:$AG$391,$AK40,AE$419))))</f>
        <v/>
      </c>
      <c r="AF40" s="102" t="str" cm="1">
        <f t="array" ref="AF40">IF($AK40=0,"",IF((INDEX(MASTER!$D$24:$AG$391,$AK40,AF$419)=0),"",(INDEX(MASTER!$D$24:$AG$391,$AK40,AF$419))))</f>
        <v/>
      </c>
      <c r="AK40" s="3">
        <v>17</v>
      </c>
    </row>
    <row r="41" spans="2:37" ht="12.75" customHeight="1" x14ac:dyDescent="0.2">
      <c r="B41" s="28"/>
      <c r="D41" s="111" t="str" cm="1">
        <f t="array" ref="D41">IF($AK41=0,"",IF((INDEX(MASTER!$D$24:$AG$391,$AK41,D$419)=0),"",(INDEX(MASTER!$D$24:$AG$391,$AK41,D$419))))</f>
        <v>$XS109</v>
      </c>
      <c r="E41" s="22" t="str" cm="1">
        <f t="array" ref="E41">IF($AK41=0,"",IF((INDEX(MASTER!$D$24:$AG$391,$AK41,E$419)=0),"",(INDEX(MASTER!$D$24:$AG$391,$AK41,E$419))))</f>
        <v/>
      </c>
      <c r="F41" s="22" t="str" cm="1">
        <f t="array" ref="F41">IF($AK41=0,"",IF((INDEX(MASTER!$D$24:$AG$391,$AK41,F$419)=0),"",(INDEX(MASTER!$D$24:$AG$391,$AK41,F$419))))</f>
        <v>US 23</v>
      </c>
      <c r="G41" s="23" cm="1">
        <f t="array" ref="G41">IF($AK41=0,"",IF((INDEX(MASTER!$D$24:$AG$391,$AK41,G$419)=0),"",(INDEX(MASTER!$D$24:$AG$391,$AK41,G$419))))</f>
        <v>93700</v>
      </c>
      <c r="H41" s="22" t="str" cm="1">
        <f t="array" ref="H41">IF($AK41=0,"",IF((INDEX(MASTER!$D$24:$AG$391,$AK41,H$419)=0),"",(INDEX(MASTER!$D$24:$AG$391,$AK41,H$419))))</f>
        <v>TO</v>
      </c>
      <c r="I41" s="23" cm="1">
        <f t="array" ref="I41">IF($AK41=0,"",IF((INDEX(MASTER!$D$24:$AG$391,$AK41,I$419)=0),"",(INDEX(MASTER!$D$24:$AG$391,$AK41,I$419))))</f>
        <v>93750</v>
      </c>
      <c r="J41" s="112" t="str" cm="1">
        <f t="array" ref="J41">IF($AK41=0,"",IF((INDEX(MASTER!$D$24:$AG$391,$AK41,J$419)=0),"",(INDEX(MASTER!$D$24:$AG$391,$AK41,J$419))))</f>
        <v/>
      </c>
      <c r="K41" s="112" t="str" cm="1">
        <f t="array" ref="K41">IF($AK41=0,"",IF((INDEX(MASTER!$D$24:$AG$391,$AK41,K$419)=0),"",(INDEX(MASTER!$D$24:$AG$391,$AK41,K$419))))</f>
        <v>01/NHS/21</v>
      </c>
      <c r="L41" s="25" cm="1">
        <f t="array" ref="L41">IF($AK41=0,"",IF((INDEX(MASTER!$D$24:$AG$391,$AK41,L$419)=0),"",(INDEX(MASTER!$D$24:$AG$391,$AK41,L$419))))</f>
        <v>221</v>
      </c>
      <c r="M41" s="27" cm="1">
        <f t="array" ref="M41">IF($AK41=0,"",IF((INDEX(MASTER!$D$24:$AG$391,$AK41,M$419)=0),"",(INDEX(MASTER!$D$24:$AG$391,$AK41,M$419))))</f>
        <v>61</v>
      </c>
      <c r="N41" s="27" cm="1">
        <f t="array" ref="N41">IF($AK41=0,"",IF((INDEX(MASTER!$D$24:$AG$391,$AK41,N$419)=0),"",(INDEX(MASTER!$D$24:$AG$391,$AK41,N$419))))</f>
        <v>68</v>
      </c>
      <c r="O41" s="32" cm="1">
        <f t="array" ref="O41">IF($AK41=0,"",IF((INDEX(MASTER!$D$24:$AG$391,$AK41,O$419)=0),"",(INDEX(MASTER!$D$24:$AG$391,$AK41,O$419))))</f>
        <v>22.666666666666668</v>
      </c>
      <c r="P41" s="32" cm="1">
        <f t="array" ref="P41">IF($AK41=0,"",IF((INDEX(MASTER!$D$24:$AG$391,$AK41,P$419)=0),"",(INDEX(MASTER!$D$24:$AG$391,$AK41,P$419))))</f>
        <v>45.333333333333329</v>
      </c>
      <c r="Q41" s="27" t="str" cm="1">
        <f t="array" ref="Q41">IF($AK41=0,"",IF((INDEX(MASTER!$D$24:$AG$391,$AK41,Q$419)=0),"",(INDEX(MASTER!$D$24:$AG$391,$AK41,Q$419))))</f>
        <v/>
      </c>
      <c r="R41" s="27" t="str" cm="1">
        <f t="array" ref="R41">IF($AK41=0,"",IF((INDEX(MASTER!$D$24:$AG$391,$AK41,R$419)=0),"",(INDEX(MASTER!$D$24:$AG$391,$AK41,R$419))))</f>
        <v/>
      </c>
      <c r="S41" s="27" t="str" cm="1">
        <f t="array" ref="S41">IF($AK41=0,"",IF((INDEX(MASTER!$D$24:$AG$391,$AK41,S$419)=0),"",(INDEX(MASTER!$D$24:$AG$391,$AK41,S$419))))</f>
        <v/>
      </c>
      <c r="T41" s="27" t="str" cm="1">
        <f t="array" ref="T41">IF($AK41=0,"",IF((INDEX(MASTER!$D$24:$AG$391,$AK41,T$419)=0),"",(INDEX(MASTER!$D$24:$AG$391,$AK41,T$419))))</f>
        <v/>
      </c>
      <c r="U41" s="27" t="str" cm="1">
        <f t="array" ref="U41">IF($AK41=0,"",IF((INDEX(MASTER!$D$24:$AG$391,$AK41,U$419)=0),"",(INDEX(MASTER!$D$24:$AG$391,$AK41,U$419))))</f>
        <v/>
      </c>
      <c r="V41" s="27" t="str" cm="1">
        <f t="array" ref="V41">IF($AK41=0,"",IF((INDEX(MASTER!$D$24:$AG$391,$AK41,V$419)=0),"",(INDEX(MASTER!$D$24:$AG$391,$AK41,V$419))))</f>
        <v/>
      </c>
      <c r="W41" s="27" t="str" cm="1">
        <f t="array" ref="W41">IF($AK41=0,"",IF((INDEX(MASTER!$D$24:$AG$391,$AK41,W$419)=0),"",(INDEX(MASTER!$D$24:$AG$391,$AK41,W$419))))</f>
        <v/>
      </c>
      <c r="X41" s="27" t="str" cm="1">
        <f t="array" ref="X41">IF($AK41=0,"",IF((INDEX(MASTER!$D$24:$AG$391,$AK41,X$419)=0),"",(INDEX(MASTER!$D$24:$AG$391,$AK41,X$419))))</f>
        <v/>
      </c>
      <c r="Y41" s="27" t="str" cm="1">
        <f t="array" ref="Y41">IF($AK41=0,"",IF((INDEX(MASTER!$D$24:$AG$391,$AK41,Y$419)=0),"",(INDEX(MASTER!$D$24:$AG$391,$AK41,Y$419))))</f>
        <v/>
      </c>
      <c r="Z41" s="27" t="str" cm="1">
        <f t="array" ref="Z41">IF($AK41=0,"",IF((INDEX(MASTER!$D$24:$AG$391,$AK41,Z$419)=0),"",(INDEX(MASTER!$D$24:$AG$391,$AK41,Z$419))))</f>
        <v/>
      </c>
      <c r="AA41" s="27" t="str" cm="1">
        <f t="array" ref="AA41">IF($AK41=0,"",IF((INDEX(MASTER!$D$24:$AG$391,$AK41,AA$419)=0),"",(INDEX(MASTER!$D$24:$AG$391,$AK41,AA$419))))</f>
        <v/>
      </c>
      <c r="AB41" s="27" t="str" cm="1">
        <f t="array" ref="AB41">IF($AK41=0,"",IF((INDEX(MASTER!$D$24:$AG$391,$AK41,AB$419)=0),"",(INDEX(MASTER!$D$24:$AG$391,$AK41,AB$419))))</f>
        <v/>
      </c>
      <c r="AC41" s="27" t="str" cm="1">
        <f t="array" ref="AC41">IF($AK41=0,"",IF((INDEX(MASTER!$D$24:$AG$391,$AK41,AC$419)=0),"",(INDEX(MASTER!$D$24:$AG$391,$AK41,AC$419))))</f>
        <v/>
      </c>
      <c r="AD41" s="27" t="str" cm="1">
        <f t="array" ref="AD41">IF($AK41=0,"",IF((INDEX(MASTER!$D$24:$AG$391,$AK41,AD$419)=0),"",(INDEX(MASTER!$D$24:$AG$391,$AK41,AD$419))))</f>
        <v/>
      </c>
      <c r="AE41" s="27" t="str" cm="1">
        <f t="array" ref="AE41">IF($AK41=0,"",IF((INDEX(MASTER!$D$24:$AG$391,$AK41,AE$419)=0),"",(INDEX(MASTER!$D$24:$AG$391,$AK41,AE$419))))</f>
        <v/>
      </c>
      <c r="AF41" s="102" t="str" cm="1">
        <f t="array" ref="AF41">IF($AK41=0,"",IF((INDEX(MASTER!$D$24:$AG$391,$AK41,AF$419)=0),"",(INDEX(MASTER!$D$24:$AG$391,$AK41,AF$419))))</f>
        <v/>
      </c>
      <c r="AK41" s="3">
        <v>18</v>
      </c>
    </row>
    <row r="42" spans="2:37" ht="12.75" customHeight="1" x14ac:dyDescent="0.2">
      <c r="B42" s="28"/>
      <c r="D42" s="111" t="str" cm="1">
        <f t="array" ref="D42">IF($AK42=0,"",IF((INDEX(MASTER!$D$24:$AG$391,$AK42,D$419)=0),"",(INDEX(MASTER!$D$24:$AG$391,$AK42,D$419))))</f>
        <v>$XS109</v>
      </c>
      <c r="E42" s="22" t="str" cm="1">
        <f t="array" ref="E42">IF($AK42=0,"",IF((INDEX(MASTER!$D$24:$AG$391,$AK42,E$419)=0),"",(INDEX(MASTER!$D$24:$AG$391,$AK42,E$419))))</f>
        <v/>
      </c>
      <c r="F42" s="22" t="str" cm="1">
        <f t="array" ref="F42">IF($AK42=0,"",IF((INDEX(MASTER!$D$24:$AG$391,$AK42,F$419)=0),"",(INDEX(MASTER!$D$24:$AG$391,$AK42,F$419))))</f>
        <v>US 23</v>
      </c>
      <c r="G42" s="23" cm="1">
        <f t="array" ref="G42">IF($AK42=0,"",IF((INDEX(MASTER!$D$24:$AG$391,$AK42,G$419)=0),"",(INDEX(MASTER!$D$24:$AG$391,$AK42,G$419))))</f>
        <v>93750</v>
      </c>
      <c r="H42" s="22" t="str" cm="1">
        <f t="array" ref="H42">IF($AK42=0,"",IF((INDEX(MASTER!$D$24:$AG$391,$AK42,H$419)=0),"",(INDEX(MASTER!$D$24:$AG$391,$AK42,H$419))))</f>
        <v>TO</v>
      </c>
      <c r="I42" s="23" cm="1">
        <f t="array" ref="I42">IF($AK42=0,"",IF((INDEX(MASTER!$D$24:$AG$391,$AK42,I$419)=0),"",(INDEX(MASTER!$D$24:$AG$391,$AK42,I$419))))</f>
        <v>93800</v>
      </c>
      <c r="J42" s="112" t="str" cm="1">
        <f t="array" ref="J42">IF($AK42=0,"",IF((INDEX(MASTER!$D$24:$AG$391,$AK42,J$419)=0),"",(INDEX(MASTER!$D$24:$AG$391,$AK42,J$419))))</f>
        <v/>
      </c>
      <c r="K42" s="112" t="str" cm="1">
        <f t="array" ref="K42">IF($AK42=0,"",IF((INDEX(MASTER!$D$24:$AG$391,$AK42,K$419)=0),"",(INDEX(MASTER!$D$24:$AG$391,$AK42,K$419))))</f>
        <v>01/NHS/21</v>
      </c>
      <c r="L42" s="25" cm="1">
        <f t="array" ref="L42">IF($AK42=0,"",IF((INDEX(MASTER!$D$24:$AG$391,$AK42,L$419)=0),"",(INDEX(MASTER!$D$24:$AG$391,$AK42,L$419))))</f>
        <v>245</v>
      </c>
      <c r="M42" s="27" cm="1">
        <f t="array" ref="M42">IF($AK42=0,"",IF((INDEX(MASTER!$D$24:$AG$391,$AK42,M$419)=0),"",(INDEX(MASTER!$D$24:$AG$391,$AK42,M$419))))</f>
        <v>69</v>
      </c>
      <c r="N42" s="27" cm="1">
        <f t="array" ref="N42">IF($AK42=0,"",IF((INDEX(MASTER!$D$24:$AG$391,$AK42,N$419)=0),"",(INDEX(MASTER!$D$24:$AG$391,$AK42,N$419))))</f>
        <v>68</v>
      </c>
      <c r="O42" s="32" cm="1">
        <f t="array" ref="O42">IF($AK42=0,"",IF((INDEX(MASTER!$D$24:$AG$391,$AK42,O$419)=0),"",(INDEX(MASTER!$D$24:$AG$391,$AK42,O$419))))</f>
        <v>22.666666666666668</v>
      </c>
      <c r="P42" s="32" cm="1">
        <f t="array" ref="P42">IF($AK42=0,"",IF((INDEX(MASTER!$D$24:$AG$391,$AK42,P$419)=0),"",(INDEX(MASTER!$D$24:$AG$391,$AK42,P$419))))</f>
        <v>45.333333333333329</v>
      </c>
      <c r="Q42" s="27" t="str" cm="1">
        <f t="array" ref="Q42">IF($AK42=0,"",IF((INDEX(MASTER!$D$24:$AG$391,$AK42,Q$419)=0),"",(INDEX(MASTER!$D$24:$AG$391,$AK42,Q$419))))</f>
        <v/>
      </c>
      <c r="R42" s="27" t="str" cm="1">
        <f t="array" ref="R42">IF($AK42=0,"",IF((INDEX(MASTER!$D$24:$AG$391,$AK42,R$419)=0),"",(INDEX(MASTER!$D$24:$AG$391,$AK42,R$419))))</f>
        <v/>
      </c>
      <c r="S42" s="27" t="str" cm="1">
        <f t="array" ref="S42">IF($AK42=0,"",IF((INDEX(MASTER!$D$24:$AG$391,$AK42,S$419)=0),"",(INDEX(MASTER!$D$24:$AG$391,$AK42,S$419))))</f>
        <v/>
      </c>
      <c r="T42" s="27" t="str" cm="1">
        <f t="array" ref="T42">IF($AK42=0,"",IF((INDEX(MASTER!$D$24:$AG$391,$AK42,T$419)=0),"",(INDEX(MASTER!$D$24:$AG$391,$AK42,T$419))))</f>
        <v/>
      </c>
      <c r="U42" s="27" t="str" cm="1">
        <f t="array" ref="U42">IF($AK42=0,"",IF((INDEX(MASTER!$D$24:$AG$391,$AK42,U$419)=0),"",(INDEX(MASTER!$D$24:$AG$391,$AK42,U$419))))</f>
        <v/>
      </c>
      <c r="V42" s="27" t="str" cm="1">
        <f t="array" ref="V42">IF($AK42=0,"",IF((INDEX(MASTER!$D$24:$AG$391,$AK42,V$419)=0),"",(INDEX(MASTER!$D$24:$AG$391,$AK42,V$419))))</f>
        <v/>
      </c>
      <c r="W42" s="27" t="str" cm="1">
        <f t="array" ref="W42">IF($AK42=0,"",IF((INDEX(MASTER!$D$24:$AG$391,$AK42,W$419)=0),"",(INDEX(MASTER!$D$24:$AG$391,$AK42,W$419))))</f>
        <v/>
      </c>
      <c r="X42" s="27" t="str" cm="1">
        <f t="array" ref="X42">IF($AK42=0,"",IF((INDEX(MASTER!$D$24:$AG$391,$AK42,X$419)=0),"",(INDEX(MASTER!$D$24:$AG$391,$AK42,X$419))))</f>
        <v/>
      </c>
      <c r="Y42" s="27" t="str" cm="1">
        <f t="array" ref="Y42">IF($AK42=0,"",IF((INDEX(MASTER!$D$24:$AG$391,$AK42,Y$419)=0),"",(INDEX(MASTER!$D$24:$AG$391,$AK42,Y$419))))</f>
        <v/>
      </c>
      <c r="Z42" s="27" t="str" cm="1">
        <f t="array" ref="Z42">IF($AK42=0,"",IF((INDEX(MASTER!$D$24:$AG$391,$AK42,Z$419)=0),"",(INDEX(MASTER!$D$24:$AG$391,$AK42,Z$419))))</f>
        <v/>
      </c>
      <c r="AA42" s="27" t="str" cm="1">
        <f t="array" ref="AA42">IF($AK42=0,"",IF((INDEX(MASTER!$D$24:$AG$391,$AK42,AA$419)=0),"",(INDEX(MASTER!$D$24:$AG$391,$AK42,AA$419))))</f>
        <v/>
      </c>
      <c r="AB42" s="27" t="str" cm="1">
        <f t="array" ref="AB42">IF($AK42=0,"",IF((INDEX(MASTER!$D$24:$AG$391,$AK42,AB$419)=0),"",(INDEX(MASTER!$D$24:$AG$391,$AK42,AB$419))))</f>
        <v/>
      </c>
      <c r="AC42" s="27" t="str" cm="1">
        <f t="array" ref="AC42">IF($AK42=0,"",IF((INDEX(MASTER!$D$24:$AG$391,$AK42,AC$419)=0),"",(INDEX(MASTER!$D$24:$AG$391,$AK42,AC$419))))</f>
        <v/>
      </c>
      <c r="AD42" s="27" t="str" cm="1">
        <f t="array" ref="AD42">IF($AK42=0,"",IF((INDEX(MASTER!$D$24:$AG$391,$AK42,AD$419)=0),"",(INDEX(MASTER!$D$24:$AG$391,$AK42,AD$419))))</f>
        <v/>
      </c>
      <c r="AE42" s="27" t="str" cm="1">
        <f t="array" ref="AE42">IF($AK42=0,"",IF((INDEX(MASTER!$D$24:$AG$391,$AK42,AE$419)=0),"",(INDEX(MASTER!$D$24:$AG$391,$AK42,AE$419))))</f>
        <v/>
      </c>
      <c r="AF42" s="102" t="str" cm="1">
        <f t="array" ref="AF42">IF($AK42=0,"",IF((INDEX(MASTER!$D$24:$AG$391,$AK42,AF$419)=0),"",(INDEX(MASTER!$D$24:$AG$391,$AK42,AF$419))))</f>
        <v/>
      </c>
      <c r="AK42" s="3">
        <v>19</v>
      </c>
    </row>
    <row r="43" spans="2:37" ht="12.75" customHeight="1" x14ac:dyDescent="0.2">
      <c r="B43" s="28"/>
      <c r="D43" s="111" t="str" cm="1">
        <f t="array" ref="D43">IF($AK43=0,"",IF((INDEX(MASTER!$D$24:$AG$391,$AK43,D$419)=0),"",(INDEX(MASTER!$D$24:$AG$391,$AK43,D$419))))</f>
        <v>$XS110</v>
      </c>
      <c r="E43" s="22" t="str" cm="1">
        <f t="array" ref="E43">IF($AK43=0,"",IF((INDEX(MASTER!$D$24:$AG$391,$AK43,E$419)=0),"",(INDEX(MASTER!$D$24:$AG$391,$AK43,E$419))))</f>
        <v/>
      </c>
      <c r="F43" s="22" t="str" cm="1">
        <f t="array" ref="F43">IF($AK43=0,"",IF((INDEX(MASTER!$D$24:$AG$391,$AK43,F$419)=0),"",(INDEX(MASTER!$D$24:$AG$391,$AK43,F$419))))</f>
        <v>US 23</v>
      </c>
      <c r="G43" s="23" cm="1">
        <f t="array" ref="G43">IF($AK43=0,"",IF((INDEX(MASTER!$D$24:$AG$391,$AK43,G$419)=0),"",(INDEX(MASTER!$D$24:$AG$391,$AK43,G$419))))</f>
        <v>93800</v>
      </c>
      <c r="H43" s="22" t="str" cm="1">
        <f t="array" ref="H43">IF($AK43=0,"",IF((INDEX(MASTER!$D$24:$AG$391,$AK43,H$419)=0),"",(INDEX(MASTER!$D$24:$AG$391,$AK43,H$419))))</f>
        <v>TO</v>
      </c>
      <c r="I43" s="23" cm="1">
        <f t="array" ref="I43">IF($AK43=0,"",IF((INDEX(MASTER!$D$24:$AG$391,$AK43,I$419)=0),"",(INDEX(MASTER!$D$24:$AG$391,$AK43,I$419))))</f>
        <v>93850</v>
      </c>
      <c r="J43" s="112" t="str" cm="1">
        <f t="array" ref="J43">IF($AK43=0,"",IF((INDEX(MASTER!$D$24:$AG$391,$AK43,J$419)=0),"",(INDEX(MASTER!$D$24:$AG$391,$AK43,J$419))))</f>
        <v/>
      </c>
      <c r="K43" s="112" t="str" cm="1">
        <f t="array" ref="K43">IF($AK43=0,"",IF((INDEX(MASTER!$D$24:$AG$391,$AK43,K$419)=0),"",(INDEX(MASTER!$D$24:$AG$391,$AK43,K$419))))</f>
        <v>01/NHS/21</v>
      </c>
      <c r="L43" s="25" cm="1">
        <f t="array" ref="L43">IF($AK43=0,"",IF((INDEX(MASTER!$D$24:$AG$391,$AK43,L$419)=0),"",(INDEX(MASTER!$D$24:$AG$391,$AK43,L$419))))</f>
        <v>222</v>
      </c>
      <c r="M43" s="27" cm="1">
        <f t="array" ref="M43">IF($AK43=0,"",IF((INDEX(MASTER!$D$24:$AG$391,$AK43,M$419)=0),"",(INDEX(MASTER!$D$24:$AG$391,$AK43,M$419))))</f>
        <v>84</v>
      </c>
      <c r="N43" s="27" cm="1">
        <f t="array" ref="N43">IF($AK43=0,"",IF((INDEX(MASTER!$D$24:$AG$391,$AK43,N$419)=0),"",(INDEX(MASTER!$D$24:$AG$391,$AK43,N$419))))</f>
        <v>74</v>
      </c>
      <c r="O43" s="32" cm="1">
        <f t="array" ref="O43">IF($AK43=0,"",IF((INDEX(MASTER!$D$24:$AG$391,$AK43,O$419)=0),"",(INDEX(MASTER!$D$24:$AG$391,$AK43,O$419))))</f>
        <v>24.666666666666668</v>
      </c>
      <c r="P43" s="32" cm="1">
        <f t="array" ref="P43">IF($AK43=0,"",IF((INDEX(MASTER!$D$24:$AG$391,$AK43,P$419)=0),"",(INDEX(MASTER!$D$24:$AG$391,$AK43,P$419))))</f>
        <v>49.333333333333329</v>
      </c>
      <c r="Q43" s="27" t="str" cm="1">
        <f t="array" ref="Q43">IF($AK43=0,"",IF((INDEX(MASTER!$D$24:$AG$391,$AK43,Q$419)=0),"",(INDEX(MASTER!$D$24:$AG$391,$AK43,Q$419))))</f>
        <v/>
      </c>
      <c r="R43" s="27" t="str" cm="1">
        <f t="array" ref="R43">IF($AK43=0,"",IF((INDEX(MASTER!$D$24:$AG$391,$AK43,R$419)=0),"",(INDEX(MASTER!$D$24:$AG$391,$AK43,R$419))))</f>
        <v/>
      </c>
      <c r="S43" s="27" t="str" cm="1">
        <f t="array" ref="S43">IF($AK43=0,"",IF((INDEX(MASTER!$D$24:$AG$391,$AK43,S$419)=0),"",(INDEX(MASTER!$D$24:$AG$391,$AK43,S$419))))</f>
        <v/>
      </c>
      <c r="T43" s="27" t="str" cm="1">
        <f t="array" ref="T43">IF($AK43=0,"",IF((INDEX(MASTER!$D$24:$AG$391,$AK43,T$419)=0),"",(INDEX(MASTER!$D$24:$AG$391,$AK43,T$419))))</f>
        <v/>
      </c>
      <c r="U43" s="27" t="str" cm="1">
        <f t="array" ref="U43">IF($AK43=0,"",IF((INDEX(MASTER!$D$24:$AG$391,$AK43,U$419)=0),"",(INDEX(MASTER!$D$24:$AG$391,$AK43,U$419))))</f>
        <v/>
      </c>
      <c r="V43" s="27" t="str" cm="1">
        <f t="array" ref="V43">IF($AK43=0,"",IF((INDEX(MASTER!$D$24:$AG$391,$AK43,V$419)=0),"",(INDEX(MASTER!$D$24:$AG$391,$AK43,V$419))))</f>
        <v/>
      </c>
      <c r="W43" s="27" t="str" cm="1">
        <f t="array" ref="W43">IF($AK43=0,"",IF((INDEX(MASTER!$D$24:$AG$391,$AK43,W$419)=0),"",(INDEX(MASTER!$D$24:$AG$391,$AK43,W$419))))</f>
        <v/>
      </c>
      <c r="X43" s="27" t="str" cm="1">
        <f t="array" ref="X43">IF($AK43=0,"",IF((INDEX(MASTER!$D$24:$AG$391,$AK43,X$419)=0),"",(INDEX(MASTER!$D$24:$AG$391,$AK43,X$419))))</f>
        <v/>
      </c>
      <c r="Y43" s="27" t="str" cm="1">
        <f t="array" ref="Y43">IF($AK43=0,"",IF((INDEX(MASTER!$D$24:$AG$391,$AK43,Y$419)=0),"",(INDEX(MASTER!$D$24:$AG$391,$AK43,Y$419))))</f>
        <v/>
      </c>
      <c r="Z43" s="27" t="str" cm="1">
        <f t="array" ref="Z43">IF($AK43=0,"",IF((INDEX(MASTER!$D$24:$AG$391,$AK43,Z$419)=0),"",(INDEX(MASTER!$D$24:$AG$391,$AK43,Z$419))))</f>
        <v/>
      </c>
      <c r="AA43" s="27" t="str" cm="1">
        <f t="array" ref="AA43">IF($AK43=0,"",IF((INDEX(MASTER!$D$24:$AG$391,$AK43,AA$419)=0),"",(INDEX(MASTER!$D$24:$AG$391,$AK43,AA$419))))</f>
        <v/>
      </c>
      <c r="AB43" s="27" t="str" cm="1">
        <f t="array" ref="AB43">IF($AK43=0,"",IF((INDEX(MASTER!$D$24:$AG$391,$AK43,AB$419)=0),"",(INDEX(MASTER!$D$24:$AG$391,$AK43,AB$419))))</f>
        <v/>
      </c>
      <c r="AC43" s="27" t="str" cm="1">
        <f t="array" ref="AC43">IF($AK43=0,"",IF((INDEX(MASTER!$D$24:$AG$391,$AK43,AC$419)=0),"",(INDEX(MASTER!$D$24:$AG$391,$AK43,AC$419))))</f>
        <v/>
      </c>
      <c r="AD43" s="27" t="str" cm="1">
        <f t="array" ref="AD43">IF($AK43=0,"",IF((INDEX(MASTER!$D$24:$AG$391,$AK43,AD$419)=0),"",(INDEX(MASTER!$D$24:$AG$391,$AK43,AD$419))))</f>
        <v/>
      </c>
      <c r="AE43" s="27" t="str" cm="1">
        <f t="array" ref="AE43">IF($AK43=0,"",IF((INDEX(MASTER!$D$24:$AG$391,$AK43,AE$419)=0),"",(INDEX(MASTER!$D$24:$AG$391,$AK43,AE$419))))</f>
        <v/>
      </c>
      <c r="AF43" s="102" t="str" cm="1">
        <f t="array" ref="AF43">IF($AK43=0,"",IF((INDEX(MASTER!$D$24:$AG$391,$AK43,AF$419)=0),"",(INDEX(MASTER!$D$24:$AG$391,$AK43,AF$419))))</f>
        <v/>
      </c>
      <c r="AK43" s="3">
        <v>20</v>
      </c>
    </row>
    <row r="44" spans="2:37" ht="12.75" customHeight="1" x14ac:dyDescent="0.2">
      <c r="B44" s="28"/>
      <c r="D44" s="111" t="str" cm="1">
        <f t="array" ref="D44">IF($AK44=0,"",IF((INDEX(MASTER!$D$24:$AG$391,$AK44,D$419)=0),"",(INDEX(MASTER!$D$24:$AG$391,$AK44,D$419))))</f>
        <v>$XS110</v>
      </c>
      <c r="E44" s="22" t="str" cm="1">
        <f t="array" ref="E44">IF($AK44=0,"",IF((INDEX(MASTER!$D$24:$AG$391,$AK44,E$419)=0),"",(INDEX(MASTER!$D$24:$AG$391,$AK44,E$419))))</f>
        <v/>
      </c>
      <c r="F44" s="22" t="str" cm="1">
        <f t="array" ref="F44">IF($AK44=0,"",IF((INDEX(MASTER!$D$24:$AG$391,$AK44,F$419)=0),"",(INDEX(MASTER!$D$24:$AG$391,$AK44,F$419))))</f>
        <v>US 23</v>
      </c>
      <c r="G44" s="23" cm="1">
        <f t="array" ref="G44">IF($AK44=0,"",IF((INDEX(MASTER!$D$24:$AG$391,$AK44,G$419)=0),"",(INDEX(MASTER!$D$24:$AG$391,$AK44,G$419))))</f>
        <v>93850</v>
      </c>
      <c r="H44" s="22" t="str" cm="1">
        <f t="array" ref="H44">IF($AK44=0,"",IF((INDEX(MASTER!$D$24:$AG$391,$AK44,H$419)=0),"",(INDEX(MASTER!$D$24:$AG$391,$AK44,H$419))))</f>
        <v>TO</v>
      </c>
      <c r="I44" s="23" cm="1">
        <f t="array" ref="I44">IF($AK44=0,"",IF((INDEX(MASTER!$D$24:$AG$391,$AK44,I$419)=0),"",(INDEX(MASTER!$D$24:$AG$391,$AK44,I$419))))</f>
        <v>93900</v>
      </c>
      <c r="J44" s="112" t="str" cm="1">
        <f t="array" ref="J44">IF($AK44=0,"",IF((INDEX(MASTER!$D$24:$AG$391,$AK44,J$419)=0),"",(INDEX(MASTER!$D$24:$AG$391,$AK44,J$419))))</f>
        <v/>
      </c>
      <c r="K44" s="112" t="str" cm="1">
        <f t="array" ref="K44">IF($AK44=0,"",IF((INDEX(MASTER!$D$24:$AG$391,$AK44,K$419)=0),"",(INDEX(MASTER!$D$24:$AG$391,$AK44,K$419))))</f>
        <v>01/NHS/21</v>
      </c>
      <c r="L44" s="25" cm="1">
        <f t="array" ref="L44">IF($AK44=0,"",IF((INDEX(MASTER!$D$24:$AG$391,$AK44,L$419)=0),"",(INDEX(MASTER!$D$24:$AG$391,$AK44,L$419))))</f>
        <v>198</v>
      </c>
      <c r="M44" s="27" cm="1">
        <f t="array" ref="M44">IF($AK44=0,"",IF((INDEX(MASTER!$D$24:$AG$391,$AK44,M$419)=0),"",(INDEX(MASTER!$D$24:$AG$391,$AK44,M$419))))</f>
        <v>93</v>
      </c>
      <c r="N44" s="27" cm="1">
        <f t="array" ref="N44">IF($AK44=0,"",IF((INDEX(MASTER!$D$24:$AG$391,$AK44,N$419)=0),"",(INDEX(MASTER!$D$24:$AG$391,$AK44,N$419))))</f>
        <v>81</v>
      </c>
      <c r="O44" s="32" cm="1">
        <f t="array" ref="O44">IF($AK44=0,"",IF((INDEX(MASTER!$D$24:$AG$391,$AK44,O$419)=0),"",(INDEX(MASTER!$D$24:$AG$391,$AK44,O$419))))</f>
        <v>27</v>
      </c>
      <c r="P44" s="32" cm="1">
        <f t="array" ref="P44">IF($AK44=0,"",IF((INDEX(MASTER!$D$24:$AG$391,$AK44,P$419)=0),"",(INDEX(MASTER!$D$24:$AG$391,$AK44,P$419))))</f>
        <v>54</v>
      </c>
      <c r="Q44" s="27" t="str" cm="1">
        <f t="array" ref="Q44">IF($AK44=0,"",IF((INDEX(MASTER!$D$24:$AG$391,$AK44,Q$419)=0),"",(INDEX(MASTER!$D$24:$AG$391,$AK44,Q$419))))</f>
        <v/>
      </c>
      <c r="R44" s="27" t="str" cm="1">
        <f t="array" ref="R44">IF($AK44=0,"",IF((INDEX(MASTER!$D$24:$AG$391,$AK44,R$419)=0),"",(INDEX(MASTER!$D$24:$AG$391,$AK44,R$419))))</f>
        <v/>
      </c>
      <c r="S44" s="27" t="str" cm="1">
        <f t="array" ref="S44">IF($AK44=0,"",IF((INDEX(MASTER!$D$24:$AG$391,$AK44,S$419)=0),"",(INDEX(MASTER!$D$24:$AG$391,$AK44,S$419))))</f>
        <v/>
      </c>
      <c r="T44" s="27" t="str" cm="1">
        <f t="array" ref="T44">IF($AK44=0,"",IF((INDEX(MASTER!$D$24:$AG$391,$AK44,T$419)=0),"",(INDEX(MASTER!$D$24:$AG$391,$AK44,T$419))))</f>
        <v/>
      </c>
      <c r="U44" s="27" t="str" cm="1">
        <f t="array" ref="U44">IF($AK44=0,"",IF((INDEX(MASTER!$D$24:$AG$391,$AK44,U$419)=0),"",(INDEX(MASTER!$D$24:$AG$391,$AK44,U$419))))</f>
        <v/>
      </c>
      <c r="V44" s="27" t="str" cm="1">
        <f t="array" ref="V44">IF($AK44=0,"",IF((INDEX(MASTER!$D$24:$AG$391,$AK44,V$419)=0),"",(INDEX(MASTER!$D$24:$AG$391,$AK44,V$419))))</f>
        <v/>
      </c>
      <c r="W44" s="27" t="str" cm="1">
        <f t="array" ref="W44">IF($AK44=0,"",IF((INDEX(MASTER!$D$24:$AG$391,$AK44,W$419)=0),"",(INDEX(MASTER!$D$24:$AG$391,$AK44,W$419))))</f>
        <v/>
      </c>
      <c r="X44" s="27" t="str" cm="1">
        <f t="array" ref="X44">IF($AK44=0,"",IF((INDEX(MASTER!$D$24:$AG$391,$AK44,X$419)=0),"",(INDEX(MASTER!$D$24:$AG$391,$AK44,X$419))))</f>
        <v/>
      </c>
      <c r="Y44" s="27" t="str" cm="1">
        <f t="array" ref="Y44">IF($AK44=0,"",IF((INDEX(MASTER!$D$24:$AG$391,$AK44,Y$419)=0),"",(INDEX(MASTER!$D$24:$AG$391,$AK44,Y$419))))</f>
        <v/>
      </c>
      <c r="Z44" s="27" t="str" cm="1">
        <f t="array" ref="Z44">IF($AK44=0,"",IF((INDEX(MASTER!$D$24:$AG$391,$AK44,Z$419)=0),"",(INDEX(MASTER!$D$24:$AG$391,$AK44,Z$419))))</f>
        <v/>
      </c>
      <c r="AA44" s="27" t="str" cm="1">
        <f t="array" ref="AA44">IF($AK44=0,"",IF((INDEX(MASTER!$D$24:$AG$391,$AK44,AA$419)=0),"",(INDEX(MASTER!$D$24:$AG$391,$AK44,AA$419))))</f>
        <v/>
      </c>
      <c r="AB44" s="27" t="str" cm="1">
        <f t="array" ref="AB44">IF($AK44=0,"",IF((INDEX(MASTER!$D$24:$AG$391,$AK44,AB$419)=0),"",(INDEX(MASTER!$D$24:$AG$391,$AK44,AB$419))))</f>
        <v/>
      </c>
      <c r="AC44" s="27" t="str" cm="1">
        <f t="array" ref="AC44">IF($AK44=0,"",IF((INDEX(MASTER!$D$24:$AG$391,$AK44,AC$419)=0),"",(INDEX(MASTER!$D$24:$AG$391,$AK44,AC$419))))</f>
        <v/>
      </c>
      <c r="AD44" s="27" t="str" cm="1">
        <f t="array" ref="AD44">IF($AK44=0,"",IF((INDEX(MASTER!$D$24:$AG$391,$AK44,AD$419)=0),"",(INDEX(MASTER!$D$24:$AG$391,$AK44,AD$419))))</f>
        <v/>
      </c>
      <c r="AE44" s="27" t="str" cm="1">
        <f t="array" ref="AE44">IF($AK44=0,"",IF((INDEX(MASTER!$D$24:$AG$391,$AK44,AE$419)=0),"",(INDEX(MASTER!$D$24:$AG$391,$AK44,AE$419))))</f>
        <v/>
      </c>
      <c r="AF44" s="102" t="str" cm="1">
        <f t="array" ref="AF44">IF($AK44=0,"",IF((INDEX(MASTER!$D$24:$AG$391,$AK44,AF$419)=0),"",(INDEX(MASTER!$D$24:$AG$391,$AK44,AF$419))))</f>
        <v/>
      </c>
      <c r="AK44" s="3">
        <v>21</v>
      </c>
    </row>
    <row r="45" spans="2:37" ht="12.75" customHeight="1" x14ac:dyDescent="0.2">
      <c r="B45" s="28"/>
      <c r="D45" s="111" t="str" cm="1">
        <f t="array" ref="D45">IF($AK45=0,"",IF((INDEX(MASTER!$D$24:$AG$391,$AK45,D$419)=0),"",(INDEX(MASTER!$D$24:$AG$391,$AK45,D$419))))</f>
        <v>$XS110</v>
      </c>
      <c r="E45" s="22" t="str" cm="1">
        <f t="array" ref="E45">IF($AK45=0,"",IF((INDEX(MASTER!$D$24:$AG$391,$AK45,E$419)=0),"",(INDEX(MASTER!$D$24:$AG$391,$AK45,E$419))))</f>
        <v/>
      </c>
      <c r="F45" s="22" t="str" cm="1">
        <f t="array" ref="F45">IF($AK45=0,"",IF((INDEX(MASTER!$D$24:$AG$391,$AK45,F$419)=0),"",(INDEX(MASTER!$D$24:$AG$391,$AK45,F$419))))</f>
        <v>US 23</v>
      </c>
      <c r="G45" s="23" cm="1">
        <f t="array" ref="G45">IF($AK45=0,"",IF((INDEX(MASTER!$D$24:$AG$391,$AK45,G$419)=0),"",(INDEX(MASTER!$D$24:$AG$391,$AK45,G$419))))</f>
        <v>93900</v>
      </c>
      <c r="H45" s="22" t="str" cm="1">
        <f t="array" ref="H45">IF($AK45=0,"",IF((INDEX(MASTER!$D$24:$AG$391,$AK45,H$419)=0),"",(INDEX(MASTER!$D$24:$AG$391,$AK45,H$419))))</f>
        <v>TO</v>
      </c>
      <c r="I45" s="23" cm="1">
        <f t="array" ref="I45">IF($AK45=0,"",IF((INDEX(MASTER!$D$24:$AG$391,$AK45,I$419)=0),"",(INDEX(MASTER!$D$24:$AG$391,$AK45,I$419))))</f>
        <v>93950</v>
      </c>
      <c r="J45" s="112" t="str" cm="1">
        <f t="array" ref="J45">IF($AK45=0,"",IF((INDEX(MASTER!$D$24:$AG$391,$AK45,J$419)=0),"",(INDEX(MASTER!$D$24:$AG$391,$AK45,J$419))))</f>
        <v/>
      </c>
      <c r="K45" s="112" t="str" cm="1">
        <f t="array" ref="K45">IF($AK45=0,"",IF((INDEX(MASTER!$D$24:$AG$391,$AK45,K$419)=0),"",(INDEX(MASTER!$D$24:$AG$391,$AK45,K$419))))</f>
        <v>01/NHS/21</v>
      </c>
      <c r="L45" s="25" t="str" cm="1">
        <f t="array" ref="L45">IF($AK45=0,"",IF((INDEX(MASTER!$D$24:$AG$391,$AK45,L$419)=0),"",(INDEX(MASTER!$D$24:$AG$391,$AK45,L$419))))</f>
        <v/>
      </c>
      <c r="M45" s="27" t="str" cm="1">
        <f t="array" ref="M45">IF($AK45=0,"",IF((INDEX(MASTER!$D$24:$AG$391,$AK45,M$419)=0),"",(INDEX(MASTER!$D$24:$AG$391,$AK45,M$419))))</f>
        <v/>
      </c>
      <c r="N45" s="27" cm="1">
        <f t="array" ref="N45">IF($AK45=0,"",IF((INDEX(MASTER!$D$24:$AG$391,$AK45,N$419)=0),"",(INDEX(MASTER!$D$24:$AG$391,$AK45,N$419))))</f>
        <v>40</v>
      </c>
      <c r="O45" s="32" cm="1">
        <f t="array" ref="O45">IF($AK45=0,"",IF((INDEX(MASTER!$D$24:$AG$391,$AK45,O$419)=0),"",(INDEX(MASTER!$D$24:$AG$391,$AK45,O$419))))</f>
        <v>13.333333333333334</v>
      </c>
      <c r="P45" s="32" cm="1">
        <f t="array" ref="P45">IF($AK45=0,"",IF((INDEX(MASTER!$D$24:$AG$391,$AK45,P$419)=0),"",(INDEX(MASTER!$D$24:$AG$391,$AK45,P$419))))</f>
        <v>26.666666666666664</v>
      </c>
      <c r="Q45" s="27" t="str" cm="1">
        <f t="array" ref="Q45">IF($AK45=0,"",IF((INDEX(MASTER!$D$24:$AG$391,$AK45,Q$419)=0),"",(INDEX(MASTER!$D$24:$AG$391,$AK45,Q$419))))</f>
        <v/>
      </c>
      <c r="R45" s="27" t="str" cm="1">
        <f t="array" ref="R45">IF($AK45=0,"",IF((INDEX(MASTER!$D$24:$AG$391,$AK45,R$419)=0),"",(INDEX(MASTER!$D$24:$AG$391,$AK45,R$419))))</f>
        <v/>
      </c>
      <c r="S45" s="27" t="str" cm="1">
        <f t="array" ref="S45">IF($AK45=0,"",IF((INDEX(MASTER!$D$24:$AG$391,$AK45,S$419)=0),"",(INDEX(MASTER!$D$24:$AG$391,$AK45,S$419))))</f>
        <v/>
      </c>
      <c r="T45" s="27" t="str" cm="1">
        <f t="array" ref="T45">IF($AK45=0,"",IF((INDEX(MASTER!$D$24:$AG$391,$AK45,T$419)=0),"",(INDEX(MASTER!$D$24:$AG$391,$AK45,T$419))))</f>
        <v/>
      </c>
      <c r="U45" s="27" t="str" cm="1">
        <f t="array" ref="U45">IF($AK45=0,"",IF((INDEX(MASTER!$D$24:$AG$391,$AK45,U$419)=0),"",(INDEX(MASTER!$D$24:$AG$391,$AK45,U$419))))</f>
        <v/>
      </c>
      <c r="V45" s="27" t="str" cm="1">
        <f t="array" ref="V45">IF($AK45=0,"",IF((INDEX(MASTER!$D$24:$AG$391,$AK45,V$419)=0),"",(INDEX(MASTER!$D$24:$AG$391,$AK45,V$419))))</f>
        <v/>
      </c>
      <c r="W45" s="27" t="str" cm="1">
        <f t="array" ref="W45">IF($AK45=0,"",IF((INDEX(MASTER!$D$24:$AG$391,$AK45,W$419)=0),"",(INDEX(MASTER!$D$24:$AG$391,$AK45,W$419))))</f>
        <v/>
      </c>
      <c r="X45" s="27" t="str" cm="1">
        <f t="array" ref="X45">IF($AK45=0,"",IF((INDEX(MASTER!$D$24:$AG$391,$AK45,X$419)=0),"",(INDEX(MASTER!$D$24:$AG$391,$AK45,X$419))))</f>
        <v/>
      </c>
      <c r="Y45" s="27" t="str" cm="1">
        <f t="array" ref="Y45">IF($AK45=0,"",IF((INDEX(MASTER!$D$24:$AG$391,$AK45,Y$419)=0),"",(INDEX(MASTER!$D$24:$AG$391,$AK45,Y$419))))</f>
        <v/>
      </c>
      <c r="Z45" s="27" t="str" cm="1">
        <f t="array" ref="Z45">IF($AK45=0,"",IF((INDEX(MASTER!$D$24:$AG$391,$AK45,Z$419)=0),"",(INDEX(MASTER!$D$24:$AG$391,$AK45,Z$419))))</f>
        <v/>
      </c>
      <c r="AA45" s="27" t="str" cm="1">
        <f t="array" ref="AA45">IF($AK45=0,"",IF((INDEX(MASTER!$D$24:$AG$391,$AK45,AA$419)=0),"",(INDEX(MASTER!$D$24:$AG$391,$AK45,AA$419))))</f>
        <v/>
      </c>
      <c r="AB45" s="27" t="str" cm="1">
        <f t="array" ref="AB45">IF($AK45=0,"",IF((INDEX(MASTER!$D$24:$AG$391,$AK45,AB$419)=0),"",(INDEX(MASTER!$D$24:$AG$391,$AK45,AB$419))))</f>
        <v/>
      </c>
      <c r="AC45" s="27" t="str" cm="1">
        <f t="array" ref="AC45">IF($AK45=0,"",IF((INDEX(MASTER!$D$24:$AG$391,$AK45,AC$419)=0),"",(INDEX(MASTER!$D$24:$AG$391,$AK45,AC$419))))</f>
        <v/>
      </c>
      <c r="AD45" s="27" t="str" cm="1">
        <f t="array" ref="AD45">IF($AK45=0,"",IF((INDEX(MASTER!$D$24:$AG$391,$AK45,AD$419)=0),"",(INDEX(MASTER!$D$24:$AG$391,$AK45,AD$419))))</f>
        <v/>
      </c>
      <c r="AE45" s="27" t="str" cm="1">
        <f t="array" ref="AE45">IF($AK45=0,"",IF((INDEX(MASTER!$D$24:$AG$391,$AK45,AE$419)=0),"",(INDEX(MASTER!$D$24:$AG$391,$AK45,AE$419))))</f>
        <v/>
      </c>
      <c r="AF45" s="102" t="str" cm="1">
        <f t="array" ref="AF45">IF($AK45=0,"",IF((INDEX(MASTER!$D$24:$AG$391,$AK45,AF$419)=0),"",(INDEX(MASTER!$D$24:$AG$391,$AK45,AF$419))))</f>
        <v/>
      </c>
      <c r="AK45" s="3">
        <v>22</v>
      </c>
    </row>
    <row r="46" spans="2:37" ht="12.75" customHeight="1" x14ac:dyDescent="0.2">
      <c r="B46" s="28"/>
      <c r="D46" s="111" t="str" cm="1">
        <f t="array" ref="D46">IF($AK46=0,"",IF((INDEX(MASTER!$D$24:$AG$391,$AK46,D$419)=0),"",(INDEX(MASTER!$D$24:$AG$391,$AK46,D$419))))</f>
        <v>$XS111</v>
      </c>
      <c r="E46" s="22" t="str" cm="1">
        <f t="array" ref="E46">IF($AK46=0,"",IF((INDEX(MASTER!$D$24:$AG$391,$AK46,E$419)=0),"",(INDEX(MASTER!$D$24:$AG$391,$AK46,E$419))))</f>
        <v/>
      </c>
      <c r="F46" s="22" t="str" cm="1">
        <f t="array" ref="F46">IF($AK46=0,"",IF((INDEX(MASTER!$D$24:$AG$391,$AK46,F$419)=0),"",(INDEX(MASTER!$D$24:$AG$391,$AK46,F$419))))</f>
        <v>US 23</v>
      </c>
      <c r="G46" s="23" cm="1">
        <f t="array" ref="G46">IF($AK46=0,"",IF((INDEX(MASTER!$D$24:$AG$391,$AK46,G$419)=0),"",(INDEX(MASTER!$D$24:$AG$391,$AK46,G$419))))</f>
        <v>93950</v>
      </c>
      <c r="H46" s="22" t="str" cm="1">
        <f t="array" ref="H46">IF($AK46=0,"",IF((INDEX(MASTER!$D$24:$AG$391,$AK46,H$419)=0),"",(INDEX(MASTER!$D$24:$AG$391,$AK46,H$419))))</f>
        <v>TO</v>
      </c>
      <c r="I46" s="23" cm="1">
        <f t="array" ref="I46">IF($AK46=0,"",IF((INDEX(MASTER!$D$24:$AG$391,$AK46,I$419)=0),"",(INDEX(MASTER!$D$24:$AG$391,$AK46,I$419))))</f>
        <v>94000</v>
      </c>
      <c r="J46" s="112" t="str" cm="1">
        <f t="array" ref="J46">IF($AK46=0,"",IF((INDEX(MASTER!$D$24:$AG$391,$AK46,J$419)=0),"",(INDEX(MASTER!$D$24:$AG$391,$AK46,J$419))))</f>
        <v/>
      </c>
      <c r="K46" s="112" t="str" cm="1">
        <f t="array" ref="K46">IF($AK46=0,"",IF((INDEX(MASTER!$D$24:$AG$391,$AK46,K$419)=0),"",(INDEX(MASTER!$D$24:$AG$391,$AK46,K$419))))</f>
        <v>01/NHS/21</v>
      </c>
      <c r="L46" s="25" t="str" cm="1">
        <f t="array" ref="L46">IF($AK46=0,"",IF((INDEX(MASTER!$D$24:$AG$391,$AK46,L$419)=0),"",(INDEX(MASTER!$D$24:$AG$391,$AK46,L$419))))</f>
        <v/>
      </c>
      <c r="M46" s="27" t="str" cm="1">
        <f t="array" ref="M46">IF($AK46=0,"",IF((INDEX(MASTER!$D$24:$AG$391,$AK46,M$419)=0),"",(INDEX(MASTER!$D$24:$AG$391,$AK46,M$419))))</f>
        <v/>
      </c>
      <c r="N46" s="27" t="str" cm="1">
        <f t="array" ref="N46">IF($AK46=0,"",IF((INDEX(MASTER!$D$24:$AG$391,$AK46,N$419)=0),"",(INDEX(MASTER!$D$24:$AG$391,$AK46,N$419))))</f>
        <v/>
      </c>
      <c r="O46" s="27" t="str" cm="1">
        <f t="array" ref="O46">IF($AK46=0,"",IF((INDEX(MASTER!$D$24:$AG$391,$AK46,O$419)=0),"",(INDEX(MASTER!$D$24:$AG$391,$AK46,O$419))))</f>
        <v/>
      </c>
      <c r="P46" s="27" t="str" cm="1">
        <f t="array" ref="P46">IF($AK46=0,"",IF((INDEX(MASTER!$D$24:$AG$391,$AK46,P$419)=0),"",(INDEX(MASTER!$D$24:$AG$391,$AK46,P$419))))</f>
        <v/>
      </c>
      <c r="Q46" s="27" t="str" cm="1">
        <f t="array" ref="Q46">IF($AK46=0,"",IF((INDEX(MASTER!$D$24:$AG$391,$AK46,Q$419)=0),"",(INDEX(MASTER!$D$24:$AG$391,$AK46,Q$419))))</f>
        <v/>
      </c>
      <c r="R46" s="27" t="str" cm="1">
        <f t="array" ref="R46">IF($AK46=0,"",IF((INDEX(MASTER!$D$24:$AG$391,$AK46,R$419)=0),"",(INDEX(MASTER!$D$24:$AG$391,$AK46,R$419))))</f>
        <v/>
      </c>
      <c r="S46" s="27" t="str" cm="1">
        <f t="array" ref="S46">IF($AK46=0,"",IF((INDEX(MASTER!$D$24:$AG$391,$AK46,S$419)=0),"",(INDEX(MASTER!$D$24:$AG$391,$AK46,S$419))))</f>
        <v/>
      </c>
      <c r="T46" s="27" t="str" cm="1">
        <f t="array" ref="T46">IF($AK46=0,"",IF((INDEX(MASTER!$D$24:$AG$391,$AK46,T$419)=0),"",(INDEX(MASTER!$D$24:$AG$391,$AK46,T$419))))</f>
        <v/>
      </c>
      <c r="U46" s="27" t="str" cm="1">
        <f t="array" ref="U46">IF($AK46=0,"",IF((INDEX(MASTER!$D$24:$AG$391,$AK46,U$419)=0),"",(INDEX(MASTER!$D$24:$AG$391,$AK46,U$419))))</f>
        <v/>
      </c>
      <c r="V46" s="27" t="str" cm="1">
        <f t="array" ref="V46">IF($AK46=0,"",IF((INDEX(MASTER!$D$24:$AG$391,$AK46,V$419)=0),"",(INDEX(MASTER!$D$24:$AG$391,$AK46,V$419))))</f>
        <v/>
      </c>
      <c r="W46" s="27" t="str" cm="1">
        <f t="array" ref="W46">IF($AK46=0,"",IF((INDEX(MASTER!$D$24:$AG$391,$AK46,W$419)=0),"",(INDEX(MASTER!$D$24:$AG$391,$AK46,W$419))))</f>
        <v/>
      </c>
      <c r="X46" s="27" t="str" cm="1">
        <f t="array" ref="X46">IF($AK46=0,"",IF((INDEX(MASTER!$D$24:$AG$391,$AK46,X$419)=0),"",(INDEX(MASTER!$D$24:$AG$391,$AK46,X$419))))</f>
        <v/>
      </c>
      <c r="Y46" s="27" t="str" cm="1">
        <f t="array" ref="Y46">IF($AK46=0,"",IF((INDEX(MASTER!$D$24:$AG$391,$AK46,Y$419)=0),"",(INDEX(MASTER!$D$24:$AG$391,$AK46,Y$419))))</f>
        <v/>
      </c>
      <c r="Z46" s="27" t="str" cm="1">
        <f t="array" ref="Z46">IF($AK46=0,"",IF((INDEX(MASTER!$D$24:$AG$391,$AK46,Z$419)=0),"",(INDEX(MASTER!$D$24:$AG$391,$AK46,Z$419))))</f>
        <v/>
      </c>
      <c r="AA46" s="27" t="str" cm="1">
        <f t="array" ref="AA46">IF($AK46=0,"",IF((INDEX(MASTER!$D$24:$AG$391,$AK46,AA$419)=0),"",(INDEX(MASTER!$D$24:$AG$391,$AK46,AA$419))))</f>
        <v/>
      </c>
      <c r="AB46" s="27" t="str" cm="1">
        <f t="array" ref="AB46">IF($AK46=0,"",IF((INDEX(MASTER!$D$24:$AG$391,$AK46,AB$419)=0),"",(INDEX(MASTER!$D$24:$AG$391,$AK46,AB$419))))</f>
        <v/>
      </c>
      <c r="AC46" s="27" t="str" cm="1">
        <f t="array" ref="AC46">IF($AK46=0,"",IF((INDEX(MASTER!$D$24:$AG$391,$AK46,AC$419)=0),"",(INDEX(MASTER!$D$24:$AG$391,$AK46,AC$419))))</f>
        <v/>
      </c>
      <c r="AD46" s="27" t="str" cm="1">
        <f t="array" ref="AD46">IF($AK46=0,"",IF((INDEX(MASTER!$D$24:$AG$391,$AK46,AD$419)=0),"",(INDEX(MASTER!$D$24:$AG$391,$AK46,AD$419))))</f>
        <v/>
      </c>
      <c r="AE46" s="27" t="str" cm="1">
        <f t="array" ref="AE46">IF($AK46=0,"",IF((INDEX(MASTER!$D$24:$AG$391,$AK46,AE$419)=0),"",(INDEX(MASTER!$D$24:$AG$391,$AK46,AE$419))))</f>
        <v/>
      </c>
      <c r="AF46" s="102" t="str" cm="1">
        <f t="array" ref="AF46">IF($AK46=0,"",IF((INDEX(MASTER!$D$24:$AG$391,$AK46,AF$419)=0),"",(INDEX(MASTER!$D$24:$AG$391,$AK46,AF$419))))</f>
        <v/>
      </c>
      <c r="AK46" s="3">
        <v>23</v>
      </c>
    </row>
    <row r="47" spans="2:37" ht="12.75" customHeight="1" x14ac:dyDescent="0.2">
      <c r="B47" s="28"/>
      <c r="D47" s="111" t="str" cm="1">
        <f t="array" ref="D47">IF($AK47=0,"",IF((INDEX(MASTER!$D$24:$AG$391,$AK47,D$419)=0),"",(INDEX(MASTER!$D$24:$AG$391,$AK47,D$419))))</f>
        <v>$XS111</v>
      </c>
      <c r="E47" s="22" t="str" cm="1">
        <f t="array" ref="E47">IF($AK47=0,"",IF((INDEX(MASTER!$D$24:$AG$391,$AK47,E$419)=0),"",(INDEX(MASTER!$D$24:$AG$391,$AK47,E$419))))</f>
        <v/>
      </c>
      <c r="F47" s="22" t="str" cm="1">
        <f t="array" ref="F47">IF($AK47=0,"",IF((INDEX(MASTER!$D$24:$AG$391,$AK47,F$419)=0),"",(INDEX(MASTER!$D$24:$AG$391,$AK47,F$419))))</f>
        <v>US 23</v>
      </c>
      <c r="G47" s="23" cm="1">
        <f t="array" ref="G47">IF($AK47=0,"",IF((INDEX(MASTER!$D$24:$AG$391,$AK47,G$419)=0),"",(INDEX(MASTER!$D$24:$AG$391,$AK47,G$419))))</f>
        <v>94000</v>
      </c>
      <c r="H47" s="22" t="str" cm="1">
        <f t="array" ref="H47">IF($AK47=0,"",IF((INDEX(MASTER!$D$24:$AG$391,$AK47,H$419)=0),"",(INDEX(MASTER!$D$24:$AG$391,$AK47,H$419))))</f>
        <v>TO</v>
      </c>
      <c r="I47" s="23" cm="1">
        <f t="array" ref="I47">IF($AK47=0,"",IF((INDEX(MASTER!$D$24:$AG$391,$AK47,I$419)=0),"",(INDEX(MASTER!$D$24:$AG$391,$AK47,I$419))))</f>
        <v>94050</v>
      </c>
      <c r="J47" s="112" t="str" cm="1">
        <f t="array" ref="J47">IF($AK47=0,"",IF((INDEX(MASTER!$D$24:$AG$391,$AK47,J$419)=0),"",(INDEX(MASTER!$D$24:$AG$391,$AK47,J$419))))</f>
        <v/>
      </c>
      <c r="K47" s="112" t="str" cm="1">
        <f t="array" ref="K47">IF($AK47=0,"",IF((INDEX(MASTER!$D$24:$AG$391,$AK47,K$419)=0),"",(INDEX(MASTER!$D$24:$AG$391,$AK47,K$419))))</f>
        <v>01/NHS/21</v>
      </c>
      <c r="L47" s="25" t="str" cm="1">
        <f t="array" ref="L47">IF($AK47=0,"",IF((INDEX(MASTER!$D$24:$AG$391,$AK47,L$419)=0),"",(INDEX(MASTER!$D$24:$AG$391,$AK47,L$419))))</f>
        <v/>
      </c>
      <c r="M47" s="27" t="str" cm="1">
        <f t="array" ref="M47">IF($AK47=0,"",IF((INDEX(MASTER!$D$24:$AG$391,$AK47,M$419)=0),"",(INDEX(MASTER!$D$24:$AG$391,$AK47,M$419))))</f>
        <v/>
      </c>
      <c r="N47" s="27" t="str" cm="1">
        <f t="array" ref="N47">IF($AK47=0,"",IF((INDEX(MASTER!$D$24:$AG$391,$AK47,N$419)=0),"",(INDEX(MASTER!$D$24:$AG$391,$AK47,N$419))))</f>
        <v/>
      </c>
      <c r="O47" s="27" t="str" cm="1">
        <f t="array" ref="O47">IF($AK47=0,"",IF((INDEX(MASTER!$D$24:$AG$391,$AK47,O$419)=0),"",(INDEX(MASTER!$D$24:$AG$391,$AK47,O$419))))</f>
        <v/>
      </c>
      <c r="P47" s="27" t="str" cm="1">
        <f t="array" ref="P47">IF($AK47=0,"",IF((INDEX(MASTER!$D$24:$AG$391,$AK47,P$419)=0),"",(INDEX(MASTER!$D$24:$AG$391,$AK47,P$419))))</f>
        <v/>
      </c>
      <c r="Q47" s="27" t="str" cm="1">
        <f t="array" ref="Q47">IF($AK47=0,"",IF((INDEX(MASTER!$D$24:$AG$391,$AK47,Q$419)=0),"",(INDEX(MASTER!$D$24:$AG$391,$AK47,Q$419))))</f>
        <v/>
      </c>
      <c r="R47" s="27" t="str" cm="1">
        <f t="array" ref="R47">IF($AK47=0,"",IF((INDEX(MASTER!$D$24:$AG$391,$AK47,R$419)=0),"",(INDEX(MASTER!$D$24:$AG$391,$AK47,R$419))))</f>
        <v/>
      </c>
      <c r="S47" s="27" t="str" cm="1">
        <f t="array" ref="S47">IF($AK47=0,"",IF((INDEX(MASTER!$D$24:$AG$391,$AK47,S$419)=0),"",(INDEX(MASTER!$D$24:$AG$391,$AK47,S$419))))</f>
        <v/>
      </c>
      <c r="T47" s="27" t="str" cm="1">
        <f t="array" ref="T47">IF($AK47=0,"",IF((INDEX(MASTER!$D$24:$AG$391,$AK47,T$419)=0),"",(INDEX(MASTER!$D$24:$AG$391,$AK47,T$419))))</f>
        <v/>
      </c>
      <c r="U47" s="27" t="str" cm="1">
        <f t="array" ref="U47">IF($AK47=0,"",IF((INDEX(MASTER!$D$24:$AG$391,$AK47,U$419)=0),"",(INDEX(MASTER!$D$24:$AG$391,$AK47,U$419))))</f>
        <v/>
      </c>
      <c r="V47" s="27" t="str" cm="1">
        <f t="array" ref="V47">IF($AK47=0,"",IF((INDEX(MASTER!$D$24:$AG$391,$AK47,V$419)=0),"",(INDEX(MASTER!$D$24:$AG$391,$AK47,V$419))))</f>
        <v/>
      </c>
      <c r="W47" s="27" t="str" cm="1">
        <f t="array" ref="W47">IF($AK47=0,"",IF((INDEX(MASTER!$D$24:$AG$391,$AK47,W$419)=0),"",(INDEX(MASTER!$D$24:$AG$391,$AK47,W$419))))</f>
        <v/>
      </c>
      <c r="X47" s="27" t="str" cm="1">
        <f t="array" ref="X47">IF($AK47=0,"",IF((INDEX(MASTER!$D$24:$AG$391,$AK47,X$419)=0),"",(INDEX(MASTER!$D$24:$AG$391,$AK47,X$419))))</f>
        <v/>
      </c>
      <c r="Y47" s="27" t="str" cm="1">
        <f t="array" ref="Y47">IF($AK47=0,"",IF((INDEX(MASTER!$D$24:$AG$391,$AK47,Y$419)=0),"",(INDEX(MASTER!$D$24:$AG$391,$AK47,Y$419))))</f>
        <v/>
      </c>
      <c r="Z47" s="27" t="str" cm="1">
        <f t="array" ref="Z47">IF($AK47=0,"",IF((INDEX(MASTER!$D$24:$AG$391,$AK47,Z$419)=0),"",(INDEX(MASTER!$D$24:$AG$391,$AK47,Z$419))))</f>
        <v/>
      </c>
      <c r="AA47" s="27" t="str" cm="1">
        <f t="array" ref="AA47">IF($AK47=0,"",IF((INDEX(MASTER!$D$24:$AG$391,$AK47,AA$419)=0),"",(INDEX(MASTER!$D$24:$AG$391,$AK47,AA$419))))</f>
        <v/>
      </c>
      <c r="AB47" s="27" t="str" cm="1">
        <f t="array" ref="AB47">IF($AK47=0,"",IF((INDEX(MASTER!$D$24:$AG$391,$AK47,AB$419)=0),"",(INDEX(MASTER!$D$24:$AG$391,$AK47,AB$419))))</f>
        <v/>
      </c>
      <c r="AC47" s="27" t="str" cm="1">
        <f t="array" ref="AC47">IF($AK47=0,"",IF((INDEX(MASTER!$D$24:$AG$391,$AK47,AC$419)=0),"",(INDEX(MASTER!$D$24:$AG$391,$AK47,AC$419))))</f>
        <v/>
      </c>
      <c r="AD47" s="27" t="str" cm="1">
        <f t="array" ref="AD47">IF($AK47=0,"",IF((INDEX(MASTER!$D$24:$AG$391,$AK47,AD$419)=0),"",(INDEX(MASTER!$D$24:$AG$391,$AK47,AD$419))))</f>
        <v/>
      </c>
      <c r="AE47" s="27" t="str" cm="1">
        <f t="array" ref="AE47">IF($AK47=0,"",IF((INDEX(MASTER!$D$24:$AG$391,$AK47,AE$419)=0),"",(INDEX(MASTER!$D$24:$AG$391,$AK47,AE$419))))</f>
        <v/>
      </c>
      <c r="AF47" s="102" t="str" cm="1">
        <f t="array" ref="AF47">IF($AK47=0,"",IF((INDEX(MASTER!$D$24:$AG$391,$AK47,AF$419)=0),"",(INDEX(MASTER!$D$24:$AG$391,$AK47,AF$419))))</f>
        <v/>
      </c>
      <c r="AK47" s="3">
        <v>24</v>
      </c>
    </row>
    <row r="48" spans="2:37" ht="12.75" customHeight="1" x14ac:dyDescent="0.2">
      <c r="B48" s="28"/>
      <c r="D48" s="111" t="str" cm="1">
        <f t="array" ref="D48">IF($AK48=0,"",IF((INDEX(MASTER!$D$24:$AG$391,$AK48,D$419)=0),"",(INDEX(MASTER!$D$24:$AG$391,$AK48,D$419))))</f>
        <v>$XS111</v>
      </c>
      <c r="E48" s="22" t="str" cm="1">
        <f t="array" ref="E48">IF($AK48=0,"",IF((INDEX(MASTER!$D$24:$AG$391,$AK48,E$419)=0),"",(INDEX(MASTER!$D$24:$AG$391,$AK48,E$419))))</f>
        <v/>
      </c>
      <c r="F48" s="22" t="str" cm="1">
        <f t="array" ref="F48">IF($AK48=0,"",IF((INDEX(MASTER!$D$24:$AG$391,$AK48,F$419)=0),"",(INDEX(MASTER!$D$24:$AG$391,$AK48,F$419))))</f>
        <v>US 23</v>
      </c>
      <c r="G48" s="23" cm="1">
        <f t="array" ref="G48">IF($AK48=0,"",IF((INDEX(MASTER!$D$24:$AG$391,$AK48,G$419)=0),"",(INDEX(MASTER!$D$24:$AG$391,$AK48,G$419))))</f>
        <v>94050</v>
      </c>
      <c r="H48" s="22" t="str" cm="1">
        <f t="array" ref="H48">IF($AK48=0,"",IF((INDEX(MASTER!$D$24:$AG$391,$AK48,H$419)=0),"",(INDEX(MASTER!$D$24:$AG$391,$AK48,H$419))))</f>
        <v>TO</v>
      </c>
      <c r="I48" s="23" cm="1">
        <f t="array" ref="I48">IF($AK48=0,"",IF((INDEX(MASTER!$D$24:$AG$391,$AK48,I$419)=0),"",(INDEX(MASTER!$D$24:$AG$391,$AK48,I$419))))</f>
        <v>94100</v>
      </c>
      <c r="J48" s="112" t="str" cm="1">
        <f t="array" ref="J48">IF($AK48=0,"",IF((INDEX(MASTER!$D$24:$AG$391,$AK48,J$419)=0),"",(INDEX(MASTER!$D$24:$AG$391,$AK48,J$419))))</f>
        <v/>
      </c>
      <c r="K48" s="112" t="str" cm="1">
        <f t="array" ref="K48">IF($AK48=0,"",IF((INDEX(MASTER!$D$24:$AG$391,$AK48,K$419)=0),"",(INDEX(MASTER!$D$24:$AG$391,$AK48,K$419))))</f>
        <v>01/NHS/21</v>
      </c>
      <c r="L48" s="25" t="str" cm="1">
        <f t="array" ref="L48">IF($AK48=0,"",IF((INDEX(MASTER!$D$24:$AG$391,$AK48,L$419)=0),"",(INDEX(MASTER!$D$24:$AG$391,$AK48,L$419))))</f>
        <v/>
      </c>
      <c r="M48" s="27" t="str" cm="1">
        <f t="array" ref="M48">IF($AK48=0,"",IF((INDEX(MASTER!$D$24:$AG$391,$AK48,M$419)=0),"",(INDEX(MASTER!$D$24:$AG$391,$AK48,M$419))))</f>
        <v/>
      </c>
      <c r="N48" s="27" t="str" cm="1">
        <f t="array" ref="N48">IF($AK48=0,"",IF((INDEX(MASTER!$D$24:$AG$391,$AK48,N$419)=0),"",(INDEX(MASTER!$D$24:$AG$391,$AK48,N$419))))</f>
        <v/>
      </c>
      <c r="O48" s="27" t="str" cm="1">
        <f t="array" ref="O48">IF($AK48=0,"",IF((INDEX(MASTER!$D$24:$AG$391,$AK48,O$419)=0),"",(INDEX(MASTER!$D$24:$AG$391,$AK48,O$419))))</f>
        <v/>
      </c>
      <c r="P48" s="27" t="str" cm="1">
        <f t="array" ref="P48">IF($AK48=0,"",IF((INDEX(MASTER!$D$24:$AG$391,$AK48,P$419)=0),"",(INDEX(MASTER!$D$24:$AG$391,$AK48,P$419))))</f>
        <v/>
      </c>
      <c r="Q48" s="27" t="str" cm="1">
        <f t="array" ref="Q48">IF($AK48=0,"",IF((INDEX(MASTER!$D$24:$AG$391,$AK48,Q$419)=0),"",(INDEX(MASTER!$D$24:$AG$391,$AK48,Q$419))))</f>
        <v/>
      </c>
      <c r="R48" s="27" t="str" cm="1">
        <f t="array" ref="R48">IF($AK48=0,"",IF((INDEX(MASTER!$D$24:$AG$391,$AK48,R$419)=0),"",(INDEX(MASTER!$D$24:$AG$391,$AK48,R$419))))</f>
        <v/>
      </c>
      <c r="S48" s="27" t="str" cm="1">
        <f t="array" ref="S48">IF($AK48=0,"",IF((INDEX(MASTER!$D$24:$AG$391,$AK48,S$419)=0),"",(INDEX(MASTER!$D$24:$AG$391,$AK48,S$419))))</f>
        <v/>
      </c>
      <c r="T48" s="27" t="str" cm="1">
        <f t="array" ref="T48">IF($AK48=0,"",IF((INDEX(MASTER!$D$24:$AG$391,$AK48,T$419)=0),"",(INDEX(MASTER!$D$24:$AG$391,$AK48,T$419))))</f>
        <v/>
      </c>
      <c r="U48" s="27" t="str" cm="1">
        <f t="array" ref="U48">IF($AK48=0,"",IF((INDEX(MASTER!$D$24:$AG$391,$AK48,U$419)=0),"",(INDEX(MASTER!$D$24:$AG$391,$AK48,U$419))))</f>
        <v/>
      </c>
      <c r="V48" s="27" t="str" cm="1">
        <f t="array" ref="V48">IF($AK48=0,"",IF((INDEX(MASTER!$D$24:$AG$391,$AK48,V$419)=0),"",(INDEX(MASTER!$D$24:$AG$391,$AK48,V$419))))</f>
        <v/>
      </c>
      <c r="W48" s="27" t="str" cm="1">
        <f t="array" ref="W48">IF($AK48=0,"",IF((INDEX(MASTER!$D$24:$AG$391,$AK48,W$419)=0),"",(INDEX(MASTER!$D$24:$AG$391,$AK48,W$419))))</f>
        <v/>
      </c>
      <c r="X48" s="27" t="str" cm="1">
        <f t="array" ref="X48">IF($AK48=0,"",IF((INDEX(MASTER!$D$24:$AG$391,$AK48,X$419)=0),"",(INDEX(MASTER!$D$24:$AG$391,$AK48,X$419))))</f>
        <v/>
      </c>
      <c r="Y48" s="27" t="str" cm="1">
        <f t="array" ref="Y48">IF($AK48=0,"",IF((INDEX(MASTER!$D$24:$AG$391,$AK48,Y$419)=0),"",(INDEX(MASTER!$D$24:$AG$391,$AK48,Y$419))))</f>
        <v/>
      </c>
      <c r="Z48" s="27" t="str" cm="1">
        <f t="array" ref="Z48">IF($AK48=0,"",IF((INDEX(MASTER!$D$24:$AG$391,$AK48,Z$419)=0),"",(INDEX(MASTER!$D$24:$AG$391,$AK48,Z$419))))</f>
        <v/>
      </c>
      <c r="AA48" s="27" t="str" cm="1">
        <f t="array" ref="AA48">IF($AK48=0,"",IF((INDEX(MASTER!$D$24:$AG$391,$AK48,AA$419)=0),"",(INDEX(MASTER!$D$24:$AG$391,$AK48,AA$419))))</f>
        <v/>
      </c>
      <c r="AB48" s="27" t="str" cm="1">
        <f t="array" ref="AB48">IF($AK48=0,"",IF((INDEX(MASTER!$D$24:$AG$391,$AK48,AB$419)=0),"",(INDEX(MASTER!$D$24:$AG$391,$AK48,AB$419))))</f>
        <v/>
      </c>
      <c r="AC48" s="27" t="str" cm="1">
        <f t="array" ref="AC48">IF($AK48=0,"",IF((INDEX(MASTER!$D$24:$AG$391,$AK48,AC$419)=0),"",(INDEX(MASTER!$D$24:$AG$391,$AK48,AC$419))))</f>
        <v/>
      </c>
      <c r="AD48" s="27" t="str" cm="1">
        <f t="array" ref="AD48">IF($AK48=0,"",IF((INDEX(MASTER!$D$24:$AG$391,$AK48,AD$419)=0),"",(INDEX(MASTER!$D$24:$AG$391,$AK48,AD$419))))</f>
        <v/>
      </c>
      <c r="AE48" s="27" t="str" cm="1">
        <f t="array" ref="AE48">IF($AK48=0,"",IF((INDEX(MASTER!$D$24:$AG$391,$AK48,AE$419)=0),"",(INDEX(MASTER!$D$24:$AG$391,$AK48,AE$419))))</f>
        <v/>
      </c>
      <c r="AF48" s="102" t="str" cm="1">
        <f t="array" ref="AF48">IF($AK48=0,"",IF((INDEX(MASTER!$D$24:$AG$391,$AK48,AF$419)=0),"",(INDEX(MASTER!$D$24:$AG$391,$AK48,AF$419))))</f>
        <v/>
      </c>
      <c r="AK48" s="3">
        <v>25</v>
      </c>
    </row>
    <row r="49" spans="2:37" ht="12.75" customHeight="1" x14ac:dyDescent="0.2">
      <c r="B49" s="28"/>
      <c r="D49" s="111" t="str" cm="1">
        <f t="array" ref="D49">IF($AK49=0,"",IF((INDEX(MASTER!$D$24:$AG$391,$AK49,D$419)=0),"",(INDEX(MASTER!$D$24:$AG$391,$AK49,D$419))))</f>
        <v>$XS112</v>
      </c>
      <c r="E49" s="22" t="str" cm="1">
        <f t="array" ref="E49">IF($AK49=0,"",IF((INDEX(MASTER!$D$24:$AG$391,$AK49,E$419)=0),"",(INDEX(MASTER!$D$24:$AG$391,$AK49,E$419))))</f>
        <v/>
      </c>
      <c r="F49" s="22" t="str" cm="1">
        <f t="array" ref="F49">IF($AK49=0,"",IF((INDEX(MASTER!$D$24:$AG$391,$AK49,F$419)=0),"",(INDEX(MASTER!$D$24:$AG$391,$AK49,F$419))))</f>
        <v>US 23</v>
      </c>
      <c r="G49" s="23" cm="1">
        <f t="array" ref="G49">IF($AK49=0,"",IF((INDEX(MASTER!$D$24:$AG$391,$AK49,G$419)=0),"",(INDEX(MASTER!$D$24:$AG$391,$AK49,G$419))))</f>
        <v>94100</v>
      </c>
      <c r="H49" s="22" t="str" cm="1">
        <f t="array" ref="H49">IF($AK49=0,"",IF((INDEX(MASTER!$D$24:$AG$391,$AK49,H$419)=0),"",(INDEX(MASTER!$D$24:$AG$391,$AK49,H$419))))</f>
        <v>TO</v>
      </c>
      <c r="I49" s="23" cm="1">
        <f t="array" ref="I49">IF($AK49=0,"",IF((INDEX(MASTER!$D$24:$AG$391,$AK49,I$419)=0),"",(INDEX(MASTER!$D$24:$AG$391,$AK49,I$419))))</f>
        <v>94150</v>
      </c>
      <c r="J49" s="112" t="str" cm="1">
        <f t="array" ref="J49">IF($AK49=0,"",IF((INDEX(MASTER!$D$24:$AG$391,$AK49,J$419)=0),"",(INDEX(MASTER!$D$24:$AG$391,$AK49,J$419))))</f>
        <v/>
      </c>
      <c r="K49" s="112" t="str" cm="1">
        <f t="array" ref="K49">IF($AK49=0,"",IF((INDEX(MASTER!$D$24:$AG$391,$AK49,K$419)=0),"",(INDEX(MASTER!$D$24:$AG$391,$AK49,K$419))))</f>
        <v>01/NHS/21</v>
      </c>
      <c r="L49" s="25" t="str" cm="1">
        <f t="array" ref="L49">IF($AK49=0,"",IF((INDEX(MASTER!$D$24:$AG$391,$AK49,L$419)=0),"",(INDEX(MASTER!$D$24:$AG$391,$AK49,L$419))))</f>
        <v/>
      </c>
      <c r="M49" s="27" t="str" cm="1">
        <f t="array" ref="M49">IF($AK49=0,"",IF((INDEX(MASTER!$D$24:$AG$391,$AK49,M$419)=0),"",(INDEX(MASTER!$D$24:$AG$391,$AK49,M$419))))</f>
        <v/>
      </c>
      <c r="N49" s="27" t="str" cm="1">
        <f t="array" ref="N49">IF($AK49=0,"",IF((INDEX(MASTER!$D$24:$AG$391,$AK49,N$419)=0),"",(INDEX(MASTER!$D$24:$AG$391,$AK49,N$419))))</f>
        <v/>
      </c>
      <c r="O49" s="27" t="str" cm="1">
        <f t="array" ref="O49">IF($AK49=0,"",IF((INDEX(MASTER!$D$24:$AG$391,$AK49,O$419)=0),"",(INDEX(MASTER!$D$24:$AG$391,$AK49,O$419))))</f>
        <v/>
      </c>
      <c r="P49" s="27" t="str" cm="1">
        <f t="array" ref="P49">IF($AK49=0,"",IF((INDEX(MASTER!$D$24:$AG$391,$AK49,P$419)=0),"",(INDEX(MASTER!$D$24:$AG$391,$AK49,P$419))))</f>
        <v/>
      </c>
      <c r="Q49" s="27" t="str" cm="1">
        <f t="array" ref="Q49">IF($AK49=0,"",IF((INDEX(MASTER!$D$24:$AG$391,$AK49,Q$419)=0),"",(INDEX(MASTER!$D$24:$AG$391,$AK49,Q$419))))</f>
        <v/>
      </c>
      <c r="R49" s="27" t="str" cm="1">
        <f t="array" ref="R49">IF($AK49=0,"",IF((INDEX(MASTER!$D$24:$AG$391,$AK49,R$419)=0),"",(INDEX(MASTER!$D$24:$AG$391,$AK49,R$419))))</f>
        <v/>
      </c>
      <c r="S49" s="27" t="str" cm="1">
        <f t="array" ref="S49">IF($AK49=0,"",IF((INDEX(MASTER!$D$24:$AG$391,$AK49,S$419)=0),"",(INDEX(MASTER!$D$24:$AG$391,$AK49,S$419))))</f>
        <v/>
      </c>
      <c r="T49" s="27" t="str" cm="1">
        <f t="array" ref="T49">IF($AK49=0,"",IF((INDEX(MASTER!$D$24:$AG$391,$AK49,T$419)=0),"",(INDEX(MASTER!$D$24:$AG$391,$AK49,T$419))))</f>
        <v/>
      </c>
      <c r="U49" s="27" t="str" cm="1">
        <f t="array" ref="U49">IF($AK49=0,"",IF((INDEX(MASTER!$D$24:$AG$391,$AK49,U$419)=0),"",(INDEX(MASTER!$D$24:$AG$391,$AK49,U$419))))</f>
        <v/>
      </c>
      <c r="V49" s="27" t="str" cm="1">
        <f t="array" ref="V49">IF($AK49=0,"",IF((INDEX(MASTER!$D$24:$AG$391,$AK49,V$419)=0),"",(INDEX(MASTER!$D$24:$AG$391,$AK49,V$419))))</f>
        <v/>
      </c>
      <c r="W49" s="27" t="str" cm="1">
        <f t="array" ref="W49">IF($AK49=0,"",IF((INDEX(MASTER!$D$24:$AG$391,$AK49,W$419)=0),"",(INDEX(MASTER!$D$24:$AG$391,$AK49,W$419))))</f>
        <v/>
      </c>
      <c r="X49" s="27" t="str" cm="1">
        <f t="array" ref="X49">IF($AK49=0,"",IF((INDEX(MASTER!$D$24:$AG$391,$AK49,X$419)=0),"",(INDEX(MASTER!$D$24:$AG$391,$AK49,X$419))))</f>
        <v/>
      </c>
      <c r="Y49" s="27" t="str" cm="1">
        <f t="array" ref="Y49">IF($AK49=0,"",IF((INDEX(MASTER!$D$24:$AG$391,$AK49,Y$419)=0),"",(INDEX(MASTER!$D$24:$AG$391,$AK49,Y$419))))</f>
        <v/>
      </c>
      <c r="Z49" s="27" t="str" cm="1">
        <f t="array" ref="Z49">IF($AK49=0,"",IF((INDEX(MASTER!$D$24:$AG$391,$AK49,Z$419)=0),"",(INDEX(MASTER!$D$24:$AG$391,$AK49,Z$419))))</f>
        <v/>
      </c>
      <c r="AA49" s="27" t="str" cm="1">
        <f t="array" ref="AA49">IF($AK49=0,"",IF((INDEX(MASTER!$D$24:$AG$391,$AK49,AA$419)=0),"",(INDEX(MASTER!$D$24:$AG$391,$AK49,AA$419))))</f>
        <v/>
      </c>
      <c r="AB49" s="27" t="str" cm="1">
        <f t="array" ref="AB49">IF($AK49=0,"",IF((INDEX(MASTER!$D$24:$AG$391,$AK49,AB$419)=0),"",(INDEX(MASTER!$D$24:$AG$391,$AK49,AB$419))))</f>
        <v/>
      </c>
      <c r="AC49" s="27" t="str" cm="1">
        <f t="array" ref="AC49">IF($AK49=0,"",IF((INDEX(MASTER!$D$24:$AG$391,$AK49,AC$419)=0),"",(INDEX(MASTER!$D$24:$AG$391,$AK49,AC$419))))</f>
        <v/>
      </c>
      <c r="AD49" s="27" t="str" cm="1">
        <f t="array" ref="AD49">IF($AK49=0,"",IF((INDEX(MASTER!$D$24:$AG$391,$AK49,AD$419)=0),"",(INDEX(MASTER!$D$24:$AG$391,$AK49,AD$419))))</f>
        <v/>
      </c>
      <c r="AE49" s="27" t="str" cm="1">
        <f t="array" ref="AE49">IF($AK49=0,"",IF((INDEX(MASTER!$D$24:$AG$391,$AK49,AE$419)=0),"",(INDEX(MASTER!$D$24:$AG$391,$AK49,AE$419))))</f>
        <v/>
      </c>
      <c r="AF49" s="102" t="str" cm="1">
        <f t="array" ref="AF49">IF($AK49=0,"",IF((INDEX(MASTER!$D$24:$AG$391,$AK49,AF$419)=0),"",(INDEX(MASTER!$D$24:$AG$391,$AK49,AF$419))))</f>
        <v/>
      </c>
      <c r="AK49" s="3">
        <v>26</v>
      </c>
    </row>
    <row r="50" spans="2:37" ht="12.75" customHeight="1" x14ac:dyDescent="0.2">
      <c r="B50" s="28"/>
      <c r="D50" s="111" t="str" cm="1">
        <f t="array" ref="D50">IF($AK50=0,"",IF((INDEX(MASTER!$D$24:$AG$391,$AK50,D$419)=0),"",(INDEX(MASTER!$D$24:$AG$391,$AK50,D$419))))</f>
        <v>$XS112</v>
      </c>
      <c r="E50" s="22" t="str" cm="1">
        <f t="array" ref="E50">IF($AK50=0,"",IF((INDEX(MASTER!$D$24:$AG$391,$AK50,E$419)=0),"",(INDEX(MASTER!$D$24:$AG$391,$AK50,E$419))))</f>
        <v/>
      </c>
      <c r="F50" s="22" t="str" cm="1">
        <f t="array" ref="F50">IF($AK50=0,"",IF((INDEX(MASTER!$D$24:$AG$391,$AK50,F$419)=0),"",(INDEX(MASTER!$D$24:$AG$391,$AK50,F$419))))</f>
        <v>US 23</v>
      </c>
      <c r="G50" s="23" cm="1">
        <f t="array" ref="G50">IF($AK50=0,"",IF((INDEX(MASTER!$D$24:$AG$391,$AK50,G$419)=0),"",(INDEX(MASTER!$D$24:$AG$391,$AK50,G$419))))</f>
        <v>94150</v>
      </c>
      <c r="H50" s="22" t="str" cm="1">
        <f t="array" ref="H50">IF($AK50=0,"",IF((INDEX(MASTER!$D$24:$AG$391,$AK50,H$419)=0),"",(INDEX(MASTER!$D$24:$AG$391,$AK50,H$419))))</f>
        <v>TO</v>
      </c>
      <c r="I50" s="23" cm="1">
        <f t="array" ref="I50">IF($AK50=0,"",IF((INDEX(MASTER!$D$24:$AG$391,$AK50,I$419)=0),"",(INDEX(MASTER!$D$24:$AG$391,$AK50,I$419))))</f>
        <v>94200</v>
      </c>
      <c r="J50" s="112" t="str" cm="1">
        <f t="array" ref="J50">IF($AK50=0,"",IF((INDEX(MASTER!$D$24:$AG$391,$AK50,J$419)=0),"",(INDEX(MASTER!$D$24:$AG$391,$AK50,J$419))))</f>
        <v/>
      </c>
      <c r="K50" s="112" t="str" cm="1">
        <f t="array" ref="K50">IF($AK50=0,"",IF((INDEX(MASTER!$D$24:$AG$391,$AK50,K$419)=0),"",(INDEX(MASTER!$D$24:$AG$391,$AK50,K$419))))</f>
        <v>01/NHS/21</v>
      </c>
      <c r="L50" s="25" t="str" cm="1">
        <f t="array" ref="L50">IF($AK50=0,"",IF((INDEX(MASTER!$D$24:$AG$391,$AK50,L$419)=0),"",(INDEX(MASTER!$D$24:$AG$391,$AK50,L$419))))</f>
        <v/>
      </c>
      <c r="M50" s="27" t="str" cm="1">
        <f t="array" ref="M50">IF($AK50=0,"",IF((INDEX(MASTER!$D$24:$AG$391,$AK50,M$419)=0),"",(INDEX(MASTER!$D$24:$AG$391,$AK50,M$419))))</f>
        <v/>
      </c>
      <c r="N50" s="27" t="str" cm="1">
        <f t="array" ref="N50">IF($AK50=0,"",IF((INDEX(MASTER!$D$24:$AG$391,$AK50,N$419)=0),"",(INDEX(MASTER!$D$24:$AG$391,$AK50,N$419))))</f>
        <v/>
      </c>
      <c r="O50" s="27" t="str" cm="1">
        <f t="array" ref="O50">IF($AK50=0,"",IF((INDEX(MASTER!$D$24:$AG$391,$AK50,O$419)=0),"",(INDEX(MASTER!$D$24:$AG$391,$AK50,O$419))))</f>
        <v/>
      </c>
      <c r="P50" s="27" t="str" cm="1">
        <f t="array" ref="P50">IF($AK50=0,"",IF((INDEX(MASTER!$D$24:$AG$391,$AK50,P$419)=0),"",(INDEX(MASTER!$D$24:$AG$391,$AK50,P$419))))</f>
        <v/>
      </c>
      <c r="Q50" s="27" t="str" cm="1">
        <f t="array" ref="Q50">IF($AK50=0,"",IF((INDEX(MASTER!$D$24:$AG$391,$AK50,Q$419)=0),"",(INDEX(MASTER!$D$24:$AG$391,$AK50,Q$419))))</f>
        <v/>
      </c>
      <c r="R50" s="27" t="str" cm="1">
        <f t="array" ref="R50">IF($AK50=0,"",IF((INDEX(MASTER!$D$24:$AG$391,$AK50,R$419)=0),"",(INDEX(MASTER!$D$24:$AG$391,$AK50,R$419))))</f>
        <v/>
      </c>
      <c r="S50" s="27" t="str" cm="1">
        <f t="array" ref="S50">IF($AK50=0,"",IF((INDEX(MASTER!$D$24:$AG$391,$AK50,S$419)=0),"",(INDEX(MASTER!$D$24:$AG$391,$AK50,S$419))))</f>
        <v/>
      </c>
      <c r="T50" s="27" t="str" cm="1">
        <f t="array" ref="T50">IF($AK50=0,"",IF((INDEX(MASTER!$D$24:$AG$391,$AK50,T$419)=0),"",(INDEX(MASTER!$D$24:$AG$391,$AK50,T$419))))</f>
        <v/>
      </c>
      <c r="U50" s="27" t="str" cm="1">
        <f t="array" ref="U50">IF($AK50=0,"",IF((INDEX(MASTER!$D$24:$AG$391,$AK50,U$419)=0),"",(INDEX(MASTER!$D$24:$AG$391,$AK50,U$419))))</f>
        <v/>
      </c>
      <c r="V50" s="27" t="str" cm="1">
        <f t="array" ref="V50">IF($AK50=0,"",IF((INDEX(MASTER!$D$24:$AG$391,$AK50,V$419)=0),"",(INDEX(MASTER!$D$24:$AG$391,$AK50,V$419))))</f>
        <v/>
      </c>
      <c r="W50" s="27" t="str" cm="1">
        <f t="array" ref="W50">IF($AK50=0,"",IF((INDEX(MASTER!$D$24:$AG$391,$AK50,W$419)=0),"",(INDEX(MASTER!$D$24:$AG$391,$AK50,W$419))))</f>
        <v/>
      </c>
      <c r="X50" s="27" t="str" cm="1">
        <f t="array" ref="X50">IF($AK50=0,"",IF((INDEX(MASTER!$D$24:$AG$391,$AK50,X$419)=0),"",(INDEX(MASTER!$D$24:$AG$391,$AK50,X$419))))</f>
        <v/>
      </c>
      <c r="Y50" s="27" t="str" cm="1">
        <f t="array" ref="Y50">IF($AK50=0,"",IF((INDEX(MASTER!$D$24:$AG$391,$AK50,Y$419)=0),"",(INDEX(MASTER!$D$24:$AG$391,$AK50,Y$419))))</f>
        <v/>
      </c>
      <c r="Z50" s="27" t="str" cm="1">
        <f t="array" ref="Z50">IF($AK50=0,"",IF((INDEX(MASTER!$D$24:$AG$391,$AK50,Z$419)=0),"",(INDEX(MASTER!$D$24:$AG$391,$AK50,Z$419))))</f>
        <v/>
      </c>
      <c r="AA50" s="27" t="str" cm="1">
        <f t="array" ref="AA50">IF($AK50=0,"",IF((INDEX(MASTER!$D$24:$AG$391,$AK50,AA$419)=0),"",(INDEX(MASTER!$D$24:$AG$391,$AK50,AA$419))))</f>
        <v/>
      </c>
      <c r="AB50" s="27" t="str" cm="1">
        <f t="array" ref="AB50">IF($AK50=0,"",IF((INDEX(MASTER!$D$24:$AG$391,$AK50,AB$419)=0),"",(INDEX(MASTER!$D$24:$AG$391,$AK50,AB$419))))</f>
        <v/>
      </c>
      <c r="AC50" s="27" t="str" cm="1">
        <f t="array" ref="AC50">IF($AK50=0,"",IF((INDEX(MASTER!$D$24:$AG$391,$AK50,AC$419)=0),"",(INDEX(MASTER!$D$24:$AG$391,$AK50,AC$419))))</f>
        <v/>
      </c>
      <c r="AD50" s="27" t="str" cm="1">
        <f t="array" ref="AD50">IF($AK50=0,"",IF((INDEX(MASTER!$D$24:$AG$391,$AK50,AD$419)=0),"",(INDEX(MASTER!$D$24:$AG$391,$AK50,AD$419))))</f>
        <v/>
      </c>
      <c r="AE50" s="27" t="str" cm="1">
        <f t="array" ref="AE50">IF($AK50=0,"",IF((INDEX(MASTER!$D$24:$AG$391,$AK50,AE$419)=0),"",(INDEX(MASTER!$D$24:$AG$391,$AK50,AE$419))))</f>
        <v/>
      </c>
      <c r="AF50" s="102" t="str" cm="1">
        <f t="array" ref="AF50">IF($AK50=0,"",IF((INDEX(MASTER!$D$24:$AG$391,$AK50,AF$419)=0),"",(INDEX(MASTER!$D$24:$AG$391,$AK50,AF$419))))</f>
        <v/>
      </c>
      <c r="AK50" s="3">
        <v>27</v>
      </c>
    </row>
    <row r="51" spans="2:37" ht="12.75" customHeight="1" x14ac:dyDescent="0.2">
      <c r="B51" s="28"/>
      <c r="D51" s="111" t="str" cm="1">
        <f t="array" ref="D51">IF($AK51=0,"",IF((INDEX(MASTER!$D$24:$AG$391,$AK51,D$419)=0),"",(INDEX(MASTER!$D$24:$AG$391,$AK51,D$419))))</f>
        <v>$XS112A</v>
      </c>
      <c r="E51" s="22" t="str" cm="1">
        <f t="array" ref="E51">IF($AK51=0,"",IF((INDEX(MASTER!$D$24:$AG$391,$AK51,E$419)=0),"",(INDEX(MASTER!$D$24:$AG$391,$AK51,E$419))))</f>
        <v/>
      </c>
      <c r="F51" s="22" t="str" cm="1">
        <f t="array" ref="F51">IF($AK51=0,"",IF((INDEX(MASTER!$D$24:$AG$391,$AK51,F$419)=0),"",(INDEX(MASTER!$D$24:$AG$391,$AK51,F$419))))</f>
        <v>US 23</v>
      </c>
      <c r="G51" s="23" cm="1">
        <f t="array" ref="G51">IF($AK51=0,"",IF((INDEX(MASTER!$D$24:$AG$391,$AK51,G$419)=0),"",(INDEX(MASTER!$D$24:$AG$391,$AK51,G$419))))</f>
        <v>94200</v>
      </c>
      <c r="H51" s="22" t="str" cm="1">
        <f t="array" ref="H51">IF($AK51=0,"",IF((INDEX(MASTER!$D$24:$AG$391,$AK51,H$419)=0),"",(INDEX(MASTER!$D$24:$AG$391,$AK51,H$419))))</f>
        <v>TO</v>
      </c>
      <c r="I51" s="23" cm="1">
        <f t="array" ref="I51">IF($AK51=0,"",IF((INDEX(MASTER!$D$24:$AG$391,$AK51,I$419)=0),"",(INDEX(MASTER!$D$24:$AG$391,$AK51,I$419))))</f>
        <v>94250</v>
      </c>
      <c r="J51" s="112" t="str" cm="1">
        <f t="array" ref="J51">IF($AK51=0,"",IF((INDEX(MASTER!$D$24:$AG$391,$AK51,J$419)=0),"",(INDEX(MASTER!$D$24:$AG$391,$AK51,J$419))))</f>
        <v/>
      </c>
      <c r="K51" s="112" t="str" cm="1">
        <f t="array" ref="K51">IF($AK51=0,"",IF((INDEX(MASTER!$D$24:$AG$391,$AK51,K$419)=0),"",(INDEX(MASTER!$D$24:$AG$391,$AK51,K$419))))</f>
        <v>01/NHS/21</v>
      </c>
      <c r="L51" s="25" t="str" cm="1">
        <f t="array" ref="L51">IF($AK51=0,"",IF((INDEX(MASTER!$D$24:$AG$391,$AK51,L$419)=0),"",(INDEX(MASTER!$D$24:$AG$391,$AK51,L$419))))</f>
        <v/>
      </c>
      <c r="M51" s="27" t="str" cm="1">
        <f t="array" ref="M51">IF($AK51=0,"",IF((INDEX(MASTER!$D$24:$AG$391,$AK51,M$419)=0),"",(INDEX(MASTER!$D$24:$AG$391,$AK51,M$419))))</f>
        <v/>
      </c>
      <c r="N51" s="27" t="str" cm="1">
        <f t="array" ref="N51">IF($AK51=0,"",IF((INDEX(MASTER!$D$24:$AG$391,$AK51,N$419)=0),"",(INDEX(MASTER!$D$24:$AG$391,$AK51,N$419))))</f>
        <v/>
      </c>
      <c r="O51" s="27" t="str" cm="1">
        <f t="array" ref="O51">IF($AK51=0,"",IF((INDEX(MASTER!$D$24:$AG$391,$AK51,O$419)=0),"",(INDEX(MASTER!$D$24:$AG$391,$AK51,O$419))))</f>
        <v/>
      </c>
      <c r="P51" s="27" t="str" cm="1">
        <f t="array" ref="P51">IF($AK51=0,"",IF((INDEX(MASTER!$D$24:$AG$391,$AK51,P$419)=0),"",(INDEX(MASTER!$D$24:$AG$391,$AK51,P$419))))</f>
        <v/>
      </c>
      <c r="Q51" s="27" t="str" cm="1">
        <f t="array" ref="Q51">IF($AK51=0,"",IF((INDEX(MASTER!$D$24:$AG$391,$AK51,Q$419)=0),"",(INDEX(MASTER!$D$24:$AG$391,$AK51,Q$419))))</f>
        <v/>
      </c>
      <c r="R51" s="27" t="str" cm="1">
        <f t="array" ref="R51">IF($AK51=0,"",IF((INDEX(MASTER!$D$24:$AG$391,$AK51,R$419)=0),"",(INDEX(MASTER!$D$24:$AG$391,$AK51,R$419))))</f>
        <v/>
      </c>
      <c r="S51" s="27" t="str" cm="1">
        <f t="array" ref="S51">IF($AK51=0,"",IF((INDEX(MASTER!$D$24:$AG$391,$AK51,S$419)=0),"",(INDEX(MASTER!$D$24:$AG$391,$AK51,S$419))))</f>
        <v/>
      </c>
      <c r="T51" s="27" t="str" cm="1">
        <f t="array" ref="T51">IF($AK51=0,"",IF((INDEX(MASTER!$D$24:$AG$391,$AK51,T$419)=0),"",(INDEX(MASTER!$D$24:$AG$391,$AK51,T$419))))</f>
        <v/>
      </c>
      <c r="U51" s="27" t="str" cm="1">
        <f t="array" ref="U51">IF($AK51=0,"",IF((INDEX(MASTER!$D$24:$AG$391,$AK51,U$419)=0),"",(INDEX(MASTER!$D$24:$AG$391,$AK51,U$419))))</f>
        <v/>
      </c>
      <c r="V51" s="27" t="str" cm="1">
        <f t="array" ref="V51">IF($AK51=0,"",IF((INDEX(MASTER!$D$24:$AG$391,$AK51,V$419)=0),"",(INDEX(MASTER!$D$24:$AG$391,$AK51,V$419))))</f>
        <v/>
      </c>
      <c r="W51" s="27" t="str" cm="1">
        <f t="array" ref="W51">IF($AK51=0,"",IF((INDEX(MASTER!$D$24:$AG$391,$AK51,W$419)=0),"",(INDEX(MASTER!$D$24:$AG$391,$AK51,W$419))))</f>
        <v/>
      </c>
      <c r="X51" s="27" t="str" cm="1">
        <f t="array" ref="X51">IF($AK51=0,"",IF((INDEX(MASTER!$D$24:$AG$391,$AK51,X$419)=0),"",(INDEX(MASTER!$D$24:$AG$391,$AK51,X$419))))</f>
        <v/>
      </c>
      <c r="Y51" s="27" t="str" cm="1">
        <f t="array" ref="Y51">IF($AK51=0,"",IF((INDEX(MASTER!$D$24:$AG$391,$AK51,Y$419)=0),"",(INDEX(MASTER!$D$24:$AG$391,$AK51,Y$419))))</f>
        <v/>
      </c>
      <c r="Z51" s="27" t="str" cm="1">
        <f t="array" ref="Z51">IF($AK51=0,"",IF((INDEX(MASTER!$D$24:$AG$391,$AK51,Z$419)=0),"",(INDEX(MASTER!$D$24:$AG$391,$AK51,Z$419))))</f>
        <v/>
      </c>
      <c r="AA51" s="27" t="str" cm="1">
        <f t="array" ref="AA51">IF($AK51=0,"",IF((INDEX(MASTER!$D$24:$AG$391,$AK51,AA$419)=0),"",(INDEX(MASTER!$D$24:$AG$391,$AK51,AA$419))))</f>
        <v/>
      </c>
      <c r="AB51" s="27" t="str" cm="1">
        <f t="array" ref="AB51">IF($AK51=0,"",IF((INDEX(MASTER!$D$24:$AG$391,$AK51,AB$419)=0),"",(INDEX(MASTER!$D$24:$AG$391,$AK51,AB$419))))</f>
        <v/>
      </c>
      <c r="AC51" s="27" t="str" cm="1">
        <f t="array" ref="AC51">IF($AK51=0,"",IF((INDEX(MASTER!$D$24:$AG$391,$AK51,AC$419)=0),"",(INDEX(MASTER!$D$24:$AG$391,$AK51,AC$419))))</f>
        <v/>
      </c>
      <c r="AD51" s="27" t="str" cm="1">
        <f t="array" ref="AD51">IF($AK51=0,"",IF((INDEX(MASTER!$D$24:$AG$391,$AK51,AD$419)=0),"",(INDEX(MASTER!$D$24:$AG$391,$AK51,AD$419))))</f>
        <v/>
      </c>
      <c r="AE51" s="27" t="str" cm="1">
        <f t="array" ref="AE51">IF($AK51=0,"",IF((INDEX(MASTER!$D$24:$AG$391,$AK51,AE$419)=0),"",(INDEX(MASTER!$D$24:$AG$391,$AK51,AE$419))))</f>
        <v/>
      </c>
      <c r="AF51" s="102" t="str" cm="1">
        <f t="array" ref="AF51">IF($AK51=0,"",IF((INDEX(MASTER!$D$24:$AG$391,$AK51,AF$419)=0),"",(INDEX(MASTER!$D$24:$AG$391,$AK51,AF$419))))</f>
        <v/>
      </c>
      <c r="AK51" s="3">
        <v>28</v>
      </c>
    </row>
    <row r="52" spans="2:37" ht="12.75" customHeight="1" x14ac:dyDescent="0.2">
      <c r="B52" s="28"/>
      <c r="D52" s="111" t="str" cm="1">
        <f t="array" ref="D52">IF($AK52=0,"",IF((INDEX(MASTER!$D$24:$AG$391,$AK52,D$419)=0),"",(INDEX(MASTER!$D$24:$AG$391,$AK52,D$419))))</f>
        <v>$XS112A</v>
      </c>
      <c r="E52" s="22" t="str" cm="1">
        <f t="array" ref="E52">IF($AK52=0,"",IF((INDEX(MASTER!$D$24:$AG$391,$AK52,E$419)=0),"",(INDEX(MASTER!$D$24:$AG$391,$AK52,E$419))))</f>
        <v/>
      </c>
      <c r="F52" s="22" t="str" cm="1">
        <f t="array" ref="F52">IF($AK52=0,"",IF((INDEX(MASTER!$D$24:$AG$391,$AK52,F$419)=0),"",(INDEX(MASTER!$D$24:$AG$391,$AK52,F$419))))</f>
        <v>US 23</v>
      </c>
      <c r="G52" s="23" cm="1">
        <f t="array" ref="G52">IF($AK52=0,"",IF((INDEX(MASTER!$D$24:$AG$391,$AK52,G$419)=0),"",(INDEX(MASTER!$D$24:$AG$391,$AK52,G$419))))</f>
        <v>94250</v>
      </c>
      <c r="H52" s="22" t="str" cm="1">
        <f t="array" ref="H52">IF($AK52=0,"",IF((INDEX(MASTER!$D$24:$AG$391,$AK52,H$419)=0),"",(INDEX(MASTER!$D$24:$AG$391,$AK52,H$419))))</f>
        <v>TO</v>
      </c>
      <c r="I52" s="23" cm="1">
        <f t="array" ref="I52">IF($AK52=0,"",IF((INDEX(MASTER!$D$24:$AG$391,$AK52,I$419)=0),"",(INDEX(MASTER!$D$24:$AG$391,$AK52,I$419))))</f>
        <v>94300</v>
      </c>
      <c r="J52" s="112" t="str" cm="1">
        <f t="array" ref="J52">IF($AK52=0,"",IF((INDEX(MASTER!$D$24:$AG$391,$AK52,J$419)=0),"",(INDEX(MASTER!$D$24:$AG$391,$AK52,J$419))))</f>
        <v/>
      </c>
      <c r="K52" s="112" t="str" cm="1">
        <f t="array" ref="K52">IF($AK52=0,"",IF((INDEX(MASTER!$D$24:$AG$391,$AK52,K$419)=0),"",(INDEX(MASTER!$D$24:$AG$391,$AK52,K$419))))</f>
        <v>01/NHS/21</v>
      </c>
      <c r="L52" s="25" t="str" cm="1">
        <f t="array" ref="L52">IF($AK52=0,"",IF((INDEX(MASTER!$D$24:$AG$391,$AK52,L$419)=0),"",(INDEX(MASTER!$D$24:$AG$391,$AK52,L$419))))</f>
        <v/>
      </c>
      <c r="M52" s="27" t="str" cm="1">
        <f t="array" ref="M52">IF($AK52=0,"",IF((INDEX(MASTER!$D$24:$AG$391,$AK52,M$419)=0),"",(INDEX(MASTER!$D$24:$AG$391,$AK52,M$419))))</f>
        <v/>
      </c>
      <c r="N52" s="27" t="str" cm="1">
        <f t="array" ref="N52">IF($AK52=0,"",IF((INDEX(MASTER!$D$24:$AG$391,$AK52,N$419)=0),"",(INDEX(MASTER!$D$24:$AG$391,$AK52,N$419))))</f>
        <v/>
      </c>
      <c r="O52" s="27" t="str" cm="1">
        <f t="array" ref="O52">IF($AK52=0,"",IF((INDEX(MASTER!$D$24:$AG$391,$AK52,O$419)=0),"",(INDEX(MASTER!$D$24:$AG$391,$AK52,O$419))))</f>
        <v/>
      </c>
      <c r="P52" s="27" t="str" cm="1">
        <f t="array" ref="P52">IF($AK52=0,"",IF((INDEX(MASTER!$D$24:$AG$391,$AK52,P$419)=0),"",(INDEX(MASTER!$D$24:$AG$391,$AK52,P$419))))</f>
        <v/>
      </c>
      <c r="Q52" s="27" t="str" cm="1">
        <f t="array" ref="Q52">IF($AK52=0,"",IF((INDEX(MASTER!$D$24:$AG$391,$AK52,Q$419)=0),"",(INDEX(MASTER!$D$24:$AG$391,$AK52,Q$419))))</f>
        <v/>
      </c>
      <c r="R52" s="27" t="str" cm="1">
        <f t="array" ref="R52">IF($AK52=0,"",IF((INDEX(MASTER!$D$24:$AG$391,$AK52,R$419)=0),"",(INDEX(MASTER!$D$24:$AG$391,$AK52,R$419))))</f>
        <v/>
      </c>
      <c r="S52" s="27" t="str" cm="1">
        <f t="array" ref="S52">IF($AK52=0,"",IF((INDEX(MASTER!$D$24:$AG$391,$AK52,S$419)=0),"",(INDEX(MASTER!$D$24:$AG$391,$AK52,S$419))))</f>
        <v/>
      </c>
      <c r="T52" s="27" t="str" cm="1">
        <f t="array" ref="T52">IF($AK52=0,"",IF((INDEX(MASTER!$D$24:$AG$391,$AK52,T$419)=0),"",(INDEX(MASTER!$D$24:$AG$391,$AK52,T$419))))</f>
        <v/>
      </c>
      <c r="U52" s="27" t="str" cm="1">
        <f t="array" ref="U52">IF($AK52=0,"",IF((INDEX(MASTER!$D$24:$AG$391,$AK52,U$419)=0),"",(INDEX(MASTER!$D$24:$AG$391,$AK52,U$419))))</f>
        <v/>
      </c>
      <c r="V52" s="27" t="str" cm="1">
        <f t="array" ref="V52">IF($AK52=0,"",IF((INDEX(MASTER!$D$24:$AG$391,$AK52,V$419)=0),"",(INDEX(MASTER!$D$24:$AG$391,$AK52,V$419))))</f>
        <v/>
      </c>
      <c r="W52" s="27" t="str" cm="1">
        <f t="array" ref="W52">IF($AK52=0,"",IF((INDEX(MASTER!$D$24:$AG$391,$AK52,W$419)=0),"",(INDEX(MASTER!$D$24:$AG$391,$AK52,W$419))))</f>
        <v/>
      </c>
      <c r="X52" s="27" t="str" cm="1">
        <f t="array" ref="X52">IF($AK52=0,"",IF((INDEX(MASTER!$D$24:$AG$391,$AK52,X$419)=0),"",(INDEX(MASTER!$D$24:$AG$391,$AK52,X$419))))</f>
        <v/>
      </c>
      <c r="Y52" s="27" t="str" cm="1">
        <f t="array" ref="Y52">IF($AK52=0,"",IF((INDEX(MASTER!$D$24:$AG$391,$AK52,Y$419)=0),"",(INDEX(MASTER!$D$24:$AG$391,$AK52,Y$419))))</f>
        <v/>
      </c>
      <c r="Z52" s="27" t="str" cm="1">
        <f t="array" ref="Z52">IF($AK52=0,"",IF((INDEX(MASTER!$D$24:$AG$391,$AK52,Z$419)=0),"",(INDEX(MASTER!$D$24:$AG$391,$AK52,Z$419))))</f>
        <v/>
      </c>
      <c r="AA52" s="27" t="str" cm="1">
        <f t="array" ref="AA52">IF($AK52=0,"",IF((INDEX(MASTER!$D$24:$AG$391,$AK52,AA$419)=0),"",(INDEX(MASTER!$D$24:$AG$391,$AK52,AA$419))))</f>
        <v/>
      </c>
      <c r="AB52" s="27" t="str" cm="1">
        <f t="array" ref="AB52">IF($AK52=0,"",IF((INDEX(MASTER!$D$24:$AG$391,$AK52,AB$419)=0),"",(INDEX(MASTER!$D$24:$AG$391,$AK52,AB$419))))</f>
        <v/>
      </c>
      <c r="AC52" s="27" t="str" cm="1">
        <f t="array" ref="AC52">IF($AK52=0,"",IF((INDEX(MASTER!$D$24:$AG$391,$AK52,AC$419)=0),"",(INDEX(MASTER!$D$24:$AG$391,$AK52,AC$419))))</f>
        <v/>
      </c>
      <c r="AD52" s="27" t="str" cm="1">
        <f t="array" ref="AD52">IF($AK52=0,"",IF((INDEX(MASTER!$D$24:$AG$391,$AK52,AD$419)=0),"",(INDEX(MASTER!$D$24:$AG$391,$AK52,AD$419))))</f>
        <v/>
      </c>
      <c r="AE52" s="27" t="str" cm="1">
        <f t="array" ref="AE52">IF($AK52=0,"",IF((INDEX(MASTER!$D$24:$AG$391,$AK52,AE$419)=0),"",(INDEX(MASTER!$D$24:$AG$391,$AK52,AE$419))))</f>
        <v/>
      </c>
      <c r="AF52" s="102" t="str" cm="1">
        <f t="array" ref="AF52">IF($AK52=0,"",IF((INDEX(MASTER!$D$24:$AG$391,$AK52,AF$419)=0),"",(INDEX(MASTER!$D$24:$AG$391,$AK52,AF$419))))</f>
        <v/>
      </c>
      <c r="AK52" s="3">
        <v>29</v>
      </c>
    </row>
    <row r="53" spans="2:37" ht="12.75" customHeight="1" x14ac:dyDescent="0.2">
      <c r="B53" s="28"/>
      <c r="D53" s="111" t="str" cm="1">
        <f t="array" ref="D53">IF($AK53=0,"",IF((INDEX(MASTER!$D$24:$AG$391,$AK53,D$419)=0),"",(INDEX(MASTER!$D$24:$AG$391,$AK53,D$419))))</f>
        <v>$XS112B</v>
      </c>
      <c r="E53" s="22" t="str" cm="1">
        <f t="array" ref="E53">IF($AK53=0,"",IF((INDEX(MASTER!$D$24:$AG$391,$AK53,E$419)=0),"",(INDEX(MASTER!$D$24:$AG$391,$AK53,E$419))))</f>
        <v/>
      </c>
      <c r="F53" s="22" t="str" cm="1">
        <f t="array" ref="F53">IF($AK53=0,"",IF((INDEX(MASTER!$D$24:$AG$391,$AK53,F$419)=0),"",(INDEX(MASTER!$D$24:$AG$391,$AK53,F$419))))</f>
        <v>US 23</v>
      </c>
      <c r="G53" s="23" cm="1">
        <f t="array" ref="G53">IF($AK53=0,"",IF((INDEX(MASTER!$D$24:$AG$391,$AK53,G$419)=0),"",(INDEX(MASTER!$D$24:$AG$391,$AK53,G$419))))</f>
        <v>94300</v>
      </c>
      <c r="H53" s="22" t="str" cm="1">
        <f t="array" ref="H53">IF($AK53=0,"",IF((INDEX(MASTER!$D$24:$AG$391,$AK53,H$419)=0),"",(INDEX(MASTER!$D$24:$AG$391,$AK53,H$419))))</f>
        <v>TO</v>
      </c>
      <c r="I53" s="23" cm="1">
        <f t="array" ref="I53">IF($AK53=0,"",IF((INDEX(MASTER!$D$24:$AG$391,$AK53,I$419)=0),"",(INDEX(MASTER!$D$24:$AG$391,$AK53,I$419))))</f>
        <v>94350</v>
      </c>
      <c r="J53" s="112" t="str" cm="1">
        <f t="array" ref="J53">IF($AK53=0,"",IF((INDEX(MASTER!$D$24:$AG$391,$AK53,J$419)=0),"",(INDEX(MASTER!$D$24:$AG$391,$AK53,J$419))))</f>
        <v/>
      </c>
      <c r="K53" s="112" t="str" cm="1">
        <f t="array" ref="K53">IF($AK53=0,"",IF((INDEX(MASTER!$D$24:$AG$391,$AK53,K$419)=0),"",(INDEX(MASTER!$D$24:$AG$391,$AK53,K$419))))</f>
        <v>01/NHS/21</v>
      </c>
      <c r="L53" s="25" t="str" cm="1">
        <f t="array" ref="L53">IF($AK53=0,"",IF((INDEX(MASTER!$D$24:$AG$391,$AK53,L$419)=0),"",(INDEX(MASTER!$D$24:$AG$391,$AK53,L$419))))</f>
        <v/>
      </c>
      <c r="M53" s="27" t="str" cm="1">
        <f t="array" ref="M53">IF($AK53=0,"",IF((INDEX(MASTER!$D$24:$AG$391,$AK53,M$419)=0),"",(INDEX(MASTER!$D$24:$AG$391,$AK53,M$419))))</f>
        <v/>
      </c>
      <c r="N53" s="27" t="str" cm="1">
        <f t="array" ref="N53">IF($AK53=0,"",IF((INDEX(MASTER!$D$24:$AG$391,$AK53,N$419)=0),"",(INDEX(MASTER!$D$24:$AG$391,$AK53,N$419))))</f>
        <v/>
      </c>
      <c r="O53" s="27" t="str" cm="1">
        <f t="array" ref="O53">IF($AK53=0,"",IF((INDEX(MASTER!$D$24:$AG$391,$AK53,O$419)=0),"",(INDEX(MASTER!$D$24:$AG$391,$AK53,O$419))))</f>
        <v/>
      </c>
      <c r="P53" s="27" t="str" cm="1">
        <f t="array" ref="P53">IF($AK53=0,"",IF((INDEX(MASTER!$D$24:$AG$391,$AK53,P$419)=0),"",(INDEX(MASTER!$D$24:$AG$391,$AK53,P$419))))</f>
        <v/>
      </c>
      <c r="Q53" s="27" t="str" cm="1">
        <f t="array" ref="Q53">IF($AK53=0,"",IF((INDEX(MASTER!$D$24:$AG$391,$AK53,Q$419)=0),"",(INDEX(MASTER!$D$24:$AG$391,$AK53,Q$419))))</f>
        <v/>
      </c>
      <c r="R53" s="27" t="str" cm="1">
        <f t="array" ref="R53">IF($AK53=0,"",IF((INDEX(MASTER!$D$24:$AG$391,$AK53,R$419)=0),"",(INDEX(MASTER!$D$24:$AG$391,$AK53,R$419))))</f>
        <v/>
      </c>
      <c r="S53" s="27" t="str" cm="1">
        <f t="array" ref="S53">IF($AK53=0,"",IF((INDEX(MASTER!$D$24:$AG$391,$AK53,S$419)=0),"",(INDEX(MASTER!$D$24:$AG$391,$AK53,S$419))))</f>
        <v/>
      </c>
      <c r="T53" s="27" t="str" cm="1">
        <f t="array" ref="T53">IF($AK53=0,"",IF((INDEX(MASTER!$D$24:$AG$391,$AK53,T$419)=0),"",(INDEX(MASTER!$D$24:$AG$391,$AK53,T$419))))</f>
        <v/>
      </c>
      <c r="U53" s="27" t="str" cm="1">
        <f t="array" ref="U53">IF($AK53=0,"",IF((INDEX(MASTER!$D$24:$AG$391,$AK53,U$419)=0),"",(INDEX(MASTER!$D$24:$AG$391,$AK53,U$419))))</f>
        <v/>
      </c>
      <c r="V53" s="27" t="str" cm="1">
        <f t="array" ref="V53">IF($AK53=0,"",IF((INDEX(MASTER!$D$24:$AG$391,$AK53,V$419)=0),"",(INDEX(MASTER!$D$24:$AG$391,$AK53,V$419))))</f>
        <v/>
      </c>
      <c r="W53" s="27" t="str" cm="1">
        <f t="array" ref="W53">IF($AK53=0,"",IF((INDEX(MASTER!$D$24:$AG$391,$AK53,W$419)=0),"",(INDEX(MASTER!$D$24:$AG$391,$AK53,W$419))))</f>
        <v/>
      </c>
      <c r="X53" s="27" t="str" cm="1">
        <f t="array" ref="X53">IF($AK53=0,"",IF((INDEX(MASTER!$D$24:$AG$391,$AK53,X$419)=0),"",(INDEX(MASTER!$D$24:$AG$391,$AK53,X$419))))</f>
        <v/>
      </c>
      <c r="Y53" s="27" t="str" cm="1">
        <f t="array" ref="Y53">IF($AK53=0,"",IF((INDEX(MASTER!$D$24:$AG$391,$AK53,Y$419)=0),"",(INDEX(MASTER!$D$24:$AG$391,$AK53,Y$419))))</f>
        <v/>
      </c>
      <c r="Z53" s="27" t="str" cm="1">
        <f t="array" ref="Z53">IF($AK53=0,"",IF((INDEX(MASTER!$D$24:$AG$391,$AK53,Z$419)=0),"",(INDEX(MASTER!$D$24:$AG$391,$AK53,Z$419))))</f>
        <v/>
      </c>
      <c r="AA53" s="27" t="str" cm="1">
        <f t="array" ref="AA53">IF($AK53=0,"",IF((INDEX(MASTER!$D$24:$AG$391,$AK53,AA$419)=0),"",(INDEX(MASTER!$D$24:$AG$391,$AK53,AA$419))))</f>
        <v/>
      </c>
      <c r="AB53" s="27" t="str" cm="1">
        <f t="array" ref="AB53">IF($AK53=0,"",IF((INDEX(MASTER!$D$24:$AG$391,$AK53,AB$419)=0),"",(INDEX(MASTER!$D$24:$AG$391,$AK53,AB$419))))</f>
        <v/>
      </c>
      <c r="AC53" s="27" t="str" cm="1">
        <f t="array" ref="AC53">IF($AK53=0,"",IF((INDEX(MASTER!$D$24:$AG$391,$AK53,AC$419)=0),"",(INDEX(MASTER!$D$24:$AG$391,$AK53,AC$419))))</f>
        <v/>
      </c>
      <c r="AD53" s="27" t="str" cm="1">
        <f t="array" ref="AD53">IF($AK53=0,"",IF((INDEX(MASTER!$D$24:$AG$391,$AK53,AD$419)=0),"",(INDEX(MASTER!$D$24:$AG$391,$AK53,AD$419))))</f>
        <v/>
      </c>
      <c r="AE53" s="27" t="str" cm="1">
        <f t="array" ref="AE53">IF($AK53=0,"",IF((INDEX(MASTER!$D$24:$AG$391,$AK53,AE$419)=0),"",(INDEX(MASTER!$D$24:$AG$391,$AK53,AE$419))))</f>
        <v/>
      </c>
      <c r="AF53" s="102" t="str" cm="1">
        <f t="array" ref="AF53">IF($AK53=0,"",IF((INDEX(MASTER!$D$24:$AG$391,$AK53,AF$419)=0),"",(INDEX(MASTER!$D$24:$AG$391,$AK53,AF$419))))</f>
        <v/>
      </c>
      <c r="AK53" s="3">
        <v>30</v>
      </c>
    </row>
    <row r="54" spans="2:37" ht="12.75" customHeight="1" x14ac:dyDescent="0.2">
      <c r="B54" s="28"/>
      <c r="D54" s="111" t="str" cm="1">
        <f t="array" ref="D54">IF($AK54=0,"",IF((INDEX(MASTER!$D$24:$AG$391,$AK54,D$419)=0),"",(INDEX(MASTER!$D$24:$AG$391,$AK54,D$419))))</f>
        <v>$XS112B</v>
      </c>
      <c r="E54" s="22" t="str" cm="1">
        <f t="array" ref="E54">IF($AK54=0,"",IF((INDEX(MASTER!$D$24:$AG$391,$AK54,E$419)=0),"",(INDEX(MASTER!$D$24:$AG$391,$AK54,E$419))))</f>
        <v/>
      </c>
      <c r="F54" s="22" t="str" cm="1">
        <f t="array" ref="F54">IF($AK54=0,"",IF((INDEX(MASTER!$D$24:$AG$391,$AK54,F$419)=0),"",(INDEX(MASTER!$D$24:$AG$391,$AK54,F$419))))</f>
        <v>US 23</v>
      </c>
      <c r="G54" s="23" cm="1">
        <f t="array" ref="G54">IF($AK54=0,"",IF((INDEX(MASTER!$D$24:$AG$391,$AK54,G$419)=0),"",(INDEX(MASTER!$D$24:$AG$391,$AK54,G$419))))</f>
        <v>94350</v>
      </c>
      <c r="H54" s="22" t="str" cm="1">
        <f t="array" ref="H54">IF($AK54=0,"",IF((INDEX(MASTER!$D$24:$AG$391,$AK54,H$419)=0),"",(INDEX(MASTER!$D$24:$AG$391,$AK54,H$419))))</f>
        <v>TO</v>
      </c>
      <c r="I54" s="23" cm="1">
        <f t="array" ref="I54">IF($AK54=0,"",IF((INDEX(MASTER!$D$24:$AG$391,$AK54,I$419)=0),"",(INDEX(MASTER!$D$24:$AG$391,$AK54,I$419))))</f>
        <v>94400</v>
      </c>
      <c r="J54" s="112" t="str" cm="1">
        <f t="array" ref="J54">IF($AK54=0,"",IF((INDEX(MASTER!$D$24:$AG$391,$AK54,J$419)=0),"",(INDEX(MASTER!$D$24:$AG$391,$AK54,J$419))))</f>
        <v/>
      </c>
      <c r="K54" s="112" t="str" cm="1">
        <f t="array" ref="K54">IF($AK54=0,"",IF((INDEX(MASTER!$D$24:$AG$391,$AK54,K$419)=0),"",(INDEX(MASTER!$D$24:$AG$391,$AK54,K$419))))</f>
        <v>01/NHS/21</v>
      </c>
      <c r="L54" s="25" t="str" cm="1">
        <f t="array" ref="L54">IF($AK54=0,"",IF((INDEX(MASTER!$D$24:$AG$391,$AK54,L$419)=0),"",(INDEX(MASTER!$D$24:$AG$391,$AK54,L$419))))</f>
        <v/>
      </c>
      <c r="M54" s="27" t="str" cm="1">
        <f t="array" ref="M54">IF($AK54=0,"",IF((INDEX(MASTER!$D$24:$AG$391,$AK54,M$419)=0),"",(INDEX(MASTER!$D$24:$AG$391,$AK54,M$419))))</f>
        <v/>
      </c>
      <c r="N54" s="27" t="str" cm="1">
        <f t="array" ref="N54">IF($AK54=0,"",IF((INDEX(MASTER!$D$24:$AG$391,$AK54,N$419)=0),"",(INDEX(MASTER!$D$24:$AG$391,$AK54,N$419))))</f>
        <v/>
      </c>
      <c r="O54" s="27" t="str" cm="1">
        <f t="array" ref="O54">IF($AK54=0,"",IF((INDEX(MASTER!$D$24:$AG$391,$AK54,O$419)=0),"",(INDEX(MASTER!$D$24:$AG$391,$AK54,O$419))))</f>
        <v/>
      </c>
      <c r="P54" s="27" t="str" cm="1">
        <f t="array" ref="P54">IF($AK54=0,"",IF((INDEX(MASTER!$D$24:$AG$391,$AK54,P$419)=0),"",(INDEX(MASTER!$D$24:$AG$391,$AK54,P$419))))</f>
        <v/>
      </c>
      <c r="Q54" s="27" t="str" cm="1">
        <f t="array" ref="Q54">IF($AK54=0,"",IF((INDEX(MASTER!$D$24:$AG$391,$AK54,Q$419)=0),"",(INDEX(MASTER!$D$24:$AG$391,$AK54,Q$419))))</f>
        <v/>
      </c>
      <c r="R54" s="27" t="str" cm="1">
        <f t="array" ref="R54">IF($AK54=0,"",IF((INDEX(MASTER!$D$24:$AG$391,$AK54,R$419)=0),"",(INDEX(MASTER!$D$24:$AG$391,$AK54,R$419))))</f>
        <v/>
      </c>
      <c r="S54" s="27" t="str" cm="1">
        <f t="array" ref="S54">IF($AK54=0,"",IF((INDEX(MASTER!$D$24:$AG$391,$AK54,S$419)=0),"",(INDEX(MASTER!$D$24:$AG$391,$AK54,S$419))))</f>
        <v/>
      </c>
      <c r="T54" s="27" t="str" cm="1">
        <f t="array" ref="T54">IF($AK54=0,"",IF((INDEX(MASTER!$D$24:$AG$391,$AK54,T$419)=0),"",(INDEX(MASTER!$D$24:$AG$391,$AK54,T$419))))</f>
        <v/>
      </c>
      <c r="U54" s="27" t="str" cm="1">
        <f t="array" ref="U54">IF($AK54=0,"",IF((INDEX(MASTER!$D$24:$AG$391,$AK54,U$419)=0),"",(INDEX(MASTER!$D$24:$AG$391,$AK54,U$419))))</f>
        <v/>
      </c>
      <c r="V54" s="27" t="str" cm="1">
        <f t="array" ref="V54">IF($AK54=0,"",IF((INDEX(MASTER!$D$24:$AG$391,$AK54,V$419)=0),"",(INDEX(MASTER!$D$24:$AG$391,$AK54,V$419))))</f>
        <v/>
      </c>
      <c r="W54" s="27" t="str" cm="1">
        <f t="array" ref="W54">IF($AK54=0,"",IF((INDEX(MASTER!$D$24:$AG$391,$AK54,W$419)=0),"",(INDEX(MASTER!$D$24:$AG$391,$AK54,W$419))))</f>
        <v/>
      </c>
      <c r="X54" s="27" t="str" cm="1">
        <f t="array" ref="X54">IF($AK54=0,"",IF((INDEX(MASTER!$D$24:$AG$391,$AK54,X$419)=0),"",(INDEX(MASTER!$D$24:$AG$391,$AK54,X$419))))</f>
        <v/>
      </c>
      <c r="Y54" s="27" t="str" cm="1">
        <f t="array" ref="Y54">IF($AK54=0,"",IF((INDEX(MASTER!$D$24:$AG$391,$AK54,Y$419)=0),"",(INDEX(MASTER!$D$24:$AG$391,$AK54,Y$419))))</f>
        <v/>
      </c>
      <c r="Z54" s="27" t="str" cm="1">
        <f t="array" ref="Z54">IF($AK54=0,"",IF((INDEX(MASTER!$D$24:$AG$391,$AK54,Z$419)=0),"",(INDEX(MASTER!$D$24:$AG$391,$AK54,Z$419))))</f>
        <v/>
      </c>
      <c r="AA54" s="27" t="str" cm="1">
        <f t="array" ref="AA54">IF($AK54=0,"",IF((INDEX(MASTER!$D$24:$AG$391,$AK54,AA$419)=0),"",(INDEX(MASTER!$D$24:$AG$391,$AK54,AA$419))))</f>
        <v/>
      </c>
      <c r="AB54" s="27" t="str" cm="1">
        <f t="array" ref="AB54">IF($AK54=0,"",IF((INDEX(MASTER!$D$24:$AG$391,$AK54,AB$419)=0),"",(INDEX(MASTER!$D$24:$AG$391,$AK54,AB$419))))</f>
        <v/>
      </c>
      <c r="AC54" s="27" t="str" cm="1">
        <f t="array" ref="AC54">IF($AK54=0,"",IF((INDEX(MASTER!$D$24:$AG$391,$AK54,AC$419)=0),"",(INDEX(MASTER!$D$24:$AG$391,$AK54,AC$419))))</f>
        <v/>
      </c>
      <c r="AD54" s="27" t="str" cm="1">
        <f t="array" ref="AD54">IF($AK54=0,"",IF((INDEX(MASTER!$D$24:$AG$391,$AK54,AD$419)=0),"",(INDEX(MASTER!$D$24:$AG$391,$AK54,AD$419))))</f>
        <v/>
      </c>
      <c r="AE54" s="27" t="str" cm="1">
        <f t="array" ref="AE54">IF($AK54=0,"",IF((INDEX(MASTER!$D$24:$AG$391,$AK54,AE$419)=0),"",(INDEX(MASTER!$D$24:$AG$391,$AK54,AE$419))))</f>
        <v/>
      </c>
      <c r="AF54" s="102" t="str" cm="1">
        <f t="array" ref="AF54">IF($AK54=0,"",IF((INDEX(MASTER!$D$24:$AG$391,$AK54,AF$419)=0),"",(INDEX(MASTER!$D$24:$AG$391,$AK54,AF$419))))</f>
        <v/>
      </c>
      <c r="AK54" s="3">
        <v>31</v>
      </c>
    </row>
    <row r="55" spans="2:37" ht="12.75" customHeight="1" x14ac:dyDescent="0.2">
      <c r="B55" s="28"/>
      <c r="D55" s="111" t="str" cm="1">
        <f t="array" ref="D55">IF($AK55=0,"",IF((INDEX(MASTER!$D$24:$AG$391,$AK55,D$419)=0),"",(INDEX(MASTER!$D$24:$AG$391,$AK55,D$419))))</f>
        <v>$XS112C</v>
      </c>
      <c r="E55" s="22" t="str" cm="1">
        <f t="array" ref="E55">IF($AK55=0,"",IF((INDEX(MASTER!$D$24:$AG$391,$AK55,E$419)=0),"",(INDEX(MASTER!$D$24:$AG$391,$AK55,E$419))))</f>
        <v/>
      </c>
      <c r="F55" s="22" t="str" cm="1">
        <f t="array" ref="F55">IF($AK55=0,"",IF((INDEX(MASTER!$D$24:$AG$391,$AK55,F$419)=0),"",(INDEX(MASTER!$D$24:$AG$391,$AK55,F$419))))</f>
        <v>US 23</v>
      </c>
      <c r="G55" s="23" cm="1">
        <f t="array" ref="G55">IF($AK55=0,"",IF((INDEX(MASTER!$D$24:$AG$391,$AK55,G$419)=0),"",(INDEX(MASTER!$D$24:$AG$391,$AK55,G$419))))</f>
        <v>94400</v>
      </c>
      <c r="H55" s="22" t="str" cm="1">
        <f t="array" ref="H55">IF($AK55=0,"",IF((INDEX(MASTER!$D$24:$AG$391,$AK55,H$419)=0),"",(INDEX(MASTER!$D$24:$AG$391,$AK55,H$419))))</f>
        <v>TO</v>
      </c>
      <c r="I55" s="23" cm="1">
        <f t="array" ref="I55">IF($AK55=0,"",IF((INDEX(MASTER!$D$24:$AG$391,$AK55,I$419)=0),"",(INDEX(MASTER!$D$24:$AG$391,$AK55,I$419))))</f>
        <v>94450</v>
      </c>
      <c r="J55" s="112" t="str" cm="1">
        <f t="array" ref="J55">IF($AK55=0,"",IF((INDEX(MASTER!$D$24:$AG$391,$AK55,J$419)=0),"",(INDEX(MASTER!$D$24:$AG$391,$AK55,J$419))))</f>
        <v/>
      </c>
      <c r="K55" s="112" t="str" cm="1">
        <f t="array" ref="K55">IF($AK55=0,"",IF((INDEX(MASTER!$D$24:$AG$391,$AK55,K$419)=0),"",(INDEX(MASTER!$D$24:$AG$391,$AK55,K$419))))</f>
        <v>01/NHS/21</v>
      </c>
      <c r="L55" s="25" t="str" cm="1">
        <f t="array" ref="L55">IF($AK55=0,"",IF((INDEX(MASTER!$D$24:$AG$391,$AK55,L$419)=0),"",(INDEX(MASTER!$D$24:$AG$391,$AK55,L$419))))</f>
        <v/>
      </c>
      <c r="M55" s="27" t="str" cm="1">
        <f t="array" ref="M55">IF($AK55=0,"",IF((INDEX(MASTER!$D$24:$AG$391,$AK55,M$419)=0),"",(INDEX(MASTER!$D$24:$AG$391,$AK55,M$419))))</f>
        <v/>
      </c>
      <c r="N55" s="27" t="str" cm="1">
        <f t="array" ref="N55">IF($AK55=0,"",IF((INDEX(MASTER!$D$24:$AG$391,$AK55,N$419)=0),"",(INDEX(MASTER!$D$24:$AG$391,$AK55,N$419))))</f>
        <v/>
      </c>
      <c r="O55" s="27" t="str" cm="1">
        <f t="array" ref="O55">IF($AK55=0,"",IF((INDEX(MASTER!$D$24:$AG$391,$AK55,O$419)=0),"",(INDEX(MASTER!$D$24:$AG$391,$AK55,O$419))))</f>
        <v/>
      </c>
      <c r="P55" s="27" t="str" cm="1">
        <f t="array" ref="P55">IF($AK55=0,"",IF((INDEX(MASTER!$D$24:$AG$391,$AK55,P$419)=0),"",(INDEX(MASTER!$D$24:$AG$391,$AK55,P$419))))</f>
        <v/>
      </c>
      <c r="Q55" s="27" t="str" cm="1">
        <f t="array" ref="Q55">IF($AK55=0,"",IF((INDEX(MASTER!$D$24:$AG$391,$AK55,Q$419)=0),"",(INDEX(MASTER!$D$24:$AG$391,$AK55,Q$419))))</f>
        <v/>
      </c>
      <c r="R55" s="27" t="str" cm="1">
        <f t="array" ref="R55">IF($AK55=0,"",IF((INDEX(MASTER!$D$24:$AG$391,$AK55,R$419)=0),"",(INDEX(MASTER!$D$24:$AG$391,$AK55,R$419))))</f>
        <v/>
      </c>
      <c r="S55" s="27" t="str" cm="1">
        <f t="array" ref="S55">IF($AK55=0,"",IF((INDEX(MASTER!$D$24:$AG$391,$AK55,S$419)=0),"",(INDEX(MASTER!$D$24:$AG$391,$AK55,S$419))))</f>
        <v/>
      </c>
      <c r="T55" s="27" t="str" cm="1">
        <f t="array" ref="T55">IF($AK55=0,"",IF((INDEX(MASTER!$D$24:$AG$391,$AK55,T$419)=0),"",(INDEX(MASTER!$D$24:$AG$391,$AK55,T$419))))</f>
        <v/>
      </c>
      <c r="U55" s="27" t="str" cm="1">
        <f t="array" ref="U55">IF($AK55=0,"",IF((INDEX(MASTER!$D$24:$AG$391,$AK55,U$419)=0),"",(INDEX(MASTER!$D$24:$AG$391,$AK55,U$419))))</f>
        <v/>
      </c>
      <c r="V55" s="27" t="str" cm="1">
        <f t="array" ref="V55">IF($AK55=0,"",IF((INDEX(MASTER!$D$24:$AG$391,$AK55,V$419)=0),"",(INDEX(MASTER!$D$24:$AG$391,$AK55,V$419))))</f>
        <v/>
      </c>
      <c r="W55" s="27" t="str" cm="1">
        <f t="array" ref="W55">IF($AK55=0,"",IF((INDEX(MASTER!$D$24:$AG$391,$AK55,W$419)=0),"",(INDEX(MASTER!$D$24:$AG$391,$AK55,W$419))))</f>
        <v/>
      </c>
      <c r="X55" s="27" t="str" cm="1">
        <f t="array" ref="X55">IF($AK55=0,"",IF((INDEX(MASTER!$D$24:$AG$391,$AK55,X$419)=0),"",(INDEX(MASTER!$D$24:$AG$391,$AK55,X$419))))</f>
        <v/>
      </c>
      <c r="Y55" s="27" t="str" cm="1">
        <f t="array" ref="Y55">IF($AK55=0,"",IF((INDEX(MASTER!$D$24:$AG$391,$AK55,Y$419)=0),"",(INDEX(MASTER!$D$24:$AG$391,$AK55,Y$419))))</f>
        <v/>
      </c>
      <c r="Z55" s="27" t="str" cm="1">
        <f t="array" ref="Z55">IF($AK55=0,"",IF((INDEX(MASTER!$D$24:$AG$391,$AK55,Z$419)=0),"",(INDEX(MASTER!$D$24:$AG$391,$AK55,Z$419))))</f>
        <v/>
      </c>
      <c r="AA55" s="27" t="str" cm="1">
        <f t="array" ref="AA55">IF($AK55=0,"",IF((INDEX(MASTER!$D$24:$AG$391,$AK55,AA$419)=0),"",(INDEX(MASTER!$D$24:$AG$391,$AK55,AA$419))))</f>
        <v/>
      </c>
      <c r="AB55" s="27" t="str" cm="1">
        <f t="array" ref="AB55">IF($AK55=0,"",IF((INDEX(MASTER!$D$24:$AG$391,$AK55,AB$419)=0),"",(INDEX(MASTER!$D$24:$AG$391,$AK55,AB$419))))</f>
        <v/>
      </c>
      <c r="AC55" s="27" t="str" cm="1">
        <f t="array" ref="AC55">IF($AK55=0,"",IF((INDEX(MASTER!$D$24:$AG$391,$AK55,AC$419)=0),"",(INDEX(MASTER!$D$24:$AG$391,$AK55,AC$419))))</f>
        <v/>
      </c>
      <c r="AD55" s="27" t="str" cm="1">
        <f t="array" ref="AD55">IF($AK55=0,"",IF((INDEX(MASTER!$D$24:$AG$391,$AK55,AD$419)=0),"",(INDEX(MASTER!$D$24:$AG$391,$AK55,AD$419))))</f>
        <v/>
      </c>
      <c r="AE55" s="27" t="str" cm="1">
        <f t="array" ref="AE55">IF($AK55=0,"",IF((INDEX(MASTER!$D$24:$AG$391,$AK55,AE$419)=0),"",(INDEX(MASTER!$D$24:$AG$391,$AK55,AE$419))))</f>
        <v/>
      </c>
      <c r="AF55" s="102" t="str" cm="1">
        <f t="array" ref="AF55">IF($AK55=0,"",IF((INDEX(MASTER!$D$24:$AG$391,$AK55,AF$419)=0),"",(INDEX(MASTER!$D$24:$AG$391,$AK55,AF$419))))</f>
        <v/>
      </c>
      <c r="AK55" s="3">
        <v>32</v>
      </c>
    </row>
    <row r="56" spans="2:37" ht="12.75" customHeight="1" x14ac:dyDescent="0.2">
      <c r="B56" s="28"/>
      <c r="D56" s="111" t="str" cm="1">
        <f t="array" ref="D56">IF($AK56=0,"",IF((INDEX(MASTER!$D$24:$AG$391,$AK56,D$419)=0),"",(INDEX(MASTER!$D$24:$AG$391,$AK56,D$419))))</f>
        <v>$XS112C</v>
      </c>
      <c r="E56" s="22" t="str" cm="1">
        <f t="array" ref="E56">IF($AK56=0,"",IF((INDEX(MASTER!$D$24:$AG$391,$AK56,E$419)=0),"",(INDEX(MASTER!$D$24:$AG$391,$AK56,E$419))))</f>
        <v/>
      </c>
      <c r="F56" s="22" t="str" cm="1">
        <f t="array" ref="F56">IF($AK56=0,"",IF((INDEX(MASTER!$D$24:$AG$391,$AK56,F$419)=0),"",(INDEX(MASTER!$D$24:$AG$391,$AK56,F$419))))</f>
        <v>US 23</v>
      </c>
      <c r="G56" s="23" cm="1">
        <f t="array" ref="G56">IF($AK56=0,"",IF((INDEX(MASTER!$D$24:$AG$391,$AK56,G$419)=0),"",(INDEX(MASTER!$D$24:$AG$391,$AK56,G$419))))</f>
        <v>94450</v>
      </c>
      <c r="H56" s="22" t="str" cm="1">
        <f t="array" ref="H56">IF($AK56=0,"",IF((INDEX(MASTER!$D$24:$AG$391,$AK56,H$419)=0),"",(INDEX(MASTER!$D$24:$AG$391,$AK56,H$419))))</f>
        <v>TO</v>
      </c>
      <c r="I56" s="23" cm="1">
        <f t="array" ref="I56">IF($AK56=0,"",IF((INDEX(MASTER!$D$24:$AG$391,$AK56,I$419)=0),"",(INDEX(MASTER!$D$24:$AG$391,$AK56,I$419))))</f>
        <v>94500</v>
      </c>
      <c r="J56" s="112" t="str" cm="1">
        <f t="array" ref="J56">IF($AK56=0,"",IF((INDEX(MASTER!$D$24:$AG$391,$AK56,J$419)=0),"",(INDEX(MASTER!$D$24:$AG$391,$AK56,J$419))))</f>
        <v/>
      </c>
      <c r="K56" s="112" t="str" cm="1">
        <f t="array" ref="K56">IF($AK56=0,"",IF((INDEX(MASTER!$D$24:$AG$391,$AK56,K$419)=0),"",(INDEX(MASTER!$D$24:$AG$391,$AK56,K$419))))</f>
        <v>01/NHS/21</v>
      </c>
      <c r="L56" s="25" t="str" cm="1">
        <f t="array" ref="L56">IF($AK56=0,"",IF((INDEX(MASTER!$D$24:$AG$391,$AK56,L$419)=0),"",(INDEX(MASTER!$D$24:$AG$391,$AK56,L$419))))</f>
        <v/>
      </c>
      <c r="M56" s="27" t="str" cm="1">
        <f t="array" ref="M56">IF($AK56=0,"",IF((INDEX(MASTER!$D$24:$AG$391,$AK56,M$419)=0),"",(INDEX(MASTER!$D$24:$AG$391,$AK56,M$419))))</f>
        <v/>
      </c>
      <c r="N56" s="27" t="str" cm="1">
        <f t="array" ref="N56">IF($AK56=0,"",IF((INDEX(MASTER!$D$24:$AG$391,$AK56,N$419)=0),"",(INDEX(MASTER!$D$24:$AG$391,$AK56,N$419))))</f>
        <v/>
      </c>
      <c r="O56" s="27" t="str" cm="1">
        <f t="array" ref="O56">IF($AK56=0,"",IF((INDEX(MASTER!$D$24:$AG$391,$AK56,O$419)=0),"",(INDEX(MASTER!$D$24:$AG$391,$AK56,O$419))))</f>
        <v/>
      </c>
      <c r="P56" s="27" t="str" cm="1">
        <f t="array" ref="P56">IF($AK56=0,"",IF((INDEX(MASTER!$D$24:$AG$391,$AK56,P$419)=0),"",(INDEX(MASTER!$D$24:$AG$391,$AK56,P$419))))</f>
        <v/>
      </c>
      <c r="Q56" s="27" t="str" cm="1">
        <f t="array" ref="Q56">IF($AK56=0,"",IF((INDEX(MASTER!$D$24:$AG$391,$AK56,Q$419)=0),"",(INDEX(MASTER!$D$24:$AG$391,$AK56,Q$419))))</f>
        <v/>
      </c>
      <c r="R56" s="27" t="str" cm="1">
        <f t="array" ref="R56">IF($AK56=0,"",IF((INDEX(MASTER!$D$24:$AG$391,$AK56,R$419)=0),"",(INDEX(MASTER!$D$24:$AG$391,$AK56,R$419))))</f>
        <v/>
      </c>
      <c r="S56" s="27" t="str" cm="1">
        <f t="array" ref="S56">IF($AK56=0,"",IF((INDEX(MASTER!$D$24:$AG$391,$AK56,S$419)=0),"",(INDEX(MASTER!$D$24:$AG$391,$AK56,S$419))))</f>
        <v/>
      </c>
      <c r="T56" s="27" t="str" cm="1">
        <f t="array" ref="T56">IF($AK56=0,"",IF((INDEX(MASTER!$D$24:$AG$391,$AK56,T$419)=0),"",(INDEX(MASTER!$D$24:$AG$391,$AK56,T$419))))</f>
        <v/>
      </c>
      <c r="U56" s="27" t="str" cm="1">
        <f t="array" ref="U56">IF($AK56=0,"",IF((INDEX(MASTER!$D$24:$AG$391,$AK56,U$419)=0),"",(INDEX(MASTER!$D$24:$AG$391,$AK56,U$419))))</f>
        <v/>
      </c>
      <c r="V56" s="27" t="str" cm="1">
        <f t="array" ref="V56">IF($AK56=0,"",IF((INDEX(MASTER!$D$24:$AG$391,$AK56,V$419)=0),"",(INDEX(MASTER!$D$24:$AG$391,$AK56,V$419))))</f>
        <v/>
      </c>
      <c r="W56" s="27" t="str" cm="1">
        <f t="array" ref="W56">IF($AK56=0,"",IF((INDEX(MASTER!$D$24:$AG$391,$AK56,W$419)=0),"",(INDEX(MASTER!$D$24:$AG$391,$AK56,W$419))))</f>
        <v/>
      </c>
      <c r="X56" s="27" t="str" cm="1">
        <f t="array" ref="X56">IF($AK56=0,"",IF((INDEX(MASTER!$D$24:$AG$391,$AK56,X$419)=0),"",(INDEX(MASTER!$D$24:$AG$391,$AK56,X$419))))</f>
        <v/>
      </c>
      <c r="Y56" s="27" t="str" cm="1">
        <f t="array" ref="Y56">IF($AK56=0,"",IF((INDEX(MASTER!$D$24:$AG$391,$AK56,Y$419)=0),"",(INDEX(MASTER!$D$24:$AG$391,$AK56,Y$419))))</f>
        <v/>
      </c>
      <c r="Z56" s="27" t="str" cm="1">
        <f t="array" ref="Z56">IF($AK56=0,"",IF((INDEX(MASTER!$D$24:$AG$391,$AK56,Z$419)=0),"",(INDEX(MASTER!$D$24:$AG$391,$AK56,Z$419))))</f>
        <v/>
      </c>
      <c r="AA56" s="27" t="str" cm="1">
        <f t="array" ref="AA56">IF($AK56=0,"",IF((INDEX(MASTER!$D$24:$AG$391,$AK56,AA$419)=0),"",(INDEX(MASTER!$D$24:$AG$391,$AK56,AA$419))))</f>
        <v/>
      </c>
      <c r="AB56" s="27" t="str" cm="1">
        <f t="array" ref="AB56">IF($AK56=0,"",IF((INDEX(MASTER!$D$24:$AG$391,$AK56,AB$419)=0),"",(INDEX(MASTER!$D$24:$AG$391,$AK56,AB$419))))</f>
        <v/>
      </c>
      <c r="AC56" s="27" t="str" cm="1">
        <f t="array" ref="AC56">IF($AK56=0,"",IF((INDEX(MASTER!$D$24:$AG$391,$AK56,AC$419)=0),"",(INDEX(MASTER!$D$24:$AG$391,$AK56,AC$419))))</f>
        <v/>
      </c>
      <c r="AD56" s="27" t="str" cm="1">
        <f t="array" ref="AD56">IF($AK56=0,"",IF((INDEX(MASTER!$D$24:$AG$391,$AK56,AD$419)=0),"",(INDEX(MASTER!$D$24:$AG$391,$AK56,AD$419))))</f>
        <v/>
      </c>
      <c r="AE56" s="27" t="str" cm="1">
        <f t="array" ref="AE56">IF($AK56=0,"",IF((INDEX(MASTER!$D$24:$AG$391,$AK56,AE$419)=0),"",(INDEX(MASTER!$D$24:$AG$391,$AK56,AE$419))))</f>
        <v/>
      </c>
      <c r="AF56" s="102" t="str" cm="1">
        <f t="array" ref="AF56">IF($AK56=0,"",IF((INDEX(MASTER!$D$24:$AG$391,$AK56,AF$419)=0),"",(INDEX(MASTER!$D$24:$AG$391,$AK56,AF$419))))</f>
        <v/>
      </c>
      <c r="AK56" s="3">
        <v>33</v>
      </c>
    </row>
    <row r="57" spans="2:37" ht="12.75" customHeight="1" x14ac:dyDescent="0.2">
      <c r="B57" s="28"/>
      <c r="D57" s="111" t="str" cm="1">
        <f t="array" ref="D57">IF($AK57=0,"",IF((INDEX(MASTER!$D$24:$AG$391,$AK57,D$419)=0),"",(INDEX(MASTER!$D$24:$AG$391,$AK57,D$419))))</f>
        <v>$XS112D</v>
      </c>
      <c r="E57" s="22" t="str" cm="1">
        <f t="array" ref="E57">IF($AK57=0,"",IF((INDEX(MASTER!$D$24:$AG$391,$AK57,E$419)=0),"",(INDEX(MASTER!$D$24:$AG$391,$AK57,E$419))))</f>
        <v/>
      </c>
      <c r="F57" s="22" t="str" cm="1">
        <f t="array" ref="F57">IF($AK57=0,"",IF((INDEX(MASTER!$D$24:$AG$391,$AK57,F$419)=0),"",(INDEX(MASTER!$D$24:$AG$391,$AK57,F$419))))</f>
        <v>US 23</v>
      </c>
      <c r="G57" s="23" cm="1">
        <f t="array" ref="G57">IF($AK57=0,"",IF((INDEX(MASTER!$D$24:$AG$391,$AK57,G$419)=0),"",(INDEX(MASTER!$D$24:$AG$391,$AK57,G$419))))</f>
        <v>94500</v>
      </c>
      <c r="H57" s="22" t="str" cm="1">
        <f t="array" ref="H57">IF($AK57=0,"",IF((INDEX(MASTER!$D$24:$AG$391,$AK57,H$419)=0),"",(INDEX(MASTER!$D$24:$AG$391,$AK57,H$419))))</f>
        <v>TO</v>
      </c>
      <c r="I57" s="23" cm="1">
        <f t="array" ref="I57">IF($AK57=0,"",IF((INDEX(MASTER!$D$24:$AG$391,$AK57,I$419)=0),"",(INDEX(MASTER!$D$24:$AG$391,$AK57,I$419))))</f>
        <v>94550</v>
      </c>
      <c r="J57" s="112" t="str" cm="1">
        <f t="array" ref="J57">IF($AK57=0,"",IF((INDEX(MASTER!$D$24:$AG$391,$AK57,J$419)=0),"",(INDEX(MASTER!$D$24:$AG$391,$AK57,J$419))))</f>
        <v/>
      </c>
      <c r="K57" s="112" t="str" cm="1">
        <f t="array" ref="K57">IF($AK57=0,"",IF((INDEX(MASTER!$D$24:$AG$391,$AK57,K$419)=0),"",(INDEX(MASTER!$D$24:$AG$391,$AK57,K$419))))</f>
        <v>01/NHS/21</v>
      </c>
      <c r="L57" s="25" cm="1">
        <f t="array" ref="L57">IF($AK57=0,"",IF((INDEX(MASTER!$D$24:$AG$391,$AK57,L$419)=0),"",(INDEX(MASTER!$D$24:$AG$391,$AK57,L$419))))</f>
        <v>5</v>
      </c>
      <c r="M57" s="27" cm="1">
        <f t="array" ref="M57">IF($AK57=0,"",IF((INDEX(MASTER!$D$24:$AG$391,$AK57,M$419)=0),"",(INDEX(MASTER!$D$24:$AG$391,$AK57,M$419))))</f>
        <v>2</v>
      </c>
      <c r="N57" s="27" t="str" cm="1">
        <f t="array" ref="N57">IF($AK57=0,"",IF((INDEX(MASTER!$D$24:$AG$391,$AK57,N$419)=0),"",(INDEX(MASTER!$D$24:$AG$391,$AK57,N$419))))</f>
        <v/>
      </c>
      <c r="O57" s="27" t="str" cm="1">
        <f t="array" ref="O57">IF($AK57=0,"",IF((INDEX(MASTER!$D$24:$AG$391,$AK57,O$419)=0),"",(INDEX(MASTER!$D$24:$AG$391,$AK57,O$419))))</f>
        <v/>
      </c>
      <c r="P57" s="27" t="str" cm="1">
        <f t="array" ref="P57">IF($AK57=0,"",IF((INDEX(MASTER!$D$24:$AG$391,$AK57,P$419)=0),"",(INDEX(MASTER!$D$24:$AG$391,$AK57,P$419))))</f>
        <v/>
      </c>
      <c r="Q57" s="27" t="str" cm="1">
        <f t="array" ref="Q57">IF($AK57=0,"",IF((INDEX(MASTER!$D$24:$AG$391,$AK57,Q$419)=0),"",(INDEX(MASTER!$D$24:$AG$391,$AK57,Q$419))))</f>
        <v/>
      </c>
      <c r="R57" s="27" t="str" cm="1">
        <f t="array" ref="R57">IF($AK57=0,"",IF((INDEX(MASTER!$D$24:$AG$391,$AK57,R$419)=0),"",(INDEX(MASTER!$D$24:$AG$391,$AK57,R$419))))</f>
        <v/>
      </c>
      <c r="S57" s="27" t="str" cm="1">
        <f t="array" ref="S57">IF($AK57=0,"",IF((INDEX(MASTER!$D$24:$AG$391,$AK57,S$419)=0),"",(INDEX(MASTER!$D$24:$AG$391,$AK57,S$419))))</f>
        <v/>
      </c>
      <c r="T57" s="27" t="str" cm="1">
        <f t="array" ref="T57">IF($AK57=0,"",IF((INDEX(MASTER!$D$24:$AG$391,$AK57,T$419)=0),"",(INDEX(MASTER!$D$24:$AG$391,$AK57,T$419))))</f>
        <v/>
      </c>
      <c r="U57" s="27" t="str" cm="1">
        <f t="array" ref="U57">IF($AK57=0,"",IF((INDEX(MASTER!$D$24:$AG$391,$AK57,U$419)=0),"",(INDEX(MASTER!$D$24:$AG$391,$AK57,U$419))))</f>
        <v/>
      </c>
      <c r="V57" s="27" t="str" cm="1">
        <f t="array" ref="V57">IF($AK57=0,"",IF((INDEX(MASTER!$D$24:$AG$391,$AK57,V$419)=0),"",(INDEX(MASTER!$D$24:$AG$391,$AK57,V$419))))</f>
        <v/>
      </c>
      <c r="W57" s="27" t="str" cm="1">
        <f t="array" ref="W57">IF($AK57=0,"",IF((INDEX(MASTER!$D$24:$AG$391,$AK57,W$419)=0),"",(INDEX(MASTER!$D$24:$AG$391,$AK57,W$419))))</f>
        <v/>
      </c>
      <c r="X57" s="27" t="str" cm="1">
        <f t="array" ref="X57">IF($AK57=0,"",IF((INDEX(MASTER!$D$24:$AG$391,$AK57,X$419)=0),"",(INDEX(MASTER!$D$24:$AG$391,$AK57,X$419))))</f>
        <v/>
      </c>
      <c r="Y57" s="27" t="str" cm="1">
        <f t="array" ref="Y57">IF($AK57=0,"",IF((INDEX(MASTER!$D$24:$AG$391,$AK57,Y$419)=0),"",(INDEX(MASTER!$D$24:$AG$391,$AK57,Y$419))))</f>
        <v/>
      </c>
      <c r="Z57" s="27" t="str" cm="1">
        <f t="array" ref="Z57">IF($AK57=0,"",IF((INDEX(MASTER!$D$24:$AG$391,$AK57,Z$419)=0),"",(INDEX(MASTER!$D$24:$AG$391,$AK57,Z$419))))</f>
        <v/>
      </c>
      <c r="AA57" s="27" t="str" cm="1">
        <f t="array" ref="AA57">IF($AK57=0,"",IF((INDEX(MASTER!$D$24:$AG$391,$AK57,AA$419)=0),"",(INDEX(MASTER!$D$24:$AG$391,$AK57,AA$419))))</f>
        <v/>
      </c>
      <c r="AB57" s="27" t="str" cm="1">
        <f t="array" ref="AB57">IF($AK57=0,"",IF((INDEX(MASTER!$D$24:$AG$391,$AK57,AB$419)=0),"",(INDEX(MASTER!$D$24:$AG$391,$AK57,AB$419))))</f>
        <v/>
      </c>
      <c r="AC57" s="27" t="str" cm="1">
        <f t="array" ref="AC57">IF($AK57=0,"",IF((INDEX(MASTER!$D$24:$AG$391,$AK57,AC$419)=0),"",(INDEX(MASTER!$D$24:$AG$391,$AK57,AC$419))))</f>
        <v/>
      </c>
      <c r="AD57" s="27" t="str" cm="1">
        <f t="array" ref="AD57">IF($AK57=0,"",IF((INDEX(MASTER!$D$24:$AG$391,$AK57,AD$419)=0),"",(INDEX(MASTER!$D$24:$AG$391,$AK57,AD$419))))</f>
        <v/>
      </c>
      <c r="AE57" s="27" t="str" cm="1">
        <f t="array" ref="AE57">IF($AK57=0,"",IF((INDEX(MASTER!$D$24:$AG$391,$AK57,AE$419)=0),"",(INDEX(MASTER!$D$24:$AG$391,$AK57,AE$419))))</f>
        <v/>
      </c>
      <c r="AF57" s="102" t="str" cm="1">
        <f t="array" ref="AF57">IF($AK57=0,"",IF((INDEX(MASTER!$D$24:$AG$391,$AK57,AF$419)=0),"",(INDEX(MASTER!$D$24:$AG$391,$AK57,AF$419))))</f>
        <v/>
      </c>
      <c r="AK57" s="3">
        <v>34</v>
      </c>
    </row>
    <row r="58" spans="2:37" ht="12.75" customHeight="1" x14ac:dyDescent="0.2">
      <c r="B58" s="28"/>
      <c r="D58" s="111" t="str" cm="1">
        <f t="array" ref="D58">IF($AK58=0,"",IF((INDEX(MASTER!$D$24:$AG$391,$AK58,D$419)=0),"",(INDEX(MASTER!$D$24:$AG$391,$AK58,D$419))))</f>
        <v>$XS112D</v>
      </c>
      <c r="E58" s="22" t="str" cm="1">
        <f t="array" ref="E58">IF($AK58=0,"",IF((INDEX(MASTER!$D$24:$AG$391,$AK58,E$419)=0),"",(INDEX(MASTER!$D$24:$AG$391,$AK58,E$419))))</f>
        <v/>
      </c>
      <c r="F58" s="22" t="str" cm="1">
        <f t="array" ref="F58">IF($AK58=0,"",IF((INDEX(MASTER!$D$24:$AG$391,$AK58,F$419)=0),"",(INDEX(MASTER!$D$24:$AG$391,$AK58,F$419))))</f>
        <v>US 23</v>
      </c>
      <c r="G58" s="23" cm="1">
        <f t="array" ref="G58">IF($AK58=0,"",IF((INDEX(MASTER!$D$24:$AG$391,$AK58,G$419)=0),"",(INDEX(MASTER!$D$24:$AG$391,$AK58,G$419))))</f>
        <v>94550</v>
      </c>
      <c r="H58" s="22" t="str" cm="1">
        <f t="array" ref="H58">IF($AK58=0,"",IF((INDEX(MASTER!$D$24:$AG$391,$AK58,H$419)=0),"",(INDEX(MASTER!$D$24:$AG$391,$AK58,H$419))))</f>
        <v>TO</v>
      </c>
      <c r="I58" s="23" cm="1">
        <f t="array" ref="I58">IF($AK58=0,"",IF((INDEX(MASTER!$D$24:$AG$391,$AK58,I$419)=0),"",(INDEX(MASTER!$D$24:$AG$391,$AK58,I$419))))</f>
        <v>94600</v>
      </c>
      <c r="J58" s="112" t="str" cm="1">
        <f t="array" ref="J58">IF($AK58=0,"",IF((INDEX(MASTER!$D$24:$AG$391,$AK58,J$419)=0),"",(INDEX(MASTER!$D$24:$AG$391,$AK58,J$419))))</f>
        <v/>
      </c>
      <c r="K58" s="112" t="str" cm="1">
        <f t="array" ref="K58">IF($AK58=0,"",IF((INDEX(MASTER!$D$24:$AG$391,$AK58,K$419)=0),"",(INDEX(MASTER!$D$24:$AG$391,$AK58,K$419))))</f>
        <v>01/NHS/21</v>
      </c>
      <c r="L58" s="25" cm="1">
        <f t="array" ref="L58">IF($AK58=0,"",IF((INDEX(MASTER!$D$24:$AG$391,$AK58,L$419)=0),"",(INDEX(MASTER!$D$24:$AG$391,$AK58,L$419))))</f>
        <v>9</v>
      </c>
      <c r="M58" s="27" cm="1">
        <f t="array" ref="M58">IF($AK58=0,"",IF((INDEX(MASTER!$D$24:$AG$391,$AK58,M$419)=0),"",(INDEX(MASTER!$D$24:$AG$391,$AK58,M$419))))</f>
        <v>6</v>
      </c>
      <c r="N58" s="27" t="str" cm="1">
        <f t="array" ref="N58">IF($AK58=0,"",IF((INDEX(MASTER!$D$24:$AG$391,$AK58,N$419)=0),"",(INDEX(MASTER!$D$24:$AG$391,$AK58,N$419))))</f>
        <v/>
      </c>
      <c r="O58" s="27" t="str" cm="1">
        <f t="array" ref="O58">IF($AK58=0,"",IF((INDEX(MASTER!$D$24:$AG$391,$AK58,O$419)=0),"",(INDEX(MASTER!$D$24:$AG$391,$AK58,O$419))))</f>
        <v/>
      </c>
      <c r="P58" s="27" t="str" cm="1">
        <f t="array" ref="P58">IF($AK58=0,"",IF((INDEX(MASTER!$D$24:$AG$391,$AK58,P$419)=0),"",(INDEX(MASTER!$D$24:$AG$391,$AK58,P$419))))</f>
        <v/>
      </c>
      <c r="Q58" s="27" t="str" cm="1">
        <f t="array" ref="Q58">IF($AK58=0,"",IF((INDEX(MASTER!$D$24:$AG$391,$AK58,Q$419)=0),"",(INDEX(MASTER!$D$24:$AG$391,$AK58,Q$419))))</f>
        <v/>
      </c>
      <c r="R58" s="27" t="str" cm="1">
        <f t="array" ref="R58">IF($AK58=0,"",IF((INDEX(MASTER!$D$24:$AG$391,$AK58,R$419)=0),"",(INDEX(MASTER!$D$24:$AG$391,$AK58,R$419))))</f>
        <v/>
      </c>
      <c r="S58" s="27" t="str" cm="1">
        <f t="array" ref="S58">IF($AK58=0,"",IF((INDEX(MASTER!$D$24:$AG$391,$AK58,S$419)=0),"",(INDEX(MASTER!$D$24:$AG$391,$AK58,S$419))))</f>
        <v/>
      </c>
      <c r="T58" s="27" t="str" cm="1">
        <f t="array" ref="T58">IF($AK58=0,"",IF((INDEX(MASTER!$D$24:$AG$391,$AK58,T$419)=0),"",(INDEX(MASTER!$D$24:$AG$391,$AK58,T$419))))</f>
        <v/>
      </c>
      <c r="U58" s="27" t="str" cm="1">
        <f t="array" ref="U58">IF($AK58=0,"",IF((INDEX(MASTER!$D$24:$AG$391,$AK58,U$419)=0),"",(INDEX(MASTER!$D$24:$AG$391,$AK58,U$419))))</f>
        <v/>
      </c>
      <c r="V58" s="27" t="str" cm="1">
        <f t="array" ref="V58">IF($AK58=0,"",IF((INDEX(MASTER!$D$24:$AG$391,$AK58,V$419)=0),"",(INDEX(MASTER!$D$24:$AG$391,$AK58,V$419))))</f>
        <v/>
      </c>
      <c r="W58" s="27" t="str" cm="1">
        <f t="array" ref="W58">IF($AK58=0,"",IF((INDEX(MASTER!$D$24:$AG$391,$AK58,W$419)=0),"",(INDEX(MASTER!$D$24:$AG$391,$AK58,W$419))))</f>
        <v/>
      </c>
      <c r="X58" s="27" t="str" cm="1">
        <f t="array" ref="X58">IF($AK58=0,"",IF((INDEX(MASTER!$D$24:$AG$391,$AK58,X$419)=0),"",(INDEX(MASTER!$D$24:$AG$391,$AK58,X$419))))</f>
        <v/>
      </c>
      <c r="Y58" s="27" t="str" cm="1">
        <f t="array" ref="Y58">IF($AK58=0,"",IF((INDEX(MASTER!$D$24:$AG$391,$AK58,Y$419)=0),"",(INDEX(MASTER!$D$24:$AG$391,$AK58,Y$419))))</f>
        <v/>
      </c>
      <c r="Z58" s="27" t="str" cm="1">
        <f t="array" ref="Z58">IF($AK58=0,"",IF((INDEX(MASTER!$D$24:$AG$391,$AK58,Z$419)=0),"",(INDEX(MASTER!$D$24:$AG$391,$AK58,Z$419))))</f>
        <v/>
      </c>
      <c r="AA58" s="27" t="str" cm="1">
        <f t="array" ref="AA58">IF($AK58=0,"",IF((INDEX(MASTER!$D$24:$AG$391,$AK58,AA$419)=0),"",(INDEX(MASTER!$D$24:$AG$391,$AK58,AA$419))))</f>
        <v/>
      </c>
      <c r="AB58" s="27" t="str" cm="1">
        <f t="array" ref="AB58">IF($AK58=0,"",IF((INDEX(MASTER!$D$24:$AG$391,$AK58,AB$419)=0),"",(INDEX(MASTER!$D$24:$AG$391,$AK58,AB$419))))</f>
        <v/>
      </c>
      <c r="AC58" s="27" t="str" cm="1">
        <f t="array" ref="AC58">IF($AK58=0,"",IF((INDEX(MASTER!$D$24:$AG$391,$AK58,AC$419)=0),"",(INDEX(MASTER!$D$24:$AG$391,$AK58,AC$419))))</f>
        <v/>
      </c>
      <c r="AD58" s="27" t="str" cm="1">
        <f t="array" ref="AD58">IF($AK58=0,"",IF((INDEX(MASTER!$D$24:$AG$391,$AK58,AD$419)=0),"",(INDEX(MASTER!$D$24:$AG$391,$AK58,AD$419))))</f>
        <v/>
      </c>
      <c r="AE58" s="27" t="str" cm="1">
        <f t="array" ref="AE58">IF($AK58=0,"",IF((INDEX(MASTER!$D$24:$AG$391,$AK58,AE$419)=0),"",(INDEX(MASTER!$D$24:$AG$391,$AK58,AE$419))))</f>
        <v/>
      </c>
      <c r="AF58" s="102" t="str" cm="1">
        <f t="array" ref="AF58">IF($AK58=0,"",IF((INDEX(MASTER!$D$24:$AG$391,$AK58,AF$419)=0),"",(INDEX(MASTER!$D$24:$AG$391,$AK58,AF$419))))</f>
        <v/>
      </c>
      <c r="AK58" s="3">
        <v>35</v>
      </c>
    </row>
    <row r="59" spans="2:37" ht="12.75" customHeight="1" x14ac:dyDescent="0.2">
      <c r="B59" s="28"/>
      <c r="D59" s="111" t="str" cm="1">
        <f t="array" ref="D59">IF($AK59=0,"",IF((INDEX(MASTER!$D$24:$AG$391,$AK59,D$419)=0),"",(INDEX(MASTER!$D$24:$AG$391,$AK59,D$419))))</f>
        <v>$XS112E</v>
      </c>
      <c r="E59" s="22" t="str" cm="1">
        <f t="array" ref="E59">IF($AK59=0,"",IF((INDEX(MASTER!$D$24:$AG$391,$AK59,E$419)=0),"",(INDEX(MASTER!$D$24:$AG$391,$AK59,E$419))))</f>
        <v/>
      </c>
      <c r="F59" s="22" t="str" cm="1">
        <f t="array" ref="F59">IF($AK59=0,"",IF((INDEX(MASTER!$D$24:$AG$391,$AK59,F$419)=0),"",(INDEX(MASTER!$D$24:$AG$391,$AK59,F$419))))</f>
        <v>US 23</v>
      </c>
      <c r="G59" s="23" cm="1">
        <f t="array" ref="G59">IF($AK59=0,"",IF((INDEX(MASTER!$D$24:$AG$391,$AK59,G$419)=0),"",(INDEX(MASTER!$D$24:$AG$391,$AK59,G$419))))</f>
        <v>94600</v>
      </c>
      <c r="H59" s="22" t="str" cm="1">
        <f t="array" ref="H59">IF($AK59=0,"",IF((INDEX(MASTER!$D$24:$AG$391,$AK59,H$419)=0),"",(INDEX(MASTER!$D$24:$AG$391,$AK59,H$419))))</f>
        <v>TO</v>
      </c>
      <c r="I59" s="23" cm="1">
        <f t="array" ref="I59">IF($AK59=0,"",IF((INDEX(MASTER!$D$24:$AG$391,$AK59,I$419)=0),"",(INDEX(MASTER!$D$24:$AG$391,$AK59,I$419))))</f>
        <v>94650</v>
      </c>
      <c r="J59" s="112" t="str" cm="1">
        <f t="array" ref="J59">IF($AK59=0,"",IF((INDEX(MASTER!$D$24:$AG$391,$AK59,J$419)=0),"",(INDEX(MASTER!$D$24:$AG$391,$AK59,J$419))))</f>
        <v/>
      </c>
      <c r="K59" s="112" t="str" cm="1">
        <f t="array" ref="K59">IF($AK59=0,"",IF((INDEX(MASTER!$D$24:$AG$391,$AK59,K$419)=0),"",(INDEX(MASTER!$D$24:$AG$391,$AK59,K$419))))</f>
        <v>01/NHS/21</v>
      </c>
      <c r="L59" s="25" cm="1">
        <f t="array" ref="L59">IF($AK59=0,"",IF((INDEX(MASTER!$D$24:$AG$391,$AK59,L$419)=0),"",(INDEX(MASTER!$D$24:$AG$391,$AK59,L$419))))</f>
        <v>9</v>
      </c>
      <c r="M59" s="27" cm="1">
        <f t="array" ref="M59">IF($AK59=0,"",IF((INDEX(MASTER!$D$24:$AG$391,$AK59,M$419)=0),"",(INDEX(MASTER!$D$24:$AG$391,$AK59,M$419))))</f>
        <v>8</v>
      </c>
      <c r="N59" s="27" t="str" cm="1">
        <f t="array" ref="N59">IF($AK59=0,"",IF((INDEX(MASTER!$D$24:$AG$391,$AK59,N$419)=0),"",(INDEX(MASTER!$D$24:$AG$391,$AK59,N$419))))</f>
        <v/>
      </c>
      <c r="O59" s="27" t="str" cm="1">
        <f t="array" ref="O59">IF($AK59=0,"",IF((INDEX(MASTER!$D$24:$AG$391,$AK59,O$419)=0),"",(INDEX(MASTER!$D$24:$AG$391,$AK59,O$419))))</f>
        <v/>
      </c>
      <c r="P59" s="27" t="str" cm="1">
        <f t="array" ref="P59">IF($AK59=0,"",IF((INDEX(MASTER!$D$24:$AG$391,$AK59,P$419)=0),"",(INDEX(MASTER!$D$24:$AG$391,$AK59,P$419))))</f>
        <v/>
      </c>
      <c r="Q59" s="27" t="str" cm="1">
        <f t="array" ref="Q59">IF($AK59=0,"",IF((INDEX(MASTER!$D$24:$AG$391,$AK59,Q$419)=0),"",(INDEX(MASTER!$D$24:$AG$391,$AK59,Q$419))))</f>
        <v/>
      </c>
      <c r="R59" s="27" t="str" cm="1">
        <f t="array" ref="R59">IF($AK59=0,"",IF((INDEX(MASTER!$D$24:$AG$391,$AK59,R$419)=0),"",(INDEX(MASTER!$D$24:$AG$391,$AK59,R$419))))</f>
        <v/>
      </c>
      <c r="S59" s="27" t="str" cm="1">
        <f t="array" ref="S59">IF($AK59=0,"",IF((INDEX(MASTER!$D$24:$AG$391,$AK59,S$419)=0),"",(INDEX(MASTER!$D$24:$AG$391,$AK59,S$419))))</f>
        <v/>
      </c>
      <c r="T59" s="27" t="str" cm="1">
        <f t="array" ref="T59">IF($AK59=0,"",IF((INDEX(MASTER!$D$24:$AG$391,$AK59,T$419)=0),"",(INDEX(MASTER!$D$24:$AG$391,$AK59,T$419))))</f>
        <v/>
      </c>
      <c r="U59" s="27" t="str" cm="1">
        <f t="array" ref="U59">IF($AK59=0,"",IF((INDEX(MASTER!$D$24:$AG$391,$AK59,U$419)=0),"",(INDEX(MASTER!$D$24:$AG$391,$AK59,U$419))))</f>
        <v/>
      </c>
      <c r="V59" s="27" t="str" cm="1">
        <f t="array" ref="V59">IF($AK59=0,"",IF((INDEX(MASTER!$D$24:$AG$391,$AK59,V$419)=0),"",(INDEX(MASTER!$D$24:$AG$391,$AK59,V$419))))</f>
        <v/>
      </c>
      <c r="W59" s="27" t="str" cm="1">
        <f t="array" ref="W59">IF($AK59=0,"",IF((INDEX(MASTER!$D$24:$AG$391,$AK59,W$419)=0),"",(INDEX(MASTER!$D$24:$AG$391,$AK59,W$419))))</f>
        <v/>
      </c>
      <c r="X59" s="27" t="str" cm="1">
        <f t="array" ref="X59">IF($AK59=0,"",IF((INDEX(MASTER!$D$24:$AG$391,$AK59,X$419)=0),"",(INDEX(MASTER!$D$24:$AG$391,$AK59,X$419))))</f>
        <v/>
      </c>
      <c r="Y59" s="27" t="str" cm="1">
        <f t="array" ref="Y59">IF($AK59=0,"",IF((INDEX(MASTER!$D$24:$AG$391,$AK59,Y$419)=0),"",(INDEX(MASTER!$D$24:$AG$391,$AK59,Y$419))))</f>
        <v/>
      </c>
      <c r="Z59" s="27" t="str" cm="1">
        <f t="array" ref="Z59">IF($AK59=0,"",IF((INDEX(MASTER!$D$24:$AG$391,$AK59,Z$419)=0),"",(INDEX(MASTER!$D$24:$AG$391,$AK59,Z$419))))</f>
        <v/>
      </c>
      <c r="AA59" s="27" t="str" cm="1">
        <f t="array" ref="AA59">IF($AK59=0,"",IF((INDEX(MASTER!$D$24:$AG$391,$AK59,AA$419)=0),"",(INDEX(MASTER!$D$24:$AG$391,$AK59,AA$419))))</f>
        <v/>
      </c>
      <c r="AB59" s="27" t="str" cm="1">
        <f t="array" ref="AB59">IF($AK59=0,"",IF((INDEX(MASTER!$D$24:$AG$391,$AK59,AB$419)=0),"",(INDEX(MASTER!$D$24:$AG$391,$AK59,AB$419))))</f>
        <v/>
      </c>
      <c r="AC59" s="27" t="str" cm="1">
        <f t="array" ref="AC59">IF($AK59=0,"",IF((INDEX(MASTER!$D$24:$AG$391,$AK59,AC$419)=0),"",(INDEX(MASTER!$D$24:$AG$391,$AK59,AC$419))))</f>
        <v/>
      </c>
      <c r="AD59" s="27" t="str" cm="1">
        <f t="array" ref="AD59">IF($AK59=0,"",IF((INDEX(MASTER!$D$24:$AG$391,$AK59,AD$419)=0),"",(INDEX(MASTER!$D$24:$AG$391,$AK59,AD$419))))</f>
        <v/>
      </c>
      <c r="AE59" s="27" t="str" cm="1">
        <f t="array" ref="AE59">IF($AK59=0,"",IF((INDEX(MASTER!$D$24:$AG$391,$AK59,AE$419)=0),"",(INDEX(MASTER!$D$24:$AG$391,$AK59,AE$419))))</f>
        <v/>
      </c>
      <c r="AF59" s="102" t="str" cm="1">
        <f t="array" ref="AF59">IF($AK59=0,"",IF((INDEX(MASTER!$D$24:$AG$391,$AK59,AF$419)=0),"",(INDEX(MASTER!$D$24:$AG$391,$AK59,AF$419))))</f>
        <v/>
      </c>
      <c r="AK59" s="3">
        <v>36</v>
      </c>
    </row>
    <row r="60" spans="2:37" ht="12.75" customHeight="1" x14ac:dyDescent="0.2">
      <c r="B60" s="28"/>
      <c r="D60" s="111" t="str" cm="1">
        <f t="array" ref="D60">IF($AK60=0,"",IF((INDEX(MASTER!$D$24:$AG$391,$AK60,D$419)=0),"",(INDEX(MASTER!$D$24:$AG$391,$AK60,D$419))))</f>
        <v>$XS112E</v>
      </c>
      <c r="E60" s="22" t="str" cm="1">
        <f t="array" ref="E60">IF($AK60=0,"",IF((INDEX(MASTER!$D$24:$AG$391,$AK60,E$419)=0),"",(INDEX(MASTER!$D$24:$AG$391,$AK60,E$419))))</f>
        <v/>
      </c>
      <c r="F60" s="22" t="str" cm="1">
        <f t="array" ref="F60">IF($AK60=0,"",IF((INDEX(MASTER!$D$24:$AG$391,$AK60,F$419)=0),"",(INDEX(MASTER!$D$24:$AG$391,$AK60,F$419))))</f>
        <v>US 23</v>
      </c>
      <c r="G60" s="23" cm="1">
        <f t="array" ref="G60">IF($AK60=0,"",IF((INDEX(MASTER!$D$24:$AG$391,$AK60,G$419)=0),"",(INDEX(MASTER!$D$24:$AG$391,$AK60,G$419))))</f>
        <v>94650</v>
      </c>
      <c r="H60" s="22" t="str" cm="1">
        <f t="array" ref="H60">IF($AK60=0,"",IF((INDEX(MASTER!$D$24:$AG$391,$AK60,H$419)=0),"",(INDEX(MASTER!$D$24:$AG$391,$AK60,H$419))))</f>
        <v>TO</v>
      </c>
      <c r="I60" s="23" cm="1">
        <f t="array" ref="I60">IF($AK60=0,"",IF((INDEX(MASTER!$D$24:$AG$391,$AK60,I$419)=0),"",(INDEX(MASTER!$D$24:$AG$391,$AK60,I$419))))</f>
        <v>94700</v>
      </c>
      <c r="J60" s="112" t="str" cm="1">
        <f t="array" ref="J60">IF($AK60=0,"",IF((INDEX(MASTER!$D$24:$AG$391,$AK60,J$419)=0),"",(INDEX(MASTER!$D$24:$AG$391,$AK60,J$419))))</f>
        <v/>
      </c>
      <c r="K60" s="112" t="str" cm="1">
        <f t="array" ref="K60">IF($AK60=0,"",IF((INDEX(MASTER!$D$24:$AG$391,$AK60,K$419)=0),"",(INDEX(MASTER!$D$24:$AG$391,$AK60,K$419))))</f>
        <v>01/NHS/21</v>
      </c>
      <c r="L60" s="25" cm="1">
        <f t="array" ref="L60">IF($AK60=0,"",IF((INDEX(MASTER!$D$24:$AG$391,$AK60,L$419)=0),"",(INDEX(MASTER!$D$24:$AG$391,$AK60,L$419))))</f>
        <v>9</v>
      </c>
      <c r="M60" s="27" cm="1">
        <f t="array" ref="M60">IF($AK60=0,"",IF((INDEX(MASTER!$D$24:$AG$391,$AK60,M$419)=0),"",(INDEX(MASTER!$D$24:$AG$391,$AK60,M$419))))</f>
        <v>19</v>
      </c>
      <c r="N60" s="27" t="str" cm="1">
        <f t="array" ref="N60">IF($AK60=0,"",IF((INDEX(MASTER!$D$24:$AG$391,$AK60,N$419)=0),"",(INDEX(MASTER!$D$24:$AG$391,$AK60,N$419))))</f>
        <v/>
      </c>
      <c r="O60" s="27" t="str" cm="1">
        <f t="array" ref="O60">IF($AK60=0,"",IF((INDEX(MASTER!$D$24:$AG$391,$AK60,O$419)=0),"",(INDEX(MASTER!$D$24:$AG$391,$AK60,O$419))))</f>
        <v/>
      </c>
      <c r="P60" s="27" t="str" cm="1">
        <f t="array" ref="P60">IF($AK60=0,"",IF((INDEX(MASTER!$D$24:$AG$391,$AK60,P$419)=0),"",(INDEX(MASTER!$D$24:$AG$391,$AK60,P$419))))</f>
        <v/>
      </c>
      <c r="Q60" s="27" t="str" cm="1">
        <f t="array" ref="Q60">IF($AK60=0,"",IF((INDEX(MASTER!$D$24:$AG$391,$AK60,Q$419)=0),"",(INDEX(MASTER!$D$24:$AG$391,$AK60,Q$419))))</f>
        <v/>
      </c>
      <c r="R60" s="27" t="str" cm="1">
        <f t="array" ref="R60">IF($AK60=0,"",IF((INDEX(MASTER!$D$24:$AG$391,$AK60,R$419)=0),"",(INDEX(MASTER!$D$24:$AG$391,$AK60,R$419))))</f>
        <v/>
      </c>
      <c r="S60" s="27" t="str" cm="1">
        <f t="array" ref="S60">IF($AK60=0,"",IF((INDEX(MASTER!$D$24:$AG$391,$AK60,S$419)=0),"",(INDEX(MASTER!$D$24:$AG$391,$AK60,S$419))))</f>
        <v/>
      </c>
      <c r="T60" s="27" t="str" cm="1">
        <f t="array" ref="T60">IF($AK60=0,"",IF((INDEX(MASTER!$D$24:$AG$391,$AK60,T$419)=0),"",(INDEX(MASTER!$D$24:$AG$391,$AK60,T$419))))</f>
        <v/>
      </c>
      <c r="U60" s="27" t="str" cm="1">
        <f t="array" ref="U60">IF($AK60=0,"",IF((INDEX(MASTER!$D$24:$AG$391,$AK60,U$419)=0),"",(INDEX(MASTER!$D$24:$AG$391,$AK60,U$419))))</f>
        <v/>
      </c>
      <c r="V60" s="27" t="str" cm="1">
        <f t="array" ref="V60">IF($AK60=0,"",IF((INDEX(MASTER!$D$24:$AG$391,$AK60,V$419)=0),"",(INDEX(MASTER!$D$24:$AG$391,$AK60,V$419))))</f>
        <v/>
      </c>
      <c r="W60" s="27" t="str" cm="1">
        <f t="array" ref="W60">IF($AK60=0,"",IF((INDEX(MASTER!$D$24:$AG$391,$AK60,W$419)=0),"",(INDEX(MASTER!$D$24:$AG$391,$AK60,W$419))))</f>
        <v/>
      </c>
      <c r="X60" s="27" t="str" cm="1">
        <f t="array" ref="X60">IF($AK60=0,"",IF((INDEX(MASTER!$D$24:$AG$391,$AK60,X$419)=0),"",(INDEX(MASTER!$D$24:$AG$391,$AK60,X$419))))</f>
        <v/>
      </c>
      <c r="Y60" s="27" t="str" cm="1">
        <f t="array" ref="Y60">IF($AK60=0,"",IF((INDEX(MASTER!$D$24:$AG$391,$AK60,Y$419)=0),"",(INDEX(MASTER!$D$24:$AG$391,$AK60,Y$419))))</f>
        <v/>
      </c>
      <c r="Z60" s="27" t="str" cm="1">
        <f t="array" ref="Z60">IF($AK60=0,"",IF((INDEX(MASTER!$D$24:$AG$391,$AK60,Z$419)=0),"",(INDEX(MASTER!$D$24:$AG$391,$AK60,Z$419))))</f>
        <v/>
      </c>
      <c r="AA60" s="27" t="str" cm="1">
        <f t="array" ref="AA60">IF($AK60=0,"",IF((INDEX(MASTER!$D$24:$AG$391,$AK60,AA$419)=0),"",(INDEX(MASTER!$D$24:$AG$391,$AK60,AA$419))))</f>
        <v/>
      </c>
      <c r="AB60" s="27" t="str" cm="1">
        <f t="array" ref="AB60">IF($AK60=0,"",IF((INDEX(MASTER!$D$24:$AG$391,$AK60,AB$419)=0),"",(INDEX(MASTER!$D$24:$AG$391,$AK60,AB$419))))</f>
        <v/>
      </c>
      <c r="AC60" s="27" t="str" cm="1">
        <f t="array" ref="AC60">IF($AK60=0,"",IF((INDEX(MASTER!$D$24:$AG$391,$AK60,AC$419)=0),"",(INDEX(MASTER!$D$24:$AG$391,$AK60,AC$419))))</f>
        <v/>
      </c>
      <c r="AD60" s="27" t="str" cm="1">
        <f t="array" ref="AD60">IF($AK60=0,"",IF((INDEX(MASTER!$D$24:$AG$391,$AK60,AD$419)=0),"",(INDEX(MASTER!$D$24:$AG$391,$AK60,AD$419))))</f>
        <v/>
      </c>
      <c r="AE60" s="27" t="str" cm="1">
        <f t="array" ref="AE60">IF($AK60=0,"",IF((INDEX(MASTER!$D$24:$AG$391,$AK60,AE$419)=0),"",(INDEX(MASTER!$D$24:$AG$391,$AK60,AE$419))))</f>
        <v/>
      </c>
      <c r="AF60" s="102" t="str" cm="1">
        <f t="array" ref="AF60">IF($AK60=0,"",IF((INDEX(MASTER!$D$24:$AG$391,$AK60,AF$419)=0),"",(INDEX(MASTER!$D$24:$AG$391,$AK60,AF$419))))</f>
        <v/>
      </c>
      <c r="AK60" s="3">
        <v>37</v>
      </c>
    </row>
    <row r="61" spans="2:37" ht="12.75" customHeight="1" x14ac:dyDescent="0.2">
      <c r="B61" s="28"/>
      <c r="D61" s="111" t="str" cm="1">
        <f t="array" ref="D61">IF($AK61=0,"",IF((INDEX(MASTER!$D$24:$AG$391,$AK61,D$419)=0),"",(INDEX(MASTER!$D$24:$AG$391,$AK61,D$419))))</f>
        <v>$XS112F</v>
      </c>
      <c r="E61" s="22" t="str" cm="1">
        <f t="array" ref="E61">IF($AK61=0,"",IF((INDEX(MASTER!$D$24:$AG$391,$AK61,E$419)=0),"",(INDEX(MASTER!$D$24:$AG$391,$AK61,E$419))))</f>
        <v/>
      </c>
      <c r="F61" s="22" t="str" cm="1">
        <f t="array" ref="F61">IF($AK61=0,"",IF((INDEX(MASTER!$D$24:$AG$391,$AK61,F$419)=0),"",(INDEX(MASTER!$D$24:$AG$391,$AK61,F$419))))</f>
        <v>US 23</v>
      </c>
      <c r="G61" s="23" cm="1">
        <f t="array" ref="G61">IF($AK61=0,"",IF((INDEX(MASTER!$D$24:$AG$391,$AK61,G$419)=0),"",(INDEX(MASTER!$D$24:$AG$391,$AK61,G$419))))</f>
        <v>94700</v>
      </c>
      <c r="H61" s="22" t="str" cm="1">
        <f t="array" ref="H61">IF($AK61=0,"",IF((INDEX(MASTER!$D$24:$AG$391,$AK61,H$419)=0),"",(INDEX(MASTER!$D$24:$AG$391,$AK61,H$419))))</f>
        <v>TO</v>
      </c>
      <c r="I61" s="23" cm="1">
        <f t="array" ref="I61">IF($AK61=0,"",IF((INDEX(MASTER!$D$24:$AG$391,$AK61,I$419)=0),"",(INDEX(MASTER!$D$24:$AG$391,$AK61,I$419))))</f>
        <v>94722.25</v>
      </c>
      <c r="J61" s="112" t="str" cm="1">
        <f t="array" ref="J61">IF($AK61=0,"",IF((INDEX(MASTER!$D$24:$AG$391,$AK61,J$419)=0),"",(INDEX(MASTER!$D$24:$AG$391,$AK61,J$419))))</f>
        <v/>
      </c>
      <c r="K61" s="112" t="str" cm="1">
        <f t="array" ref="K61">IF($AK61=0,"",IF((INDEX(MASTER!$D$24:$AG$391,$AK61,K$419)=0),"",(INDEX(MASTER!$D$24:$AG$391,$AK61,K$419))))</f>
        <v>01/NHS/21</v>
      </c>
      <c r="L61" s="25" cm="1">
        <f t="array" ref="L61">IF($AK61=0,"",IF((INDEX(MASTER!$D$24:$AG$391,$AK61,L$419)=0),"",(INDEX(MASTER!$D$24:$AG$391,$AK61,L$419))))</f>
        <v>4</v>
      </c>
      <c r="M61" s="27" cm="1">
        <f t="array" ref="M61">IF($AK61=0,"",IF((INDEX(MASTER!$D$24:$AG$391,$AK61,M$419)=0),"",(INDEX(MASTER!$D$24:$AG$391,$AK61,M$419))))</f>
        <v>13</v>
      </c>
      <c r="N61" s="27" t="str" cm="1">
        <f t="array" ref="N61">IF($AK61=0,"",IF((INDEX(MASTER!$D$24:$AG$391,$AK61,N$419)=0),"",(INDEX(MASTER!$D$24:$AG$391,$AK61,N$419))))</f>
        <v/>
      </c>
      <c r="O61" s="27" t="str" cm="1">
        <f t="array" ref="O61">IF($AK61=0,"",IF((INDEX(MASTER!$D$24:$AG$391,$AK61,O$419)=0),"",(INDEX(MASTER!$D$24:$AG$391,$AK61,O$419))))</f>
        <v/>
      </c>
      <c r="P61" s="27" t="str" cm="1">
        <f t="array" ref="P61">IF($AK61=0,"",IF((INDEX(MASTER!$D$24:$AG$391,$AK61,P$419)=0),"",(INDEX(MASTER!$D$24:$AG$391,$AK61,P$419))))</f>
        <v/>
      </c>
      <c r="Q61" s="27" t="str" cm="1">
        <f t="array" ref="Q61">IF($AK61=0,"",IF((INDEX(MASTER!$D$24:$AG$391,$AK61,Q$419)=0),"",(INDEX(MASTER!$D$24:$AG$391,$AK61,Q$419))))</f>
        <v/>
      </c>
      <c r="R61" s="27" t="str" cm="1">
        <f t="array" ref="R61">IF($AK61=0,"",IF((INDEX(MASTER!$D$24:$AG$391,$AK61,R$419)=0),"",(INDEX(MASTER!$D$24:$AG$391,$AK61,R$419))))</f>
        <v/>
      </c>
      <c r="S61" s="27" t="str" cm="1">
        <f t="array" ref="S61">IF($AK61=0,"",IF((INDEX(MASTER!$D$24:$AG$391,$AK61,S$419)=0),"",(INDEX(MASTER!$D$24:$AG$391,$AK61,S$419))))</f>
        <v/>
      </c>
      <c r="T61" s="27" t="str" cm="1">
        <f t="array" ref="T61">IF($AK61=0,"",IF((INDEX(MASTER!$D$24:$AG$391,$AK61,T$419)=0),"",(INDEX(MASTER!$D$24:$AG$391,$AK61,T$419))))</f>
        <v/>
      </c>
      <c r="U61" s="27" t="str" cm="1">
        <f t="array" ref="U61">IF($AK61=0,"",IF((INDEX(MASTER!$D$24:$AG$391,$AK61,U$419)=0),"",(INDEX(MASTER!$D$24:$AG$391,$AK61,U$419))))</f>
        <v/>
      </c>
      <c r="V61" s="27" t="str" cm="1">
        <f t="array" ref="V61">IF($AK61=0,"",IF((INDEX(MASTER!$D$24:$AG$391,$AK61,V$419)=0),"",(INDEX(MASTER!$D$24:$AG$391,$AK61,V$419))))</f>
        <v/>
      </c>
      <c r="W61" s="27" t="str" cm="1">
        <f t="array" ref="W61">IF($AK61=0,"",IF((INDEX(MASTER!$D$24:$AG$391,$AK61,W$419)=0),"",(INDEX(MASTER!$D$24:$AG$391,$AK61,W$419))))</f>
        <v/>
      </c>
      <c r="X61" s="27" t="str" cm="1">
        <f t="array" ref="X61">IF($AK61=0,"",IF((INDEX(MASTER!$D$24:$AG$391,$AK61,X$419)=0),"",(INDEX(MASTER!$D$24:$AG$391,$AK61,X$419))))</f>
        <v/>
      </c>
      <c r="Y61" s="27" t="str" cm="1">
        <f t="array" ref="Y61">IF($AK61=0,"",IF((INDEX(MASTER!$D$24:$AG$391,$AK61,Y$419)=0),"",(INDEX(MASTER!$D$24:$AG$391,$AK61,Y$419))))</f>
        <v/>
      </c>
      <c r="Z61" s="27" t="str" cm="1">
        <f t="array" ref="Z61">IF($AK61=0,"",IF((INDEX(MASTER!$D$24:$AG$391,$AK61,Z$419)=0),"",(INDEX(MASTER!$D$24:$AG$391,$AK61,Z$419))))</f>
        <v/>
      </c>
      <c r="AA61" s="27" t="str" cm="1">
        <f t="array" ref="AA61">IF($AK61=0,"",IF((INDEX(MASTER!$D$24:$AG$391,$AK61,AA$419)=0),"",(INDEX(MASTER!$D$24:$AG$391,$AK61,AA$419))))</f>
        <v/>
      </c>
      <c r="AB61" s="27" t="str" cm="1">
        <f t="array" ref="AB61">IF($AK61=0,"",IF((INDEX(MASTER!$D$24:$AG$391,$AK61,AB$419)=0),"",(INDEX(MASTER!$D$24:$AG$391,$AK61,AB$419))))</f>
        <v/>
      </c>
      <c r="AC61" s="27" t="str" cm="1">
        <f t="array" ref="AC61">IF($AK61=0,"",IF((INDEX(MASTER!$D$24:$AG$391,$AK61,AC$419)=0),"",(INDEX(MASTER!$D$24:$AG$391,$AK61,AC$419))))</f>
        <v/>
      </c>
      <c r="AD61" s="27" t="str" cm="1">
        <f t="array" ref="AD61">IF($AK61=0,"",IF((INDEX(MASTER!$D$24:$AG$391,$AK61,AD$419)=0),"",(INDEX(MASTER!$D$24:$AG$391,$AK61,AD$419))))</f>
        <v/>
      </c>
      <c r="AE61" s="27" t="str" cm="1">
        <f t="array" ref="AE61">IF($AK61=0,"",IF((INDEX(MASTER!$D$24:$AG$391,$AK61,AE$419)=0),"",(INDEX(MASTER!$D$24:$AG$391,$AK61,AE$419))))</f>
        <v/>
      </c>
      <c r="AF61" s="102" t="str" cm="1">
        <f t="array" ref="AF61">IF($AK61=0,"",IF((INDEX(MASTER!$D$24:$AG$391,$AK61,AF$419)=0),"",(INDEX(MASTER!$D$24:$AG$391,$AK61,AF$419))))</f>
        <v/>
      </c>
      <c r="AK61" s="3">
        <v>38</v>
      </c>
    </row>
    <row r="62" spans="2:37" ht="12.75" customHeight="1" x14ac:dyDescent="0.2">
      <c r="B62" s="28"/>
      <c r="D62" s="111" t="str" cm="1">
        <f t="array" ref="D62">IF($AK62=0,"",IF((INDEX(MASTER!$D$24:$AG$391,$AK62,D$419)=0),"",(INDEX(MASTER!$D$24:$AG$391,$AK62,D$419))))</f>
        <v>$XS112G</v>
      </c>
      <c r="E62" s="22" t="str" cm="1">
        <f t="array" ref="E62">IF($AK62=0,"",IF((INDEX(MASTER!$D$24:$AG$391,$AK62,E$419)=0),"",(INDEX(MASTER!$D$24:$AG$391,$AK62,E$419))))</f>
        <v/>
      </c>
      <c r="F62" s="22" t="str" cm="1">
        <f t="array" ref="F62">IF($AK62=0,"",IF((INDEX(MASTER!$D$24:$AG$391,$AK62,F$419)=0),"",(INDEX(MASTER!$D$24:$AG$391,$AK62,F$419))))</f>
        <v>US 23</v>
      </c>
      <c r="G62" s="23" cm="1">
        <f t="array" ref="G62">IF($AK62=0,"",IF((INDEX(MASTER!$D$24:$AG$391,$AK62,G$419)=0),"",(INDEX(MASTER!$D$24:$AG$391,$AK62,G$419))))</f>
        <v>94722.25</v>
      </c>
      <c r="H62" s="22" t="str" cm="1">
        <f t="array" ref="H62">IF($AK62=0,"",IF((INDEX(MASTER!$D$24:$AG$391,$AK62,H$419)=0),"",(INDEX(MASTER!$D$24:$AG$391,$AK62,H$419))))</f>
        <v>TO</v>
      </c>
      <c r="I62" s="23" cm="1">
        <f t="array" ref="I62">IF($AK62=0,"",IF((INDEX(MASTER!$D$24:$AG$391,$AK62,I$419)=0),"",(INDEX(MASTER!$D$24:$AG$391,$AK62,I$419))))</f>
        <v>94877.75</v>
      </c>
      <c r="J62" s="112" t="str" cm="1">
        <f t="array" ref="J62">IF($AK62=0,"",IF((INDEX(MASTER!$D$24:$AG$391,$AK62,J$419)=0),"",(INDEX(MASTER!$D$24:$AG$391,$AK62,J$419))))</f>
        <v/>
      </c>
      <c r="K62" s="112" t="str" cm="1">
        <f t="array" ref="K62">IF($AK62=0,"",IF((INDEX(MASTER!$D$24:$AG$391,$AK62,K$419)=0),"",(INDEX(MASTER!$D$24:$AG$391,$AK62,K$419))))</f>
        <v>01/NHS/21</v>
      </c>
      <c r="L62" s="25" cm="1">
        <f t="array" ref="L62">IF($AK62=0,"",IF((INDEX(MASTER!$D$24:$AG$391,$AK62,L$419)=0),"",(INDEX(MASTER!$D$24:$AG$391,$AK62,L$419))))</f>
        <v>22</v>
      </c>
      <c r="M62" s="27" cm="1">
        <f t="array" ref="M62">IF($AK62=0,"",IF((INDEX(MASTER!$D$24:$AG$391,$AK62,M$419)=0),"",(INDEX(MASTER!$D$24:$AG$391,$AK62,M$419))))</f>
        <v>187</v>
      </c>
      <c r="N62" s="27" t="str" cm="1">
        <f t="array" ref="N62">IF($AK62=0,"",IF((INDEX(MASTER!$D$24:$AG$391,$AK62,N$419)=0),"",(INDEX(MASTER!$D$24:$AG$391,$AK62,N$419))))</f>
        <v/>
      </c>
      <c r="O62" s="27" t="str" cm="1">
        <f t="array" ref="O62">IF($AK62=0,"",IF((INDEX(MASTER!$D$24:$AG$391,$AK62,O$419)=0),"",(INDEX(MASTER!$D$24:$AG$391,$AK62,O$419))))</f>
        <v/>
      </c>
      <c r="P62" s="27" t="str" cm="1">
        <f t="array" ref="P62">IF($AK62=0,"",IF((INDEX(MASTER!$D$24:$AG$391,$AK62,P$419)=0),"",(INDEX(MASTER!$D$24:$AG$391,$AK62,P$419))))</f>
        <v/>
      </c>
      <c r="Q62" s="27" t="str" cm="1">
        <f t="array" ref="Q62">IF($AK62=0,"",IF((INDEX(MASTER!$D$24:$AG$391,$AK62,Q$419)=0),"",(INDEX(MASTER!$D$24:$AG$391,$AK62,Q$419))))</f>
        <v/>
      </c>
      <c r="R62" s="27" t="str" cm="1">
        <f t="array" ref="R62">IF($AK62=0,"",IF((INDEX(MASTER!$D$24:$AG$391,$AK62,R$419)=0),"",(INDEX(MASTER!$D$24:$AG$391,$AK62,R$419))))</f>
        <v/>
      </c>
      <c r="S62" s="27" t="str" cm="1">
        <f t="array" ref="S62">IF($AK62=0,"",IF((INDEX(MASTER!$D$24:$AG$391,$AK62,S$419)=0),"",(INDEX(MASTER!$D$24:$AG$391,$AK62,S$419))))</f>
        <v/>
      </c>
      <c r="T62" s="27" t="str" cm="1">
        <f t="array" ref="T62">IF($AK62=0,"",IF((INDEX(MASTER!$D$24:$AG$391,$AK62,T$419)=0),"",(INDEX(MASTER!$D$24:$AG$391,$AK62,T$419))))</f>
        <v/>
      </c>
      <c r="U62" s="27" t="str" cm="1">
        <f t="array" ref="U62">IF($AK62=0,"",IF((INDEX(MASTER!$D$24:$AG$391,$AK62,U$419)=0),"",(INDEX(MASTER!$D$24:$AG$391,$AK62,U$419))))</f>
        <v/>
      </c>
      <c r="V62" s="27" t="str" cm="1">
        <f t="array" ref="V62">IF($AK62=0,"",IF((INDEX(MASTER!$D$24:$AG$391,$AK62,V$419)=0),"",(INDEX(MASTER!$D$24:$AG$391,$AK62,V$419))))</f>
        <v/>
      </c>
      <c r="W62" s="27" t="str" cm="1">
        <f t="array" ref="W62">IF($AK62=0,"",IF((INDEX(MASTER!$D$24:$AG$391,$AK62,W$419)=0),"",(INDEX(MASTER!$D$24:$AG$391,$AK62,W$419))))</f>
        <v/>
      </c>
      <c r="X62" s="27" t="str" cm="1">
        <f t="array" ref="X62">IF($AK62=0,"",IF((INDEX(MASTER!$D$24:$AG$391,$AK62,X$419)=0),"",(INDEX(MASTER!$D$24:$AG$391,$AK62,X$419))))</f>
        <v/>
      </c>
      <c r="Y62" s="27" t="str" cm="1">
        <f t="array" ref="Y62">IF($AK62=0,"",IF((INDEX(MASTER!$D$24:$AG$391,$AK62,Y$419)=0),"",(INDEX(MASTER!$D$24:$AG$391,$AK62,Y$419))))</f>
        <v/>
      </c>
      <c r="Z62" s="27" t="str" cm="1">
        <f t="array" ref="Z62">IF($AK62=0,"",IF((INDEX(MASTER!$D$24:$AG$391,$AK62,Z$419)=0),"",(INDEX(MASTER!$D$24:$AG$391,$AK62,Z$419))))</f>
        <v/>
      </c>
      <c r="AA62" s="27" t="str" cm="1">
        <f t="array" ref="AA62">IF($AK62=0,"",IF((INDEX(MASTER!$D$24:$AG$391,$AK62,AA$419)=0),"",(INDEX(MASTER!$D$24:$AG$391,$AK62,AA$419))))</f>
        <v/>
      </c>
      <c r="AB62" s="27" t="str" cm="1">
        <f t="array" ref="AB62">IF($AK62=0,"",IF((INDEX(MASTER!$D$24:$AG$391,$AK62,AB$419)=0),"",(INDEX(MASTER!$D$24:$AG$391,$AK62,AB$419))))</f>
        <v/>
      </c>
      <c r="AC62" s="27" t="str" cm="1">
        <f t="array" ref="AC62">IF($AK62=0,"",IF((INDEX(MASTER!$D$24:$AG$391,$AK62,AC$419)=0),"",(INDEX(MASTER!$D$24:$AG$391,$AK62,AC$419))))</f>
        <v/>
      </c>
      <c r="AD62" s="27" t="str" cm="1">
        <f t="array" ref="AD62">IF($AK62=0,"",IF((INDEX(MASTER!$D$24:$AG$391,$AK62,AD$419)=0),"",(INDEX(MASTER!$D$24:$AG$391,$AK62,AD$419))))</f>
        <v/>
      </c>
      <c r="AE62" s="27" t="str" cm="1">
        <f t="array" ref="AE62">IF($AK62=0,"",IF((INDEX(MASTER!$D$24:$AG$391,$AK62,AE$419)=0),"",(INDEX(MASTER!$D$24:$AG$391,$AK62,AE$419))))</f>
        <v/>
      </c>
      <c r="AF62" s="102" t="str" cm="1">
        <f t="array" ref="AF62">IF($AK62=0,"",IF((INDEX(MASTER!$D$24:$AG$391,$AK62,AF$419)=0),"",(INDEX(MASTER!$D$24:$AG$391,$AK62,AF$419))))</f>
        <v/>
      </c>
      <c r="AK62" s="3">
        <v>39</v>
      </c>
    </row>
    <row r="63" spans="2:37" ht="12.75" customHeight="1" x14ac:dyDescent="0.2">
      <c r="B63" s="28"/>
      <c r="D63" s="111" t="str" cm="1">
        <f t="array" ref="D63">IF($AK63=0,"",IF((INDEX(MASTER!$D$24:$AG$391,$AK63,D$419)=0),"",(INDEX(MASTER!$D$24:$AG$391,$AK63,D$419))))</f>
        <v>$XS112G</v>
      </c>
      <c r="E63" s="22" t="str" cm="1">
        <f t="array" ref="E63">IF($AK63=0,"",IF((INDEX(MASTER!$D$24:$AG$391,$AK63,E$419)=0),"",(INDEX(MASTER!$D$24:$AG$391,$AK63,E$419))))</f>
        <v/>
      </c>
      <c r="F63" s="22" t="str" cm="1">
        <f t="array" ref="F63">IF($AK63=0,"",IF((INDEX(MASTER!$D$24:$AG$391,$AK63,F$419)=0),"",(INDEX(MASTER!$D$24:$AG$391,$AK63,F$419))))</f>
        <v>US 23</v>
      </c>
      <c r="G63" s="23" cm="1">
        <f t="array" ref="G63">IF($AK63=0,"",IF((INDEX(MASTER!$D$24:$AG$391,$AK63,G$419)=0),"",(INDEX(MASTER!$D$24:$AG$391,$AK63,G$419))))</f>
        <v>94877.75</v>
      </c>
      <c r="H63" s="22" t="str" cm="1">
        <f t="array" ref="H63">IF($AK63=0,"",IF((INDEX(MASTER!$D$24:$AG$391,$AK63,H$419)=0),"",(INDEX(MASTER!$D$24:$AG$391,$AK63,H$419))))</f>
        <v>TO</v>
      </c>
      <c r="I63" s="23" cm="1">
        <f t="array" ref="I63">IF($AK63=0,"",IF((INDEX(MASTER!$D$24:$AG$391,$AK63,I$419)=0),"",(INDEX(MASTER!$D$24:$AG$391,$AK63,I$419))))</f>
        <v>94900</v>
      </c>
      <c r="J63" s="112" t="str" cm="1">
        <f t="array" ref="J63">IF($AK63=0,"",IF((INDEX(MASTER!$D$24:$AG$391,$AK63,J$419)=0),"",(INDEX(MASTER!$D$24:$AG$391,$AK63,J$419))))</f>
        <v/>
      </c>
      <c r="K63" s="112" t="str" cm="1">
        <f t="array" ref="K63">IF($AK63=0,"",IF((INDEX(MASTER!$D$24:$AG$391,$AK63,K$419)=0),"",(INDEX(MASTER!$D$24:$AG$391,$AK63,K$419))))</f>
        <v>01/NHS/21</v>
      </c>
      <c r="L63" s="25" cm="1">
        <f t="array" ref="L63">IF($AK63=0,"",IF((INDEX(MASTER!$D$24:$AG$391,$AK63,L$419)=0),"",(INDEX(MASTER!$D$24:$AG$391,$AK63,L$419))))</f>
        <v>10</v>
      </c>
      <c r="M63" s="27" cm="1">
        <f t="array" ref="M63">IF($AK63=0,"",IF((INDEX(MASTER!$D$24:$AG$391,$AK63,M$419)=0),"",(INDEX(MASTER!$D$24:$AG$391,$AK63,M$419))))</f>
        <v>44</v>
      </c>
      <c r="N63" s="27" t="str" cm="1">
        <f t="array" ref="N63">IF($AK63=0,"",IF((INDEX(MASTER!$D$24:$AG$391,$AK63,N$419)=0),"",(INDEX(MASTER!$D$24:$AG$391,$AK63,N$419))))</f>
        <v/>
      </c>
      <c r="O63" s="27" t="str" cm="1">
        <f t="array" ref="O63">IF($AK63=0,"",IF((INDEX(MASTER!$D$24:$AG$391,$AK63,O$419)=0),"",(INDEX(MASTER!$D$24:$AG$391,$AK63,O$419))))</f>
        <v/>
      </c>
      <c r="P63" s="27" t="str" cm="1">
        <f t="array" ref="P63">IF($AK63=0,"",IF((INDEX(MASTER!$D$24:$AG$391,$AK63,P$419)=0),"",(INDEX(MASTER!$D$24:$AG$391,$AK63,P$419))))</f>
        <v/>
      </c>
      <c r="Q63" s="27" t="str" cm="1">
        <f t="array" ref="Q63">IF($AK63=0,"",IF((INDEX(MASTER!$D$24:$AG$391,$AK63,Q$419)=0),"",(INDEX(MASTER!$D$24:$AG$391,$AK63,Q$419))))</f>
        <v/>
      </c>
      <c r="R63" s="27" t="str" cm="1">
        <f t="array" ref="R63">IF($AK63=0,"",IF((INDEX(MASTER!$D$24:$AG$391,$AK63,R$419)=0),"",(INDEX(MASTER!$D$24:$AG$391,$AK63,R$419))))</f>
        <v/>
      </c>
      <c r="S63" s="27" t="str" cm="1">
        <f t="array" ref="S63">IF($AK63=0,"",IF((INDEX(MASTER!$D$24:$AG$391,$AK63,S$419)=0),"",(INDEX(MASTER!$D$24:$AG$391,$AK63,S$419))))</f>
        <v/>
      </c>
      <c r="T63" s="27" t="str" cm="1">
        <f t="array" ref="T63">IF($AK63=0,"",IF((INDEX(MASTER!$D$24:$AG$391,$AK63,T$419)=0),"",(INDEX(MASTER!$D$24:$AG$391,$AK63,T$419))))</f>
        <v/>
      </c>
      <c r="U63" s="27" t="str" cm="1">
        <f t="array" ref="U63">IF($AK63=0,"",IF((INDEX(MASTER!$D$24:$AG$391,$AK63,U$419)=0),"",(INDEX(MASTER!$D$24:$AG$391,$AK63,U$419))))</f>
        <v/>
      </c>
      <c r="V63" s="27" t="str" cm="1">
        <f t="array" ref="V63">IF($AK63=0,"",IF((INDEX(MASTER!$D$24:$AG$391,$AK63,V$419)=0),"",(INDEX(MASTER!$D$24:$AG$391,$AK63,V$419))))</f>
        <v/>
      </c>
      <c r="W63" s="27" t="str" cm="1">
        <f t="array" ref="W63">IF($AK63=0,"",IF((INDEX(MASTER!$D$24:$AG$391,$AK63,W$419)=0),"",(INDEX(MASTER!$D$24:$AG$391,$AK63,W$419))))</f>
        <v/>
      </c>
      <c r="X63" s="27" t="str" cm="1">
        <f t="array" ref="X63">IF($AK63=0,"",IF((INDEX(MASTER!$D$24:$AG$391,$AK63,X$419)=0),"",(INDEX(MASTER!$D$24:$AG$391,$AK63,X$419))))</f>
        <v/>
      </c>
      <c r="Y63" s="27" t="str" cm="1">
        <f t="array" ref="Y63">IF($AK63=0,"",IF((INDEX(MASTER!$D$24:$AG$391,$AK63,Y$419)=0),"",(INDEX(MASTER!$D$24:$AG$391,$AK63,Y$419))))</f>
        <v/>
      </c>
      <c r="Z63" s="27" t="str" cm="1">
        <f t="array" ref="Z63">IF($AK63=0,"",IF((INDEX(MASTER!$D$24:$AG$391,$AK63,Z$419)=0),"",(INDEX(MASTER!$D$24:$AG$391,$AK63,Z$419))))</f>
        <v/>
      </c>
      <c r="AA63" s="27" t="str" cm="1">
        <f t="array" ref="AA63">IF($AK63=0,"",IF((INDEX(MASTER!$D$24:$AG$391,$AK63,AA$419)=0),"",(INDEX(MASTER!$D$24:$AG$391,$AK63,AA$419))))</f>
        <v/>
      </c>
      <c r="AB63" s="27" t="str" cm="1">
        <f t="array" ref="AB63">IF($AK63=0,"",IF((INDEX(MASTER!$D$24:$AG$391,$AK63,AB$419)=0),"",(INDEX(MASTER!$D$24:$AG$391,$AK63,AB$419))))</f>
        <v/>
      </c>
      <c r="AC63" s="27" t="str" cm="1">
        <f t="array" ref="AC63">IF($AK63=0,"",IF((INDEX(MASTER!$D$24:$AG$391,$AK63,AC$419)=0),"",(INDEX(MASTER!$D$24:$AG$391,$AK63,AC$419))))</f>
        <v/>
      </c>
      <c r="AD63" s="27" t="str" cm="1">
        <f t="array" ref="AD63">IF($AK63=0,"",IF((INDEX(MASTER!$D$24:$AG$391,$AK63,AD$419)=0),"",(INDEX(MASTER!$D$24:$AG$391,$AK63,AD$419))))</f>
        <v/>
      </c>
      <c r="AE63" s="27" t="str" cm="1">
        <f t="array" ref="AE63">IF($AK63=0,"",IF((INDEX(MASTER!$D$24:$AG$391,$AK63,AE$419)=0),"",(INDEX(MASTER!$D$24:$AG$391,$AK63,AE$419))))</f>
        <v/>
      </c>
      <c r="AF63" s="102" t="str" cm="1">
        <f t="array" ref="AF63">IF($AK63=0,"",IF((INDEX(MASTER!$D$24:$AG$391,$AK63,AF$419)=0),"",(INDEX(MASTER!$D$24:$AG$391,$AK63,AF$419))))</f>
        <v/>
      </c>
      <c r="AK63" s="3">
        <v>40</v>
      </c>
    </row>
    <row r="64" spans="2:37" ht="12.75" customHeight="1" x14ac:dyDescent="0.2">
      <c r="B64" s="28"/>
      <c r="D64" s="111" t="str" cm="1">
        <f t="array" ref="D64">IF($AK64=0,"",IF((INDEX(MASTER!$D$24:$AG$391,$AK64,D$419)=0),"",(INDEX(MASTER!$D$24:$AG$391,$AK64,D$419))))</f>
        <v>$XS113</v>
      </c>
      <c r="E64" s="22" t="str" cm="1">
        <f t="array" ref="E64">IF($AK64=0,"",IF((INDEX(MASTER!$D$24:$AG$391,$AK64,E$419)=0),"",(INDEX(MASTER!$D$24:$AG$391,$AK64,E$419))))</f>
        <v/>
      </c>
      <c r="F64" s="22" t="str" cm="1">
        <f t="array" ref="F64">IF($AK64=0,"",IF((INDEX(MASTER!$D$24:$AG$391,$AK64,F$419)=0),"",(INDEX(MASTER!$D$24:$AG$391,$AK64,F$419))))</f>
        <v>US 23</v>
      </c>
      <c r="G64" s="23" cm="1">
        <f t="array" ref="G64">IF($AK64=0,"",IF((INDEX(MASTER!$D$24:$AG$391,$AK64,G$419)=0),"",(INDEX(MASTER!$D$24:$AG$391,$AK64,G$419))))</f>
        <v>94900</v>
      </c>
      <c r="H64" s="22" t="str" cm="1">
        <f t="array" ref="H64">IF($AK64=0,"",IF((INDEX(MASTER!$D$24:$AG$391,$AK64,H$419)=0),"",(INDEX(MASTER!$D$24:$AG$391,$AK64,H$419))))</f>
        <v>TO</v>
      </c>
      <c r="I64" s="23" cm="1">
        <f t="array" ref="I64">IF($AK64=0,"",IF((INDEX(MASTER!$D$24:$AG$391,$AK64,I$419)=0),"",(INDEX(MASTER!$D$24:$AG$391,$AK64,I$419))))</f>
        <v>94950</v>
      </c>
      <c r="J64" s="112" t="str" cm="1">
        <f t="array" ref="J64">IF($AK64=0,"",IF((INDEX(MASTER!$D$24:$AG$391,$AK64,J$419)=0),"",(INDEX(MASTER!$D$24:$AG$391,$AK64,J$419))))</f>
        <v/>
      </c>
      <c r="K64" s="112" t="str" cm="1">
        <f t="array" ref="K64">IF($AK64=0,"",IF((INDEX(MASTER!$D$24:$AG$391,$AK64,K$419)=0),"",(INDEX(MASTER!$D$24:$AG$391,$AK64,K$419))))</f>
        <v>01/NHS/21</v>
      </c>
      <c r="L64" s="25" cm="1">
        <f t="array" ref="L64">IF($AK64=0,"",IF((INDEX(MASTER!$D$24:$AG$391,$AK64,L$419)=0),"",(INDEX(MASTER!$D$24:$AG$391,$AK64,L$419))))</f>
        <v>143</v>
      </c>
      <c r="M64" s="27" cm="1">
        <f t="array" ref="M64">IF($AK64=0,"",IF((INDEX(MASTER!$D$24:$AG$391,$AK64,M$419)=0),"",(INDEX(MASTER!$D$24:$AG$391,$AK64,M$419))))</f>
        <v>61</v>
      </c>
      <c r="N64" s="27" t="str" cm="1">
        <f t="array" ref="N64">IF($AK64=0,"",IF((INDEX(MASTER!$D$24:$AG$391,$AK64,N$419)=0),"",(INDEX(MASTER!$D$24:$AG$391,$AK64,N$419))))</f>
        <v/>
      </c>
      <c r="O64" s="27" t="str" cm="1">
        <f t="array" ref="O64">IF($AK64=0,"",IF((INDEX(MASTER!$D$24:$AG$391,$AK64,O$419)=0),"",(INDEX(MASTER!$D$24:$AG$391,$AK64,O$419))))</f>
        <v/>
      </c>
      <c r="P64" s="27" t="str" cm="1">
        <f t="array" ref="P64">IF($AK64=0,"",IF((INDEX(MASTER!$D$24:$AG$391,$AK64,P$419)=0),"",(INDEX(MASTER!$D$24:$AG$391,$AK64,P$419))))</f>
        <v/>
      </c>
      <c r="Q64" s="27" t="str" cm="1">
        <f t="array" ref="Q64">IF($AK64=0,"",IF((INDEX(MASTER!$D$24:$AG$391,$AK64,Q$419)=0),"",(INDEX(MASTER!$D$24:$AG$391,$AK64,Q$419))))</f>
        <v/>
      </c>
      <c r="R64" s="27" t="str" cm="1">
        <f t="array" ref="R64">IF($AK64=0,"",IF((INDEX(MASTER!$D$24:$AG$391,$AK64,R$419)=0),"",(INDEX(MASTER!$D$24:$AG$391,$AK64,R$419))))</f>
        <v/>
      </c>
      <c r="S64" s="27" t="str" cm="1">
        <f t="array" ref="S64">IF($AK64=0,"",IF((INDEX(MASTER!$D$24:$AG$391,$AK64,S$419)=0),"",(INDEX(MASTER!$D$24:$AG$391,$AK64,S$419))))</f>
        <v/>
      </c>
      <c r="T64" s="27" t="str" cm="1">
        <f t="array" ref="T64">IF($AK64=0,"",IF((INDEX(MASTER!$D$24:$AG$391,$AK64,T$419)=0),"",(INDEX(MASTER!$D$24:$AG$391,$AK64,T$419))))</f>
        <v/>
      </c>
      <c r="U64" s="27" t="str" cm="1">
        <f t="array" ref="U64">IF($AK64=0,"",IF((INDEX(MASTER!$D$24:$AG$391,$AK64,U$419)=0),"",(INDEX(MASTER!$D$24:$AG$391,$AK64,U$419))))</f>
        <v/>
      </c>
      <c r="V64" s="27" t="str" cm="1">
        <f t="array" ref="V64">IF($AK64=0,"",IF((INDEX(MASTER!$D$24:$AG$391,$AK64,V$419)=0),"",(INDEX(MASTER!$D$24:$AG$391,$AK64,V$419))))</f>
        <v/>
      </c>
      <c r="W64" s="27" t="str" cm="1">
        <f t="array" ref="W64">IF($AK64=0,"",IF((INDEX(MASTER!$D$24:$AG$391,$AK64,W$419)=0),"",(INDEX(MASTER!$D$24:$AG$391,$AK64,W$419))))</f>
        <v/>
      </c>
      <c r="X64" s="27" t="str" cm="1">
        <f t="array" ref="X64">IF($AK64=0,"",IF((INDEX(MASTER!$D$24:$AG$391,$AK64,X$419)=0),"",(INDEX(MASTER!$D$24:$AG$391,$AK64,X$419))))</f>
        <v/>
      </c>
      <c r="Y64" s="27" t="str" cm="1">
        <f t="array" ref="Y64">IF($AK64=0,"",IF((INDEX(MASTER!$D$24:$AG$391,$AK64,Y$419)=0),"",(INDEX(MASTER!$D$24:$AG$391,$AK64,Y$419))))</f>
        <v/>
      </c>
      <c r="Z64" s="27" t="str" cm="1">
        <f t="array" ref="Z64">IF($AK64=0,"",IF((INDEX(MASTER!$D$24:$AG$391,$AK64,Z$419)=0),"",(INDEX(MASTER!$D$24:$AG$391,$AK64,Z$419))))</f>
        <v/>
      </c>
      <c r="AA64" s="27" t="str" cm="1">
        <f t="array" ref="AA64">IF($AK64=0,"",IF((INDEX(MASTER!$D$24:$AG$391,$AK64,AA$419)=0),"",(INDEX(MASTER!$D$24:$AG$391,$AK64,AA$419))))</f>
        <v/>
      </c>
      <c r="AB64" s="27" t="str" cm="1">
        <f t="array" ref="AB64">IF($AK64=0,"",IF((INDEX(MASTER!$D$24:$AG$391,$AK64,AB$419)=0),"",(INDEX(MASTER!$D$24:$AG$391,$AK64,AB$419))))</f>
        <v/>
      </c>
      <c r="AC64" s="27" t="str" cm="1">
        <f t="array" ref="AC64">IF($AK64=0,"",IF((INDEX(MASTER!$D$24:$AG$391,$AK64,AC$419)=0),"",(INDEX(MASTER!$D$24:$AG$391,$AK64,AC$419))))</f>
        <v/>
      </c>
      <c r="AD64" s="27" t="str" cm="1">
        <f t="array" ref="AD64">IF($AK64=0,"",IF((INDEX(MASTER!$D$24:$AG$391,$AK64,AD$419)=0),"",(INDEX(MASTER!$D$24:$AG$391,$AK64,AD$419))))</f>
        <v/>
      </c>
      <c r="AE64" s="27" t="str" cm="1">
        <f t="array" ref="AE64">IF($AK64=0,"",IF((INDEX(MASTER!$D$24:$AG$391,$AK64,AE$419)=0),"",(INDEX(MASTER!$D$24:$AG$391,$AK64,AE$419))))</f>
        <v/>
      </c>
      <c r="AF64" s="102" t="str" cm="1">
        <f t="array" ref="AF64">IF($AK64=0,"",IF((INDEX(MASTER!$D$24:$AG$391,$AK64,AF$419)=0),"",(INDEX(MASTER!$D$24:$AG$391,$AK64,AF$419))))</f>
        <v/>
      </c>
      <c r="AK64" s="3">
        <v>41</v>
      </c>
    </row>
    <row r="65" spans="2:37" ht="12.75" customHeight="1" x14ac:dyDescent="0.2">
      <c r="B65" s="28"/>
      <c r="D65" s="111" t="str" cm="1">
        <f t="array" ref="D65">IF($AK65=0,"",IF((INDEX(MASTER!$D$24:$AG$391,$AK65,D$419)=0),"",(INDEX(MASTER!$D$24:$AG$391,$AK65,D$419))))</f>
        <v>$XS113</v>
      </c>
      <c r="E65" s="22" t="str" cm="1">
        <f t="array" ref="E65">IF($AK65=0,"",IF((INDEX(MASTER!$D$24:$AG$391,$AK65,E$419)=0),"",(INDEX(MASTER!$D$24:$AG$391,$AK65,E$419))))</f>
        <v/>
      </c>
      <c r="F65" s="22" t="str" cm="1">
        <f t="array" ref="F65">IF($AK65=0,"",IF((INDEX(MASTER!$D$24:$AG$391,$AK65,F$419)=0),"",(INDEX(MASTER!$D$24:$AG$391,$AK65,F$419))))</f>
        <v>US 23</v>
      </c>
      <c r="G65" s="23" cm="1">
        <f t="array" ref="G65">IF($AK65=0,"",IF((INDEX(MASTER!$D$24:$AG$391,$AK65,G$419)=0),"",(INDEX(MASTER!$D$24:$AG$391,$AK65,G$419))))</f>
        <v>94950</v>
      </c>
      <c r="H65" s="22" t="str" cm="1">
        <f t="array" ref="H65">IF($AK65=0,"",IF((INDEX(MASTER!$D$24:$AG$391,$AK65,H$419)=0),"",(INDEX(MASTER!$D$24:$AG$391,$AK65,H$419))))</f>
        <v>TO</v>
      </c>
      <c r="I65" s="23" cm="1">
        <f t="array" ref="I65">IF($AK65=0,"",IF((INDEX(MASTER!$D$24:$AG$391,$AK65,I$419)=0),"",(INDEX(MASTER!$D$24:$AG$391,$AK65,I$419))))</f>
        <v>95000</v>
      </c>
      <c r="J65" s="112" t="str" cm="1">
        <f t="array" ref="J65">IF($AK65=0,"",IF((INDEX(MASTER!$D$24:$AG$391,$AK65,J$419)=0),"",(INDEX(MASTER!$D$24:$AG$391,$AK65,J$419))))</f>
        <v/>
      </c>
      <c r="K65" s="112" t="str" cm="1">
        <f t="array" ref="K65">IF($AK65=0,"",IF((INDEX(MASTER!$D$24:$AG$391,$AK65,K$419)=0),"",(INDEX(MASTER!$D$24:$AG$391,$AK65,K$419))))</f>
        <v>01/NHS/21</v>
      </c>
      <c r="L65" s="25" cm="1">
        <f t="array" ref="L65">IF($AK65=0,"",IF((INDEX(MASTER!$D$24:$AG$391,$AK65,L$419)=0),"",(INDEX(MASTER!$D$24:$AG$391,$AK65,L$419))))</f>
        <v>313</v>
      </c>
      <c r="M65" s="27" cm="1">
        <f t="array" ref="M65">IF($AK65=0,"",IF((INDEX(MASTER!$D$24:$AG$391,$AK65,M$419)=0),"",(INDEX(MASTER!$D$24:$AG$391,$AK65,M$419))))</f>
        <v>14</v>
      </c>
      <c r="N65" s="27" t="str" cm="1">
        <f t="array" ref="N65">IF($AK65=0,"",IF((INDEX(MASTER!$D$24:$AG$391,$AK65,N$419)=0),"",(INDEX(MASTER!$D$24:$AG$391,$AK65,N$419))))</f>
        <v/>
      </c>
      <c r="O65" s="27" t="str" cm="1">
        <f t="array" ref="O65">IF($AK65=0,"",IF((INDEX(MASTER!$D$24:$AG$391,$AK65,O$419)=0),"",(INDEX(MASTER!$D$24:$AG$391,$AK65,O$419))))</f>
        <v/>
      </c>
      <c r="P65" s="27" t="str" cm="1">
        <f t="array" ref="P65">IF($AK65=0,"",IF((INDEX(MASTER!$D$24:$AG$391,$AK65,P$419)=0),"",(INDEX(MASTER!$D$24:$AG$391,$AK65,P$419))))</f>
        <v/>
      </c>
      <c r="Q65" s="27" t="str" cm="1">
        <f t="array" ref="Q65">IF($AK65=0,"",IF((INDEX(MASTER!$D$24:$AG$391,$AK65,Q$419)=0),"",(INDEX(MASTER!$D$24:$AG$391,$AK65,Q$419))))</f>
        <v/>
      </c>
      <c r="R65" s="27" t="str" cm="1">
        <f t="array" ref="R65">IF($AK65=0,"",IF((INDEX(MASTER!$D$24:$AG$391,$AK65,R$419)=0),"",(INDEX(MASTER!$D$24:$AG$391,$AK65,R$419))))</f>
        <v/>
      </c>
      <c r="S65" s="27" t="str" cm="1">
        <f t="array" ref="S65">IF($AK65=0,"",IF((INDEX(MASTER!$D$24:$AG$391,$AK65,S$419)=0),"",(INDEX(MASTER!$D$24:$AG$391,$AK65,S$419))))</f>
        <v/>
      </c>
      <c r="T65" s="27" t="str" cm="1">
        <f t="array" ref="T65">IF($AK65=0,"",IF((INDEX(MASTER!$D$24:$AG$391,$AK65,T$419)=0),"",(INDEX(MASTER!$D$24:$AG$391,$AK65,T$419))))</f>
        <v/>
      </c>
      <c r="U65" s="27" t="str" cm="1">
        <f t="array" ref="U65">IF($AK65=0,"",IF((INDEX(MASTER!$D$24:$AG$391,$AK65,U$419)=0),"",(INDEX(MASTER!$D$24:$AG$391,$AK65,U$419))))</f>
        <v/>
      </c>
      <c r="V65" s="27" t="str" cm="1">
        <f t="array" ref="V65">IF($AK65=0,"",IF((INDEX(MASTER!$D$24:$AG$391,$AK65,V$419)=0),"",(INDEX(MASTER!$D$24:$AG$391,$AK65,V$419))))</f>
        <v/>
      </c>
      <c r="W65" s="27" t="str" cm="1">
        <f t="array" ref="W65">IF($AK65=0,"",IF((INDEX(MASTER!$D$24:$AG$391,$AK65,W$419)=0),"",(INDEX(MASTER!$D$24:$AG$391,$AK65,W$419))))</f>
        <v/>
      </c>
      <c r="X65" s="27" t="str" cm="1">
        <f t="array" ref="X65">IF($AK65=0,"",IF((INDEX(MASTER!$D$24:$AG$391,$AK65,X$419)=0),"",(INDEX(MASTER!$D$24:$AG$391,$AK65,X$419))))</f>
        <v/>
      </c>
      <c r="Y65" s="27" t="str" cm="1">
        <f t="array" ref="Y65">IF($AK65=0,"",IF((INDEX(MASTER!$D$24:$AG$391,$AK65,Y$419)=0),"",(INDEX(MASTER!$D$24:$AG$391,$AK65,Y$419))))</f>
        <v/>
      </c>
      <c r="Z65" s="27" t="str" cm="1">
        <f t="array" ref="Z65">IF($AK65=0,"",IF((INDEX(MASTER!$D$24:$AG$391,$AK65,Z$419)=0),"",(INDEX(MASTER!$D$24:$AG$391,$AK65,Z$419))))</f>
        <v/>
      </c>
      <c r="AA65" s="27" t="str" cm="1">
        <f t="array" ref="AA65">IF($AK65=0,"",IF((INDEX(MASTER!$D$24:$AG$391,$AK65,AA$419)=0),"",(INDEX(MASTER!$D$24:$AG$391,$AK65,AA$419))))</f>
        <v/>
      </c>
      <c r="AB65" s="27" t="str" cm="1">
        <f t="array" ref="AB65">IF($AK65=0,"",IF((INDEX(MASTER!$D$24:$AG$391,$AK65,AB$419)=0),"",(INDEX(MASTER!$D$24:$AG$391,$AK65,AB$419))))</f>
        <v/>
      </c>
      <c r="AC65" s="27" t="str" cm="1">
        <f t="array" ref="AC65">IF($AK65=0,"",IF((INDEX(MASTER!$D$24:$AG$391,$AK65,AC$419)=0),"",(INDEX(MASTER!$D$24:$AG$391,$AK65,AC$419))))</f>
        <v/>
      </c>
      <c r="AD65" s="27" t="str" cm="1">
        <f t="array" ref="AD65">IF($AK65=0,"",IF((INDEX(MASTER!$D$24:$AG$391,$AK65,AD$419)=0),"",(INDEX(MASTER!$D$24:$AG$391,$AK65,AD$419))))</f>
        <v/>
      </c>
      <c r="AE65" s="27" t="str" cm="1">
        <f t="array" ref="AE65">IF($AK65=0,"",IF((INDEX(MASTER!$D$24:$AG$391,$AK65,AE$419)=0),"",(INDEX(MASTER!$D$24:$AG$391,$AK65,AE$419))))</f>
        <v/>
      </c>
      <c r="AF65" s="102" t="str" cm="1">
        <f t="array" ref="AF65">IF($AK65=0,"",IF((INDEX(MASTER!$D$24:$AG$391,$AK65,AF$419)=0),"",(INDEX(MASTER!$D$24:$AG$391,$AK65,AF$419))))</f>
        <v/>
      </c>
      <c r="AK65" s="3">
        <v>42</v>
      </c>
    </row>
    <row r="66" spans="2:37" ht="12.75" customHeight="1" x14ac:dyDescent="0.2">
      <c r="B66" s="28"/>
      <c r="D66" s="111" t="str" cm="1">
        <f t="array" ref="D66">IF($AK66=0,"",IF((INDEX(MASTER!$D$24:$AG$391,$AK66,D$419)=0),"",(INDEX(MASTER!$D$24:$AG$391,$AK66,D$419))))</f>
        <v>$XS114</v>
      </c>
      <c r="E66" s="22" t="str" cm="1">
        <f t="array" ref="E66">IF($AK66=0,"",IF((INDEX(MASTER!$D$24:$AG$391,$AK66,E$419)=0),"",(INDEX(MASTER!$D$24:$AG$391,$AK66,E$419))))</f>
        <v/>
      </c>
      <c r="F66" s="22" t="str" cm="1">
        <f t="array" ref="F66">IF($AK66=0,"",IF((INDEX(MASTER!$D$24:$AG$391,$AK66,F$419)=0),"",(INDEX(MASTER!$D$24:$AG$391,$AK66,F$419))))</f>
        <v>US 23</v>
      </c>
      <c r="G66" s="23" cm="1">
        <f t="array" ref="G66">IF($AK66=0,"",IF((INDEX(MASTER!$D$24:$AG$391,$AK66,G$419)=0),"",(INDEX(MASTER!$D$24:$AG$391,$AK66,G$419))))</f>
        <v>95000</v>
      </c>
      <c r="H66" s="22" t="str" cm="1">
        <f t="array" ref="H66">IF($AK66=0,"",IF((INDEX(MASTER!$D$24:$AG$391,$AK66,H$419)=0),"",(INDEX(MASTER!$D$24:$AG$391,$AK66,H$419))))</f>
        <v>TO</v>
      </c>
      <c r="I66" s="23" cm="1">
        <f t="array" ref="I66">IF($AK66=0,"",IF((INDEX(MASTER!$D$24:$AG$391,$AK66,I$419)=0),"",(INDEX(MASTER!$D$24:$AG$391,$AK66,I$419))))</f>
        <v>95050</v>
      </c>
      <c r="J66" s="112" t="str" cm="1">
        <f t="array" ref="J66">IF($AK66=0,"",IF((INDEX(MASTER!$D$24:$AG$391,$AK66,J$419)=0),"",(INDEX(MASTER!$D$24:$AG$391,$AK66,J$419))))</f>
        <v/>
      </c>
      <c r="K66" s="112" t="str" cm="1">
        <f t="array" ref="K66">IF($AK66=0,"",IF((INDEX(MASTER!$D$24:$AG$391,$AK66,K$419)=0),"",(INDEX(MASTER!$D$24:$AG$391,$AK66,K$419))))</f>
        <v>01/NHS/21</v>
      </c>
      <c r="L66" s="25" cm="1">
        <f t="array" ref="L66">IF($AK66=0,"",IF((INDEX(MASTER!$D$24:$AG$391,$AK66,L$419)=0),"",(INDEX(MASTER!$D$24:$AG$391,$AK66,L$419))))</f>
        <v>432</v>
      </c>
      <c r="M66" s="27" cm="1">
        <f t="array" ref="M66">IF($AK66=0,"",IF((INDEX(MASTER!$D$24:$AG$391,$AK66,M$419)=0),"",(INDEX(MASTER!$D$24:$AG$391,$AK66,M$419))))</f>
        <v>8</v>
      </c>
      <c r="N66" s="27" t="str" cm="1">
        <f t="array" ref="N66">IF($AK66=0,"",IF((INDEX(MASTER!$D$24:$AG$391,$AK66,N$419)=0),"",(INDEX(MASTER!$D$24:$AG$391,$AK66,N$419))))</f>
        <v/>
      </c>
      <c r="O66" s="27" t="str" cm="1">
        <f t="array" ref="O66">IF($AK66=0,"",IF((INDEX(MASTER!$D$24:$AG$391,$AK66,O$419)=0),"",(INDEX(MASTER!$D$24:$AG$391,$AK66,O$419))))</f>
        <v/>
      </c>
      <c r="P66" s="27" t="str" cm="1">
        <f t="array" ref="P66">IF($AK66=0,"",IF((INDEX(MASTER!$D$24:$AG$391,$AK66,P$419)=0),"",(INDEX(MASTER!$D$24:$AG$391,$AK66,P$419))))</f>
        <v/>
      </c>
      <c r="Q66" s="27" t="str" cm="1">
        <f t="array" ref="Q66">IF($AK66=0,"",IF((INDEX(MASTER!$D$24:$AG$391,$AK66,Q$419)=0),"",(INDEX(MASTER!$D$24:$AG$391,$AK66,Q$419))))</f>
        <v/>
      </c>
      <c r="R66" s="27" t="str" cm="1">
        <f t="array" ref="R66">IF($AK66=0,"",IF((INDEX(MASTER!$D$24:$AG$391,$AK66,R$419)=0),"",(INDEX(MASTER!$D$24:$AG$391,$AK66,R$419))))</f>
        <v/>
      </c>
      <c r="S66" s="27" t="str" cm="1">
        <f t="array" ref="S66">IF($AK66=0,"",IF((INDEX(MASTER!$D$24:$AG$391,$AK66,S$419)=0),"",(INDEX(MASTER!$D$24:$AG$391,$AK66,S$419))))</f>
        <v/>
      </c>
      <c r="T66" s="27" t="str" cm="1">
        <f t="array" ref="T66">IF($AK66=0,"",IF((INDEX(MASTER!$D$24:$AG$391,$AK66,T$419)=0),"",(INDEX(MASTER!$D$24:$AG$391,$AK66,T$419))))</f>
        <v/>
      </c>
      <c r="U66" s="27" t="str" cm="1">
        <f t="array" ref="U66">IF($AK66=0,"",IF((INDEX(MASTER!$D$24:$AG$391,$AK66,U$419)=0),"",(INDEX(MASTER!$D$24:$AG$391,$AK66,U$419))))</f>
        <v/>
      </c>
      <c r="V66" s="27" t="str" cm="1">
        <f t="array" ref="V66">IF($AK66=0,"",IF((INDEX(MASTER!$D$24:$AG$391,$AK66,V$419)=0),"",(INDEX(MASTER!$D$24:$AG$391,$AK66,V$419))))</f>
        <v/>
      </c>
      <c r="W66" s="27" t="str" cm="1">
        <f t="array" ref="W66">IF($AK66=0,"",IF((INDEX(MASTER!$D$24:$AG$391,$AK66,W$419)=0),"",(INDEX(MASTER!$D$24:$AG$391,$AK66,W$419))))</f>
        <v/>
      </c>
      <c r="X66" s="27" t="str" cm="1">
        <f t="array" ref="X66">IF($AK66=0,"",IF((INDEX(MASTER!$D$24:$AG$391,$AK66,X$419)=0),"",(INDEX(MASTER!$D$24:$AG$391,$AK66,X$419))))</f>
        <v/>
      </c>
      <c r="Y66" s="27" t="str" cm="1">
        <f t="array" ref="Y66">IF($AK66=0,"",IF((INDEX(MASTER!$D$24:$AG$391,$AK66,Y$419)=0),"",(INDEX(MASTER!$D$24:$AG$391,$AK66,Y$419))))</f>
        <v/>
      </c>
      <c r="Z66" s="27" t="str" cm="1">
        <f t="array" ref="Z66">IF($AK66=0,"",IF((INDEX(MASTER!$D$24:$AG$391,$AK66,Z$419)=0),"",(INDEX(MASTER!$D$24:$AG$391,$AK66,Z$419))))</f>
        <v/>
      </c>
      <c r="AA66" s="27" t="str" cm="1">
        <f t="array" ref="AA66">IF($AK66=0,"",IF((INDEX(MASTER!$D$24:$AG$391,$AK66,AA$419)=0),"",(INDEX(MASTER!$D$24:$AG$391,$AK66,AA$419))))</f>
        <v/>
      </c>
      <c r="AB66" s="27" t="str" cm="1">
        <f t="array" ref="AB66">IF($AK66=0,"",IF((INDEX(MASTER!$D$24:$AG$391,$AK66,AB$419)=0),"",(INDEX(MASTER!$D$24:$AG$391,$AK66,AB$419))))</f>
        <v/>
      </c>
      <c r="AC66" s="27" t="str" cm="1">
        <f t="array" ref="AC66">IF($AK66=0,"",IF((INDEX(MASTER!$D$24:$AG$391,$AK66,AC$419)=0),"",(INDEX(MASTER!$D$24:$AG$391,$AK66,AC$419))))</f>
        <v/>
      </c>
      <c r="AD66" s="27" t="str" cm="1">
        <f t="array" ref="AD66">IF($AK66=0,"",IF((INDEX(MASTER!$D$24:$AG$391,$AK66,AD$419)=0),"",(INDEX(MASTER!$D$24:$AG$391,$AK66,AD$419))))</f>
        <v/>
      </c>
      <c r="AE66" s="27" t="str" cm="1">
        <f t="array" ref="AE66">IF($AK66=0,"",IF((INDEX(MASTER!$D$24:$AG$391,$AK66,AE$419)=0),"",(INDEX(MASTER!$D$24:$AG$391,$AK66,AE$419))))</f>
        <v/>
      </c>
      <c r="AF66" s="102" t="str" cm="1">
        <f t="array" ref="AF66">IF($AK66=0,"",IF((INDEX(MASTER!$D$24:$AG$391,$AK66,AF$419)=0),"",(INDEX(MASTER!$D$24:$AG$391,$AK66,AF$419))))</f>
        <v/>
      </c>
      <c r="AK66" s="3">
        <v>43</v>
      </c>
    </row>
    <row r="67" spans="2:37" ht="12.75" customHeight="1" x14ac:dyDescent="0.2">
      <c r="B67" s="28"/>
      <c r="D67" s="111" t="str" cm="1">
        <f t="array" ref="D67">IF($AK67=0,"",IF((INDEX(MASTER!$D$24:$AG$391,$AK67,D$419)=0),"",(INDEX(MASTER!$D$24:$AG$391,$AK67,D$419))))</f>
        <v>$XS114</v>
      </c>
      <c r="E67" s="22" t="str" cm="1">
        <f t="array" ref="E67">IF($AK67=0,"",IF((INDEX(MASTER!$D$24:$AG$391,$AK67,E$419)=0),"",(INDEX(MASTER!$D$24:$AG$391,$AK67,E$419))))</f>
        <v/>
      </c>
      <c r="F67" s="22" t="str" cm="1">
        <f t="array" ref="F67">IF($AK67=0,"",IF((INDEX(MASTER!$D$24:$AG$391,$AK67,F$419)=0),"",(INDEX(MASTER!$D$24:$AG$391,$AK67,F$419))))</f>
        <v>US 23</v>
      </c>
      <c r="G67" s="23" cm="1">
        <f t="array" ref="G67">IF($AK67=0,"",IF((INDEX(MASTER!$D$24:$AG$391,$AK67,G$419)=0),"",(INDEX(MASTER!$D$24:$AG$391,$AK67,G$419))))</f>
        <v>95050</v>
      </c>
      <c r="H67" s="22" t="str" cm="1">
        <f t="array" ref="H67">IF($AK67=0,"",IF((INDEX(MASTER!$D$24:$AG$391,$AK67,H$419)=0),"",(INDEX(MASTER!$D$24:$AG$391,$AK67,H$419))))</f>
        <v>TO</v>
      </c>
      <c r="I67" s="23" cm="1">
        <f t="array" ref="I67">IF($AK67=0,"",IF((INDEX(MASTER!$D$24:$AG$391,$AK67,I$419)=0),"",(INDEX(MASTER!$D$24:$AG$391,$AK67,I$419))))</f>
        <v>95100</v>
      </c>
      <c r="J67" s="112" t="str" cm="1">
        <f t="array" ref="J67">IF($AK67=0,"",IF((INDEX(MASTER!$D$24:$AG$391,$AK67,J$419)=0),"",(INDEX(MASTER!$D$24:$AG$391,$AK67,J$419))))</f>
        <v/>
      </c>
      <c r="K67" s="112" t="str" cm="1">
        <f t="array" ref="K67">IF($AK67=0,"",IF((INDEX(MASTER!$D$24:$AG$391,$AK67,K$419)=0),"",(INDEX(MASTER!$D$24:$AG$391,$AK67,K$419))))</f>
        <v>01/NHS/21</v>
      </c>
      <c r="L67" s="25" cm="1">
        <f t="array" ref="L67">IF($AK67=0,"",IF((INDEX(MASTER!$D$24:$AG$391,$AK67,L$419)=0),"",(INDEX(MASTER!$D$24:$AG$391,$AK67,L$419))))</f>
        <v>497</v>
      </c>
      <c r="M67" s="27" cm="1">
        <f t="array" ref="M67">IF($AK67=0,"",IF((INDEX(MASTER!$D$24:$AG$391,$AK67,M$419)=0),"",(INDEX(MASTER!$D$24:$AG$391,$AK67,M$419))))</f>
        <v>3</v>
      </c>
      <c r="N67" s="27" t="str" cm="1">
        <f t="array" ref="N67">IF($AK67=0,"",IF((INDEX(MASTER!$D$24:$AG$391,$AK67,N$419)=0),"",(INDEX(MASTER!$D$24:$AG$391,$AK67,N$419))))</f>
        <v/>
      </c>
      <c r="O67" s="27" t="str" cm="1">
        <f t="array" ref="O67">IF($AK67=0,"",IF((INDEX(MASTER!$D$24:$AG$391,$AK67,O$419)=0),"",(INDEX(MASTER!$D$24:$AG$391,$AK67,O$419))))</f>
        <v/>
      </c>
      <c r="P67" s="27" t="str" cm="1">
        <f t="array" ref="P67">IF($AK67=0,"",IF((INDEX(MASTER!$D$24:$AG$391,$AK67,P$419)=0),"",(INDEX(MASTER!$D$24:$AG$391,$AK67,P$419))))</f>
        <v/>
      </c>
      <c r="Q67" s="27" t="str" cm="1">
        <f t="array" ref="Q67">IF($AK67=0,"",IF((INDEX(MASTER!$D$24:$AG$391,$AK67,Q$419)=0),"",(INDEX(MASTER!$D$24:$AG$391,$AK67,Q$419))))</f>
        <v/>
      </c>
      <c r="R67" s="27" t="str" cm="1">
        <f t="array" ref="R67">IF($AK67=0,"",IF((INDEX(MASTER!$D$24:$AG$391,$AK67,R$419)=0),"",(INDEX(MASTER!$D$24:$AG$391,$AK67,R$419))))</f>
        <v/>
      </c>
      <c r="S67" s="27" t="str" cm="1">
        <f t="array" ref="S67">IF($AK67=0,"",IF((INDEX(MASTER!$D$24:$AG$391,$AK67,S$419)=0),"",(INDEX(MASTER!$D$24:$AG$391,$AK67,S$419))))</f>
        <v/>
      </c>
      <c r="T67" s="27" t="str" cm="1">
        <f t="array" ref="T67">IF($AK67=0,"",IF((INDEX(MASTER!$D$24:$AG$391,$AK67,T$419)=0),"",(INDEX(MASTER!$D$24:$AG$391,$AK67,T$419))))</f>
        <v/>
      </c>
      <c r="U67" s="27" t="str" cm="1">
        <f t="array" ref="U67">IF($AK67=0,"",IF((INDEX(MASTER!$D$24:$AG$391,$AK67,U$419)=0),"",(INDEX(MASTER!$D$24:$AG$391,$AK67,U$419))))</f>
        <v/>
      </c>
      <c r="V67" s="27" t="str" cm="1">
        <f t="array" ref="V67">IF($AK67=0,"",IF((INDEX(MASTER!$D$24:$AG$391,$AK67,V$419)=0),"",(INDEX(MASTER!$D$24:$AG$391,$AK67,V$419))))</f>
        <v/>
      </c>
      <c r="W67" s="27" t="str" cm="1">
        <f t="array" ref="W67">IF($AK67=0,"",IF((INDEX(MASTER!$D$24:$AG$391,$AK67,W$419)=0),"",(INDEX(MASTER!$D$24:$AG$391,$AK67,W$419))))</f>
        <v/>
      </c>
      <c r="X67" s="27" t="str" cm="1">
        <f t="array" ref="X67">IF($AK67=0,"",IF((INDEX(MASTER!$D$24:$AG$391,$AK67,X$419)=0),"",(INDEX(MASTER!$D$24:$AG$391,$AK67,X$419))))</f>
        <v/>
      </c>
      <c r="Y67" s="27" t="str" cm="1">
        <f t="array" ref="Y67">IF($AK67=0,"",IF((INDEX(MASTER!$D$24:$AG$391,$AK67,Y$419)=0),"",(INDEX(MASTER!$D$24:$AG$391,$AK67,Y$419))))</f>
        <v/>
      </c>
      <c r="Z67" s="27" t="str" cm="1">
        <f t="array" ref="Z67">IF($AK67=0,"",IF((INDEX(MASTER!$D$24:$AG$391,$AK67,Z$419)=0),"",(INDEX(MASTER!$D$24:$AG$391,$AK67,Z$419))))</f>
        <v/>
      </c>
      <c r="AA67" s="27" t="str" cm="1">
        <f t="array" ref="AA67">IF($AK67=0,"",IF((INDEX(MASTER!$D$24:$AG$391,$AK67,AA$419)=0),"",(INDEX(MASTER!$D$24:$AG$391,$AK67,AA$419))))</f>
        <v/>
      </c>
      <c r="AB67" s="27" t="str" cm="1">
        <f t="array" ref="AB67">IF($AK67=0,"",IF((INDEX(MASTER!$D$24:$AG$391,$AK67,AB$419)=0),"",(INDEX(MASTER!$D$24:$AG$391,$AK67,AB$419))))</f>
        <v/>
      </c>
      <c r="AC67" s="27" t="str" cm="1">
        <f t="array" ref="AC67">IF($AK67=0,"",IF((INDEX(MASTER!$D$24:$AG$391,$AK67,AC$419)=0),"",(INDEX(MASTER!$D$24:$AG$391,$AK67,AC$419))))</f>
        <v/>
      </c>
      <c r="AD67" s="27" t="str" cm="1">
        <f t="array" ref="AD67">IF($AK67=0,"",IF((INDEX(MASTER!$D$24:$AG$391,$AK67,AD$419)=0),"",(INDEX(MASTER!$D$24:$AG$391,$AK67,AD$419))))</f>
        <v/>
      </c>
      <c r="AE67" s="27" t="str" cm="1">
        <f t="array" ref="AE67">IF($AK67=0,"",IF((INDEX(MASTER!$D$24:$AG$391,$AK67,AE$419)=0),"",(INDEX(MASTER!$D$24:$AG$391,$AK67,AE$419))))</f>
        <v/>
      </c>
      <c r="AF67" s="102" t="str" cm="1">
        <f t="array" ref="AF67">IF($AK67=0,"",IF((INDEX(MASTER!$D$24:$AG$391,$AK67,AF$419)=0),"",(INDEX(MASTER!$D$24:$AG$391,$AK67,AF$419))))</f>
        <v/>
      </c>
      <c r="AK67" s="3">
        <v>44</v>
      </c>
    </row>
    <row r="68" spans="2:37" ht="12.75" customHeight="1" x14ac:dyDescent="0.2">
      <c r="B68" s="28"/>
      <c r="D68" s="111" t="str" cm="1">
        <f t="array" ref="D68">IF($AK68=0,"",IF((INDEX(MASTER!$D$24:$AG$391,$AK68,D$419)=0),"",(INDEX(MASTER!$D$24:$AG$391,$AK68,D$419))))</f>
        <v>$XS114</v>
      </c>
      <c r="E68" s="22" t="str" cm="1">
        <f t="array" ref="E68">IF($AK68=0,"",IF((INDEX(MASTER!$D$24:$AG$391,$AK68,E$419)=0),"",(INDEX(MASTER!$D$24:$AG$391,$AK68,E$419))))</f>
        <v/>
      </c>
      <c r="F68" s="22" t="str" cm="1">
        <f t="array" ref="F68">IF($AK68=0,"",IF((INDEX(MASTER!$D$24:$AG$391,$AK68,F$419)=0),"",(INDEX(MASTER!$D$24:$AG$391,$AK68,F$419))))</f>
        <v>US 23</v>
      </c>
      <c r="G68" s="23" cm="1">
        <f t="array" ref="G68">IF($AK68=0,"",IF((INDEX(MASTER!$D$24:$AG$391,$AK68,G$419)=0),"",(INDEX(MASTER!$D$24:$AG$391,$AK68,G$419))))</f>
        <v>95100</v>
      </c>
      <c r="H68" s="22" t="str" cm="1">
        <f t="array" ref="H68">IF($AK68=0,"",IF((INDEX(MASTER!$D$24:$AG$391,$AK68,H$419)=0),"",(INDEX(MASTER!$D$24:$AG$391,$AK68,H$419))))</f>
        <v>TO</v>
      </c>
      <c r="I68" s="23" cm="1">
        <f t="array" ref="I68">IF($AK68=0,"",IF((INDEX(MASTER!$D$24:$AG$391,$AK68,I$419)=0),"",(INDEX(MASTER!$D$24:$AG$391,$AK68,I$419))))</f>
        <v>95150</v>
      </c>
      <c r="J68" s="112" t="str" cm="1">
        <f t="array" ref="J68">IF($AK68=0,"",IF((INDEX(MASTER!$D$24:$AG$391,$AK68,J$419)=0),"",(INDEX(MASTER!$D$24:$AG$391,$AK68,J$419))))</f>
        <v/>
      </c>
      <c r="K68" s="112" t="str" cm="1">
        <f t="array" ref="K68">IF($AK68=0,"",IF((INDEX(MASTER!$D$24:$AG$391,$AK68,K$419)=0),"",(INDEX(MASTER!$D$24:$AG$391,$AK68,K$419))))</f>
        <v>01/NHS/21</v>
      </c>
      <c r="L68" s="25" cm="1">
        <f t="array" ref="L68">IF($AK68=0,"",IF((INDEX(MASTER!$D$24:$AG$391,$AK68,L$419)=0),"",(INDEX(MASTER!$D$24:$AG$391,$AK68,L$419))))</f>
        <v>494</v>
      </c>
      <c r="M68" s="27" cm="1">
        <f t="array" ref="M68">IF($AK68=0,"",IF((INDEX(MASTER!$D$24:$AG$391,$AK68,M$419)=0),"",(INDEX(MASTER!$D$24:$AG$391,$AK68,M$419))))</f>
        <v>2</v>
      </c>
      <c r="N68" s="27" t="str" cm="1">
        <f t="array" ref="N68">IF($AK68=0,"",IF((INDEX(MASTER!$D$24:$AG$391,$AK68,N$419)=0),"",(INDEX(MASTER!$D$24:$AG$391,$AK68,N$419))))</f>
        <v/>
      </c>
      <c r="O68" s="27" t="str" cm="1">
        <f t="array" ref="O68">IF($AK68=0,"",IF((INDEX(MASTER!$D$24:$AG$391,$AK68,O$419)=0),"",(INDEX(MASTER!$D$24:$AG$391,$AK68,O$419))))</f>
        <v/>
      </c>
      <c r="P68" s="27" t="str" cm="1">
        <f t="array" ref="P68">IF($AK68=0,"",IF((INDEX(MASTER!$D$24:$AG$391,$AK68,P$419)=0),"",(INDEX(MASTER!$D$24:$AG$391,$AK68,P$419))))</f>
        <v/>
      </c>
      <c r="Q68" s="27" t="str" cm="1">
        <f t="array" ref="Q68">IF($AK68=0,"",IF((INDEX(MASTER!$D$24:$AG$391,$AK68,Q$419)=0),"",(INDEX(MASTER!$D$24:$AG$391,$AK68,Q$419))))</f>
        <v/>
      </c>
      <c r="R68" s="27" t="str" cm="1">
        <f t="array" ref="R68">IF($AK68=0,"",IF((INDEX(MASTER!$D$24:$AG$391,$AK68,R$419)=0),"",(INDEX(MASTER!$D$24:$AG$391,$AK68,R$419))))</f>
        <v/>
      </c>
      <c r="S68" s="27" t="str" cm="1">
        <f t="array" ref="S68">IF($AK68=0,"",IF((INDEX(MASTER!$D$24:$AG$391,$AK68,S$419)=0),"",(INDEX(MASTER!$D$24:$AG$391,$AK68,S$419))))</f>
        <v/>
      </c>
      <c r="T68" s="27" t="str" cm="1">
        <f t="array" ref="T68">IF($AK68=0,"",IF((INDEX(MASTER!$D$24:$AG$391,$AK68,T$419)=0),"",(INDEX(MASTER!$D$24:$AG$391,$AK68,T$419))))</f>
        <v/>
      </c>
      <c r="U68" s="27" t="str" cm="1">
        <f t="array" ref="U68">IF($AK68=0,"",IF((INDEX(MASTER!$D$24:$AG$391,$AK68,U$419)=0),"",(INDEX(MASTER!$D$24:$AG$391,$AK68,U$419))))</f>
        <v/>
      </c>
      <c r="V68" s="27" t="str" cm="1">
        <f t="array" ref="V68">IF($AK68=0,"",IF((INDEX(MASTER!$D$24:$AG$391,$AK68,V$419)=0),"",(INDEX(MASTER!$D$24:$AG$391,$AK68,V$419))))</f>
        <v/>
      </c>
      <c r="W68" s="27" t="str" cm="1">
        <f t="array" ref="W68">IF($AK68=0,"",IF((INDEX(MASTER!$D$24:$AG$391,$AK68,W$419)=0),"",(INDEX(MASTER!$D$24:$AG$391,$AK68,W$419))))</f>
        <v/>
      </c>
      <c r="X68" s="27" t="str" cm="1">
        <f t="array" ref="X68">IF($AK68=0,"",IF((INDEX(MASTER!$D$24:$AG$391,$AK68,X$419)=0),"",(INDEX(MASTER!$D$24:$AG$391,$AK68,X$419))))</f>
        <v/>
      </c>
      <c r="Y68" s="27" t="str" cm="1">
        <f t="array" ref="Y68">IF($AK68=0,"",IF((INDEX(MASTER!$D$24:$AG$391,$AK68,Y$419)=0),"",(INDEX(MASTER!$D$24:$AG$391,$AK68,Y$419))))</f>
        <v/>
      </c>
      <c r="Z68" s="27" t="str" cm="1">
        <f t="array" ref="Z68">IF($AK68=0,"",IF((INDEX(MASTER!$D$24:$AG$391,$AK68,Z$419)=0),"",(INDEX(MASTER!$D$24:$AG$391,$AK68,Z$419))))</f>
        <v/>
      </c>
      <c r="AA68" s="27" t="str" cm="1">
        <f t="array" ref="AA68">IF($AK68=0,"",IF((INDEX(MASTER!$D$24:$AG$391,$AK68,AA$419)=0),"",(INDEX(MASTER!$D$24:$AG$391,$AK68,AA$419))))</f>
        <v/>
      </c>
      <c r="AB68" s="27" t="str" cm="1">
        <f t="array" ref="AB68">IF($AK68=0,"",IF((INDEX(MASTER!$D$24:$AG$391,$AK68,AB$419)=0),"",(INDEX(MASTER!$D$24:$AG$391,$AK68,AB$419))))</f>
        <v/>
      </c>
      <c r="AC68" s="27" t="str" cm="1">
        <f t="array" ref="AC68">IF($AK68=0,"",IF((INDEX(MASTER!$D$24:$AG$391,$AK68,AC$419)=0),"",(INDEX(MASTER!$D$24:$AG$391,$AK68,AC$419))))</f>
        <v/>
      </c>
      <c r="AD68" s="27" t="str" cm="1">
        <f t="array" ref="AD68">IF($AK68=0,"",IF((INDEX(MASTER!$D$24:$AG$391,$AK68,AD$419)=0),"",(INDEX(MASTER!$D$24:$AG$391,$AK68,AD$419))))</f>
        <v/>
      </c>
      <c r="AE68" s="27" t="str" cm="1">
        <f t="array" ref="AE68">IF($AK68=0,"",IF((INDEX(MASTER!$D$24:$AG$391,$AK68,AE$419)=0),"",(INDEX(MASTER!$D$24:$AG$391,$AK68,AE$419))))</f>
        <v/>
      </c>
      <c r="AF68" s="102" t="str" cm="1">
        <f t="array" ref="AF68">IF($AK68=0,"",IF((INDEX(MASTER!$D$24:$AG$391,$AK68,AF$419)=0),"",(INDEX(MASTER!$D$24:$AG$391,$AK68,AF$419))))</f>
        <v/>
      </c>
      <c r="AK68" s="3">
        <v>45</v>
      </c>
    </row>
    <row r="69" spans="2:37" ht="12.75" customHeight="1" x14ac:dyDescent="0.2">
      <c r="B69" s="28"/>
      <c r="D69" s="111" t="str" cm="1">
        <f t="array" ref="D69">IF($AK69=0,"",IF((INDEX(MASTER!$D$24:$AG$391,$AK69,D$419)=0),"",(INDEX(MASTER!$D$24:$AG$391,$AK69,D$419))))</f>
        <v>$XS115</v>
      </c>
      <c r="E69" s="22" t="str" cm="1">
        <f t="array" ref="E69">IF($AK69=0,"",IF((INDEX(MASTER!$D$24:$AG$391,$AK69,E$419)=0),"",(INDEX(MASTER!$D$24:$AG$391,$AK69,E$419))))</f>
        <v/>
      </c>
      <c r="F69" s="22" t="str" cm="1">
        <f t="array" ref="F69">IF($AK69=0,"",IF((INDEX(MASTER!$D$24:$AG$391,$AK69,F$419)=0),"",(INDEX(MASTER!$D$24:$AG$391,$AK69,F$419))))</f>
        <v>US 23</v>
      </c>
      <c r="G69" s="23" cm="1">
        <f t="array" ref="G69">IF($AK69=0,"",IF((INDEX(MASTER!$D$24:$AG$391,$AK69,G$419)=0),"",(INDEX(MASTER!$D$24:$AG$391,$AK69,G$419))))</f>
        <v>95150</v>
      </c>
      <c r="H69" s="22" t="str" cm="1">
        <f t="array" ref="H69">IF($AK69=0,"",IF((INDEX(MASTER!$D$24:$AG$391,$AK69,H$419)=0),"",(INDEX(MASTER!$D$24:$AG$391,$AK69,H$419))))</f>
        <v>TO</v>
      </c>
      <c r="I69" s="23" cm="1">
        <f t="array" ref="I69">IF($AK69=0,"",IF((INDEX(MASTER!$D$24:$AG$391,$AK69,I$419)=0),"",(INDEX(MASTER!$D$24:$AG$391,$AK69,I$419))))</f>
        <v>95200</v>
      </c>
      <c r="J69" s="112" t="str" cm="1">
        <f t="array" ref="J69">IF($AK69=0,"",IF((INDEX(MASTER!$D$24:$AG$391,$AK69,J$419)=0),"",(INDEX(MASTER!$D$24:$AG$391,$AK69,J$419))))</f>
        <v/>
      </c>
      <c r="K69" s="112" t="str" cm="1">
        <f t="array" ref="K69">IF($AK69=0,"",IF((INDEX(MASTER!$D$24:$AG$391,$AK69,K$419)=0),"",(INDEX(MASTER!$D$24:$AG$391,$AK69,K$419))))</f>
        <v>01/NHS/21</v>
      </c>
      <c r="L69" s="25" cm="1">
        <f t="array" ref="L69">IF($AK69=0,"",IF((INDEX(MASTER!$D$24:$AG$391,$AK69,L$419)=0),"",(INDEX(MASTER!$D$24:$AG$391,$AK69,L$419))))</f>
        <v>372</v>
      </c>
      <c r="M69" s="27" cm="1">
        <f t="array" ref="M69">IF($AK69=0,"",IF((INDEX(MASTER!$D$24:$AG$391,$AK69,M$419)=0),"",(INDEX(MASTER!$D$24:$AG$391,$AK69,M$419))))</f>
        <v>2</v>
      </c>
      <c r="N69" s="27" t="str" cm="1">
        <f t="array" ref="N69">IF($AK69=0,"",IF((INDEX(MASTER!$D$24:$AG$391,$AK69,N$419)=0),"",(INDEX(MASTER!$D$24:$AG$391,$AK69,N$419))))</f>
        <v/>
      </c>
      <c r="O69" s="27" t="str" cm="1">
        <f t="array" ref="O69">IF($AK69=0,"",IF((INDEX(MASTER!$D$24:$AG$391,$AK69,O$419)=0),"",(INDEX(MASTER!$D$24:$AG$391,$AK69,O$419))))</f>
        <v/>
      </c>
      <c r="P69" s="27" t="str" cm="1">
        <f t="array" ref="P69">IF($AK69=0,"",IF((INDEX(MASTER!$D$24:$AG$391,$AK69,P$419)=0),"",(INDEX(MASTER!$D$24:$AG$391,$AK69,P$419))))</f>
        <v/>
      </c>
      <c r="Q69" s="27" t="str" cm="1">
        <f t="array" ref="Q69">IF($AK69=0,"",IF((INDEX(MASTER!$D$24:$AG$391,$AK69,Q$419)=0),"",(INDEX(MASTER!$D$24:$AG$391,$AK69,Q$419))))</f>
        <v/>
      </c>
      <c r="R69" s="27" t="str" cm="1">
        <f t="array" ref="R69">IF($AK69=0,"",IF((INDEX(MASTER!$D$24:$AG$391,$AK69,R$419)=0),"",(INDEX(MASTER!$D$24:$AG$391,$AK69,R$419))))</f>
        <v/>
      </c>
      <c r="S69" s="27" t="str" cm="1">
        <f t="array" ref="S69">IF($AK69=0,"",IF((INDEX(MASTER!$D$24:$AG$391,$AK69,S$419)=0),"",(INDEX(MASTER!$D$24:$AG$391,$AK69,S$419))))</f>
        <v/>
      </c>
      <c r="T69" s="27" t="str" cm="1">
        <f t="array" ref="T69">IF($AK69=0,"",IF((INDEX(MASTER!$D$24:$AG$391,$AK69,T$419)=0),"",(INDEX(MASTER!$D$24:$AG$391,$AK69,T$419))))</f>
        <v/>
      </c>
      <c r="U69" s="27" t="str" cm="1">
        <f t="array" ref="U69">IF($AK69=0,"",IF((INDEX(MASTER!$D$24:$AG$391,$AK69,U$419)=0),"",(INDEX(MASTER!$D$24:$AG$391,$AK69,U$419))))</f>
        <v/>
      </c>
      <c r="V69" s="27" t="str" cm="1">
        <f t="array" ref="V69">IF($AK69=0,"",IF((INDEX(MASTER!$D$24:$AG$391,$AK69,V$419)=0),"",(INDEX(MASTER!$D$24:$AG$391,$AK69,V$419))))</f>
        <v/>
      </c>
      <c r="W69" s="27" t="str" cm="1">
        <f t="array" ref="W69">IF($AK69=0,"",IF((INDEX(MASTER!$D$24:$AG$391,$AK69,W$419)=0),"",(INDEX(MASTER!$D$24:$AG$391,$AK69,W$419))))</f>
        <v/>
      </c>
      <c r="X69" s="27" t="str" cm="1">
        <f t="array" ref="X69">IF($AK69=0,"",IF((INDEX(MASTER!$D$24:$AG$391,$AK69,X$419)=0),"",(INDEX(MASTER!$D$24:$AG$391,$AK69,X$419))))</f>
        <v/>
      </c>
      <c r="Y69" s="27" t="str" cm="1">
        <f t="array" ref="Y69">IF($AK69=0,"",IF((INDEX(MASTER!$D$24:$AG$391,$AK69,Y$419)=0),"",(INDEX(MASTER!$D$24:$AG$391,$AK69,Y$419))))</f>
        <v/>
      </c>
      <c r="Z69" s="27" t="str" cm="1">
        <f t="array" ref="Z69">IF($AK69=0,"",IF((INDEX(MASTER!$D$24:$AG$391,$AK69,Z$419)=0),"",(INDEX(MASTER!$D$24:$AG$391,$AK69,Z$419))))</f>
        <v/>
      </c>
      <c r="AA69" s="27" t="str" cm="1">
        <f t="array" ref="AA69">IF($AK69=0,"",IF((INDEX(MASTER!$D$24:$AG$391,$AK69,AA$419)=0),"",(INDEX(MASTER!$D$24:$AG$391,$AK69,AA$419))))</f>
        <v/>
      </c>
      <c r="AB69" s="27" t="str" cm="1">
        <f t="array" ref="AB69">IF($AK69=0,"",IF((INDEX(MASTER!$D$24:$AG$391,$AK69,AB$419)=0),"",(INDEX(MASTER!$D$24:$AG$391,$AK69,AB$419))))</f>
        <v/>
      </c>
      <c r="AC69" s="27" t="str" cm="1">
        <f t="array" ref="AC69">IF($AK69=0,"",IF((INDEX(MASTER!$D$24:$AG$391,$AK69,AC$419)=0),"",(INDEX(MASTER!$D$24:$AG$391,$AK69,AC$419))))</f>
        <v/>
      </c>
      <c r="AD69" s="27" t="str" cm="1">
        <f t="array" ref="AD69">IF($AK69=0,"",IF((INDEX(MASTER!$D$24:$AG$391,$AK69,AD$419)=0),"",(INDEX(MASTER!$D$24:$AG$391,$AK69,AD$419))))</f>
        <v/>
      </c>
      <c r="AE69" s="27" t="str" cm="1">
        <f t="array" ref="AE69">IF($AK69=0,"",IF((INDEX(MASTER!$D$24:$AG$391,$AK69,AE$419)=0),"",(INDEX(MASTER!$D$24:$AG$391,$AK69,AE$419))))</f>
        <v/>
      </c>
      <c r="AF69" s="102" t="str" cm="1">
        <f t="array" ref="AF69">IF($AK69=0,"",IF((INDEX(MASTER!$D$24:$AG$391,$AK69,AF$419)=0),"",(INDEX(MASTER!$D$24:$AG$391,$AK69,AF$419))))</f>
        <v/>
      </c>
      <c r="AK69" s="3">
        <v>46</v>
      </c>
    </row>
    <row r="70" spans="2:37" ht="12.75" customHeight="1" x14ac:dyDescent="0.2">
      <c r="B70" s="28"/>
      <c r="D70" s="111" t="str" cm="1">
        <f t="array" ref="D70">IF($AK70=0,"",IF((INDEX(MASTER!$D$24:$AG$391,$AK70,D$419)=0),"",(INDEX(MASTER!$D$24:$AG$391,$AK70,D$419))))</f>
        <v>$XS115</v>
      </c>
      <c r="E70" s="22" t="str" cm="1">
        <f t="array" ref="E70">IF($AK70=0,"",IF((INDEX(MASTER!$D$24:$AG$391,$AK70,E$419)=0),"",(INDEX(MASTER!$D$24:$AG$391,$AK70,E$419))))</f>
        <v/>
      </c>
      <c r="F70" s="22" t="str" cm="1">
        <f t="array" ref="F70">IF($AK70=0,"",IF((INDEX(MASTER!$D$24:$AG$391,$AK70,F$419)=0),"",(INDEX(MASTER!$D$24:$AG$391,$AK70,F$419))))</f>
        <v>US 23</v>
      </c>
      <c r="G70" s="23" cm="1">
        <f t="array" ref="G70">IF($AK70=0,"",IF((INDEX(MASTER!$D$24:$AG$391,$AK70,G$419)=0),"",(INDEX(MASTER!$D$24:$AG$391,$AK70,G$419))))</f>
        <v>95200</v>
      </c>
      <c r="H70" s="22" t="str" cm="1">
        <f t="array" ref="H70">IF($AK70=0,"",IF((INDEX(MASTER!$D$24:$AG$391,$AK70,H$419)=0),"",(INDEX(MASTER!$D$24:$AG$391,$AK70,H$419))))</f>
        <v>TO</v>
      </c>
      <c r="I70" s="23" cm="1">
        <f t="array" ref="I70">IF($AK70=0,"",IF((INDEX(MASTER!$D$24:$AG$391,$AK70,I$419)=0),"",(INDEX(MASTER!$D$24:$AG$391,$AK70,I$419))))</f>
        <v>95250</v>
      </c>
      <c r="J70" s="112" t="str" cm="1">
        <f t="array" ref="J70">IF($AK70=0,"",IF((INDEX(MASTER!$D$24:$AG$391,$AK70,J$419)=0),"",(INDEX(MASTER!$D$24:$AG$391,$AK70,J$419))))</f>
        <v/>
      </c>
      <c r="K70" s="112" t="str" cm="1">
        <f t="array" ref="K70">IF($AK70=0,"",IF((INDEX(MASTER!$D$24:$AG$391,$AK70,K$419)=0),"",(INDEX(MASTER!$D$24:$AG$391,$AK70,K$419))))</f>
        <v>01/NHS/21</v>
      </c>
      <c r="L70" s="25" cm="1">
        <f t="array" ref="L70">IF($AK70=0,"",IF((INDEX(MASTER!$D$24:$AG$391,$AK70,L$419)=0),"",(INDEX(MASTER!$D$24:$AG$391,$AK70,L$419))))</f>
        <v>168</v>
      </c>
      <c r="M70" s="27" cm="1">
        <f t="array" ref="M70">IF($AK70=0,"",IF((INDEX(MASTER!$D$24:$AG$391,$AK70,M$419)=0),"",(INDEX(MASTER!$D$24:$AG$391,$AK70,M$419))))</f>
        <v>8</v>
      </c>
      <c r="N70" s="27" t="str" cm="1">
        <f t="array" ref="N70">IF($AK70=0,"",IF((INDEX(MASTER!$D$24:$AG$391,$AK70,N$419)=0),"",(INDEX(MASTER!$D$24:$AG$391,$AK70,N$419))))</f>
        <v/>
      </c>
      <c r="O70" s="27" t="str" cm="1">
        <f t="array" ref="O70">IF($AK70=0,"",IF((INDEX(MASTER!$D$24:$AG$391,$AK70,O$419)=0),"",(INDEX(MASTER!$D$24:$AG$391,$AK70,O$419))))</f>
        <v/>
      </c>
      <c r="P70" s="27" t="str" cm="1">
        <f t="array" ref="P70">IF($AK70=0,"",IF((INDEX(MASTER!$D$24:$AG$391,$AK70,P$419)=0),"",(INDEX(MASTER!$D$24:$AG$391,$AK70,P$419))))</f>
        <v/>
      </c>
      <c r="Q70" s="27" t="str" cm="1">
        <f t="array" ref="Q70">IF($AK70=0,"",IF((INDEX(MASTER!$D$24:$AG$391,$AK70,Q$419)=0),"",(INDEX(MASTER!$D$24:$AG$391,$AK70,Q$419))))</f>
        <v/>
      </c>
      <c r="R70" s="27" t="str" cm="1">
        <f t="array" ref="R70">IF($AK70=0,"",IF((INDEX(MASTER!$D$24:$AG$391,$AK70,R$419)=0),"",(INDEX(MASTER!$D$24:$AG$391,$AK70,R$419))))</f>
        <v/>
      </c>
      <c r="S70" s="27" t="str" cm="1">
        <f t="array" ref="S70">IF($AK70=0,"",IF((INDEX(MASTER!$D$24:$AG$391,$AK70,S$419)=0),"",(INDEX(MASTER!$D$24:$AG$391,$AK70,S$419))))</f>
        <v/>
      </c>
      <c r="T70" s="27" t="str" cm="1">
        <f t="array" ref="T70">IF($AK70=0,"",IF((INDEX(MASTER!$D$24:$AG$391,$AK70,T$419)=0),"",(INDEX(MASTER!$D$24:$AG$391,$AK70,T$419))))</f>
        <v/>
      </c>
      <c r="U70" s="27" t="str" cm="1">
        <f t="array" ref="U70">IF($AK70=0,"",IF((INDEX(MASTER!$D$24:$AG$391,$AK70,U$419)=0),"",(INDEX(MASTER!$D$24:$AG$391,$AK70,U$419))))</f>
        <v/>
      </c>
      <c r="V70" s="27" t="str" cm="1">
        <f t="array" ref="V70">IF($AK70=0,"",IF((INDEX(MASTER!$D$24:$AG$391,$AK70,V$419)=0),"",(INDEX(MASTER!$D$24:$AG$391,$AK70,V$419))))</f>
        <v/>
      </c>
      <c r="W70" s="27" t="str" cm="1">
        <f t="array" ref="W70">IF($AK70=0,"",IF((INDEX(MASTER!$D$24:$AG$391,$AK70,W$419)=0),"",(INDEX(MASTER!$D$24:$AG$391,$AK70,W$419))))</f>
        <v/>
      </c>
      <c r="X70" s="27" t="str" cm="1">
        <f t="array" ref="X70">IF($AK70=0,"",IF((INDEX(MASTER!$D$24:$AG$391,$AK70,X$419)=0),"",(INDEX(MASTER!$D$24:$AG$391,$AK70,X$419))))</f>
        <v/>
      </c>
      <c r="Y70" s="27" t="str" cm="1">
        <f t="array" ref="Y70">IF($AK70=0,"",IF((INDEX(MASTER!$D$24:$AG$391,$AK70,Y$419)=0),"",(INDEX(MASTER!$D$24:$AG$391,$AK70,Y$419))))</f>
        <v/>
      </c>
      <c r="Z70" s="27" t="str" cm="1">
        <f t="array" ref="Z70">IF($AK70=0,"",IF((INDEX(MASTER!$D$24:$AG$391,$AK70,Z$419)=0),"",(INDEX(MASTER!$D$24:$AG$391,$AK70,Z$419))))</f>
        <v/>
      </c>
      <c r="AA70" s="27" t="str" cm="1">
        <f t="array" ref="AA70">IF($AK70=0,"",IF((INDEX(MASTER!$D$24:$AG$391,$AK70,AA$419)=0),"",(INDEX(MASTER!$D$24:$AG$391,$AK70,AA$419))))</f>
        <v/>
      </c>
      <c r="AB70" s="27" t="str" cm="1">
        <f t="array" ref="AB70">IF($AK70=0,"",IF((INDEX(MASTER!$D$24:$AG$391,$AK70,AB$419)=0),"",(INDEX(MASTER!$D$24:$AG$391,$AK70,AB$419))))</f>
        <v/>
      </c>
      <c r="AC70" s="27" t="str" cm="1">
        <f t="array" ref="AC70">IF($AK70=0,"",IF((INDEX(MASTER!$D$24:$AG$391,$AK70,AC$419)=0),"",(INDEX(MASTER!$D$24:$AG$391,$AK70,AC$419))))</f>
        <v/>
      </c>
      <c r="AD70" s="27" t="str" cm="1">
        <f t="array" ref="AD70">IF($AK70=0,"",IF((INDEX(MASTER!$D$24:$AG$391,$AK70,AD$419)=0),"",(INDEX(MASTER!$D$24:$AG$391,$AK70,AD$419))))</f>
        <v/>
      </c>
      <c r="AE70" s="27" t="str" cm="1">
        <f t="array" ref="AE70">IF($AK70=0,"",IF((INDEX(MASTER!$D$24:$AG$391,$AK70,AE$419)=0),"",(INDEX(MASTER!$D$24:$AG$391,$AK70,AE$419))))</f>
        <v/>
      </c>
      <c r="AF70" s="102" t="str" cm="1">
        <f t="array" ref="AF70">IF($AK70=0,"",IF((INDEX(MASTER!$D$24:$AG$391,$AK70,AF$419)=0),"",(INDEX(MASTER!$D$24:$AG$391,$AK70,AF$419))))</f>
        <v/>
      </c>
      <c r="AK70" s="3">
        <v>47</v>
      </c>
    </row>
    <row r="71" spans="2:37" ht="12.75" customHeight="1" x14ac:dyDescent="0.2">
      <c r="B71" s="28"/>
      <c r="D71" s="111" t="str" cm="1">
        <f t="array" ref="D71">IF($AK71=0,"",IF((INDEX(MASTER!$D$24:$AG$391,$AK71,D$419)=0),"",(INDEX(MASTER!$D$24:$AG$391,$AK71,D$419))))</f>
        <v>$XS115</v>
      </c>
      <c r="E71" s="22" t="str" cm="1">
        <f t="array" ref="E71">IF($AK71=0,"",IF((INDEX(MASTER!$D$24:$AG$391,$AK71,E$419)=0),"",(INDEX(MASTER!$D$24:$AG$391,$AK71,E$419))))</f>
        <v/>
      </c>
      <c r="F71" s="22" t="str" cm="1">
        <f t="array" ref="F71">IF($AK71=0,"",IF((INDEX(MASTER!$D$24:$AG$391,$AK71,F$419)=0),"",(INDEX(MASTER!$D$24:$AG$391,$AK71,F$419))))</f>
        <v>US 23</v>
      </c>
      <c r="G71" s="23" cm="1">
        <f t="array" ref="G71">IF($AK71=0,"",IF((INDEX(MASTER!$D$24:$AG$391,$AK71,G$419)=0),"",(INDEX(MASTER!$D$24:$AG$391,$AK71,G$419))))</f>
        <v>95250</v>
      </c>
      <c r="H71" s="22" t="str" cm="1">
        <f t="array" ref="H71">IF($AK71=0,"",IF((INDEX(MASTER!$D$24:$AG$391,$AK71,H$419)=0),"",(INDEX(MASTER!$D$24:$AG$391,$AK71,H$419))))</f>
        <v>TO</v>
      </c>
      <c r="I71" s="23" cm="1">
        <f t="array" ref="I71">IF($AK71=0,"",IF((INDEX(MASTER!$D$24:$AG$391,$AK71,I$419)=0),"",(INDEX(MASTER!$D$24:$AG$391,$AK71,I$419))))</f>
        <v>95300</v>
      </c>
      <c r="J71" s="112" t="str" cm="1">
        <f t="array" ref="J71">IF($AK71=0,"",IF((INDEX(MASTER!$D$24:$AG$391,$AK71,J$419)=0),"",(INDEX(MASTER!$D$24:$AG$391,$AK71,J$419))))</f>
        <v/>
      </c>
      <c r="K71" s="112" t="str" cm="1">
        <f t="array" ref="K71">IF($AK71=0,"",IF((INDEX(MASTER!$D$24:$AG$391,$AK71,K$419)=0),"",(INDEX(MASTER!$D$24:$AG$391,$AK71,K$419))))</f>
        <v>01/NHS/21</v>
      </c>
      <c r="L71" s="25" cm="1">
        <f t="array" ref="L71">IF($AK71=0,"",IF((INDEX(MASTER!$D$24:$AG$391,$AK71,L$419)=0),"",(INDEX(MASTER!$D$24:$AG$391,$AK71,L$419))))</f>
        <v>65</v>
      </c>
      <c r="M71" s="27" cm="1">
        <f t="array" ref="M71">IF($AK71=0,"",IF((INDEX(MASTER!$D$24:$AG$391,$AK71,M$419)=0),"",(INDEX(MASTER!$D$24:$AG$391,$AK71,M$419))))</f>
        <v>18</v>
      </c>
      <c r="N71" s="27" t="str" cm="1">
        <f t="array" ref="N71">IF($AK71=0,"",IF((INDEX(MASTER!$D$24:$AG$391,$AK71,N$419)=0),"",(INDEX(MASTER!$D$24:$AG$391,$AK71,N$419))))</f>
        <v/>
      </c>
      <c r="O71" s="27" t="str" cm="1">
        <f t="array" ref="O71">IF($AK71=0,"",IF((INDEX(MASTER!$D$24:$AG$391,$AK71,O$419)=0),"",(INDEX(MASTER!$D$24:$AG$391,$AK71,O$419))))</f>
        <v/>
      </c>
      <c r="P71" s="27" t="str" cm="1">
        <f t="array" ref="P71">IF($AK71=0,"",IF((INDEX(MASTER!$D$24:$AG$391,$AK71,P$419)=0),"",(INDEX(MASTER!$D$24:$AG$391,$AK71,P$419))))</f>
        <v/>
      </c>
      <c r="Q71" s="27" t="str" cm="1">
        <f t="array" ref="Q71">IF($AK71=0,"",IF((INDEX(MASTER!$D$24:$AG$391,$AK71,Q$419)=0),"",(INDEX(MASTER!$D$24:$AG$391,$AK71,Q$419))))</f>
        <v/>
      </c>
      <c r="R71" s="27" t="str" cm="1">
        <f t="array" ref="R71">IF($AK71=0,"",IF((INDEX(MASTER!$D$24:$AG$391,$AK71,R$419)=0),"",(INDEX(MASTER!$D$24:$AG$391,$AK71,R$419))))</f>
        <v/>
      </c>
      <c r="S71" s="27" t="str" cm="1">
        <f t="array" ref="S71">IF($AK71=0,"",IF((INDEX(MASTER!$D$24:$AG$391,$AK71,S$419)=0),"",(INDEX(MASTER!$D$24:$AG$391,$AK71,S$419))))</f>
        <v/>
      </c>
      <c r="T71" s="27" t="str" cm="1">
        <f t="array" ref="T71">IF($AK71=0,"",IF((INDEX(MASTER!$D$24:$AG$391,$AK71,T$419)=0),"",(INDEX(MASTER!$D$24:$AG$391,$AK71,T$419))))</f>
        <v/>
      </c>
      <c r="U71" s="27" t="str" cm="1">
        <f t="array" ref="U71">IF($AK71=0,"",IF((INDEX(MASTER!$D$24:$AG$391,$AK71,U$419)=0),"",(INDEX(MASTER!$D$24:$AG$391,$AK71,U$419))))</f>
        <v/>
      </c>
      <c r="V71" s="27" t="str" cm="1">
        <f t="array" ref="V71">IF($AK71=0,"",IF((INDEX(MASTER!$D$24:$AG$391,$AK71,V$419)=0),"",(INDEX(MASTER!$D$24:$AG$391,$AK71,V$419))))</f>
        <v/>
      </c>
      <c r="W71" s="27" t="str" cm="1">
        <f t="array" ref="W71">IF($AK71=0,"",IF((INDEX(MASTER!$D$24:$AG$391,$AK71,W$419)=0),"",(INDEX(MASTER!$D$24:$AG$391,$AK71,W$419))))</f>
        <v/>
      </c>
      <c r="X71" s="27" t="str" cm="1">
        <f t="array" ref="X71">IF($AK71=0,"",IF((INDEX(MASTER!$D$24:$AG$391,$AK71,X$419)=0),"",(INDEX(MASTER!$D$24:$AG$391,$AK71,X$419))))</f>
        <v/>
      </c>
      <c r="Y71" s="27" t="str" cm="1">
        <f t="array" ref="Y71">IF($AK71=0,"",IF((INDEX(MASTER!$D$24:$AG$391,$AK71,Y$419)=0),"",(INDEX(MASTER!$D$24:$AG$391,$AK71,Y$419))))</f>
        <v/>
      </c>
      <c r="Z71" s="27" t="str" cm="1">
        <f t="array" ref="Z71">IF($AK71=0,"",IF((INDEX(MASTER!$D$24:$AG$391,$AK71,Z$419)=0),"",(INDEX(MASTER!$D$24:$AG$391,$AK71,Z$419))))</f>
        <v/>
      </c>
      <c r="AA71" s="27" t="str" cm="1">
        <f t="array" ref="AA71">IF($AK71=0,"",IF((INDEX(MASTER!$D$24:$AG$391,$AK71,AA$419)=0),"",(INDEX(MASTER!$D$24:$AG$391,$AK71,AA$419))))</f>
        <v/>
      </c>
      <c r="AB71" s="27" t="str" cm="1">
        <f t="array" ref="AB71">IF($AK71=0,"",IF((INDEX(MASTER!$D$24:$AG$391,$AK71,AB$419)=0),"",(INDEX(MASTER!$D$24:$AG$391,$AK71,AB$419))))</f>
        <v/>
      </c>
      <c r="AC71" s="27" t="str" cm="1">
        <f t="array" ref="AC71">IF($AK71=0,"",IF((INDEX(MASTER!$D$24:$AG$391,$AK71,AC$419)=0),"",(INDEX(MASTER!$D$24:$AG$391,$AK71,AC$419))))</f>
        <v/>
      </c>
      <c r="AD71" s="27" t="str" cm="1">
        <f t="array" ref="AD71">IF($AK71=0,"",IF((INDEX(MASTER!$D$24:$AG$391,$AK71,AD$419)=0),"",(INDEX(MASTER!$D$24:$AG$391,$AK71,AD$419))))</f>
        <v/>
      </c>
      <c r="AE71" s="27" t="str" cm="1">
        <f t="array" ref="AE71">IF($AK71=0,"",IF((INDEX(MASTER!$D$24:$AG$391,$AK71,AE$419)=0),"",(INDEX(MASTER!$D$24:$AG$391,$AK71,AE$419))))</f>
        <v/>
      </c>
      <c r="AF71" s="102" t="str" cm="1">
        <f t="array" ref="AF71">IF($AK71=0,"",IF((INDEX(MASTER!$D$24:$AG$391,$AK71,AF$419)=0),"",(INDEX(MASTER!$D$24:$AG$391,$AK71,AF$419))))</f>
        <v/>
      </c>
      <c r="AK71" s="3">
        <v>48</v>
      </c>
    </row>
    <row r="72" spans="2:37" ht="12.75" customHeight="1" x14ac:dyDescent="0.2">
      <c r="B72" s="28"/>
      <c r="D72" s="111" t="str" cm="1">
        <f t="array" ref="D72">IF($AK72=0,"",IF((INDEX(MASTER!$D$24:$AG$391,$AK72,D$419)=0),"",(INDEX(MASTER!$D$24:$AG$391,$AK72,D$419))))</f>
        <v>$XS116</v>
      </c>
      <c r="E72" s="22" t="str" cm="1">
        <f t="array" ref="E72">IF($AK72=0,"",IF((INDEX(MASTER!$D$24:$AG$391,$AK72,E$419)=0),"",(INDEX(MASTER!$D$24:$AG$391,$AK72,E$419))))</f>
        <v/>
      </c>
      <c r="F72" s="22" t="str" cm="1">
        <f t="array" ref="F72">IF($AK72=0,"",IF((INDEX(MASTER!$D$24:$AG$391,$AK72,F$419)=0),"",(INDEX(MASTER!$D$24:$AG$391,$AK72,F$419))))</f>
        <v>US 23</v>
      </c>
      <c r="G72" s="23" cm="1">
        <f t="array" ref="G72">IF($AK72=0,"",IF((INDEX(MASTER!$D$24:$AG$391,$AK72,G$419)=0),"",(INDEX(MASTER!$D$24:$AG$391,$AK72,G$419))))</f>
        <v>95300</v>
      </c>
      <c r="H72" s="22" t="str" cm="1">
        <f t="array" ref="H72">IF($AK72=0,"",IF((INDEX(MASTER!$D$24:$AG$391,$AK72,H$419)=0),"",(INDEX(MASTER!$D$24:$AG$391,$AK72,H$419))))</f>
        <v>TO</v>
      </c>
      <c r="I72" s="23" cm="1">
        <f t="array" ref="I72">IF($AK72=0,"",IF((INDEX(MASTER!$D$24:$AG$391,$AK72,I$419)=0),"",(INDEX(MASTER!$D$24:$AG$391,$AK72,I$419))))</f>
        <v>95350</v>
      </c>
      <c r="J72" s="112" t="str" cm="1">
        <f t="array" ref="J72">IF($AK72=0,"",IF((INDEX(MASTER!$D$24:$AG$391,$AK72,J$419)=0),"",(INDEX(MASTER!$D$24:$AG$391,$AK72,J$419))))</f>
        <v/>
      </c>
      <c r="K72" s="112" t="str" cm="1">
        <f t="array" ref="K72">IF($AK72=0,"",IF((INDEX(MASTER!$D$24:$AG$391,$AK72,K$419)=0),"",(INDEX(MASTER!$D$24:$AG$391,$AK72,K$419))))</f>
        <v>01/NHS/21</v>
      </c>
      <c r="L72" s="25" cm="1">
        <f t="array" ref="L72">IF($AK72=0,"",IF((INDEX(MASTER!$D$24:$AG$391,$AK72,L$419)=0),"",(INDEX(MASTER!$D$24:$AG$391,$AK72,L$419))))</f>
        <v>58</v>
      </c>
      <c r="M72" s="27" cm="1">
        <f t="array" ref="M72">IF($AK72=0,"",IF((INDEX(MASTER!$D$24:$AG$391,$AK72,M$419)=0),"",(INDEX(MASTER!$D$24:$AG$391,$AK72,M$419))))</f>
        <v>20</v>
      </c>
      <c r="N72" s="27" t="str" cm="1">
        <f t="array" ref="N72">IF($AK72=0,"",IF((INDEX(MASTER!$D$24:$AG$391,$AK72,N$419)=0),"",(INDEX(MASTER!$D$24:$AG$391,$AK72,N$419))))</f>
        <v/>
      </c>
      <c r="O72" s="27" t="str" cm="1">
        <f t="array" ref="O72">IF($AK72=0,"",IF((INDEX(MASTER!$D$24:$AG$391,$AK72,O$419)=0),"",(INDEX(MASTER!$D$24:$AG$391,$AK72,O$419))))</f>
        <v/>
      </c>
      <c r="P72" s="27" t="str" cm="1">
        <f t="array" ref="P72">IF($AK72=0,"",IF((INDEX(MASTER!$D$24:$AG$391,$AK72,P$419)=0),"",(INDEX(MASTER!$D$24:$AG$391,$AK72,P$419))))</f>
        <v/>
      </c>
      <c r="Q72" s="27" t="str" cm="1">
        <f t="array" ref="Q72">IF($AK72=0,"",IF((INDEX(MASTER!$D$24:$AG$391,$AK72,Q$419)=0),"",(INDEX(MASTER!$D$24:$AG$391,$AK72,Q$419))))</f>
        <v/>
      </c>
      <c r="R72" s="27" t="str" cm="1">
        <f t="array" ref="R72">IF($AK72=0,"",IF((INDEX(MASTER!$D$24:$AG$391,$AK72,R$419)=0),"",(INDEX(MASTER!$D$24:$AG$391,$AK72,R$419))))</f>
        <v/>
      </c>
      <c r="S72" s="27" t="str" cm="1">
        <f t="array" ref="S72">IF($AK72=0,"",IF((INDEX(MASTER!$D$24:$AG$391,$AK72,S$419)=0),"",(INDEX(MASTER!$D$24:$AG$391,$AK72,S$419))))</f>
        <v/>
      </c>
      <c r="T72" s="27" t="str" cm="1">
        <f t="array" ref="T72">IF($AK72=0,"",IF((INDEX(MASTER!$D$24:$AG$391,$AK72,T$419)=0),"",(INDEX(MASTER!$D$24:$AG$391,$AK72,T$419))))</f>
        <v/>
      </c>
      <c r="U72" s="27" t="str" cm="1">
        <f t="array" ref="U72">IF($AK72=0,"",IF((INDEX(MASTER!$D$24:$AG$391,$AK72,U$419)=0),"",(INDEX(MASTER!$D$24:$AG$391,$AK72,U$419))))</f>
        <v/>
      </c>
      <c r="V72" s="27" t="str" cm="1">
        <f t="array" ref="V72">IF($AK72=0,"",IF((INDEX(MASTER!$D$24:$AG$391,$AK72,V$419)=0),"",(INDEX(MASTER!$D$24:$AG$391,$AK72,V$419))))</f>
        <v/>
      </c>
      <c r="W72" s="27" t="str" cm="1">
        <f t="array" ref="W72">IF($AK72=0,"",IF((INDEX(MASTER!$D$24:$AG$391,$AK72,W$419)=0),"",(INDEX(MASTER!$D$24:$AG$391,$AK72,W$419))))</f>
        <v/>
      </c>
      <c r="X72" s="27" t="str" cm="1">
        <f t="array" ref="X72">IF($AK72=0,"",IF((INDEX(MASTER!$D$24:$AG$391,$AK72,X$419)=0),"",(INDEX(MASTER!$D$24:$AG$391,$AK72,X$419))))</f>
        <v/>
      </c>
      <c r="Y72" s="27" t="str" cm="1">
        <f t="array" ref="Y72">IF($AK72=0,"",IF((INDEX(MASTER!$D$24:$AG$391,$AK72,Y$419)=0),"",(INDEX(MASTER!$D$24:$AG$391,$AK72,Y$419))))</f>
        <v/>
      </c>
      <c r="Z72" s="27" t="str" cm="1">
        <f t="array" ref="Z72">IF($AK72=0,"",IF((INDEX(MASTER!$D$24:$AG$391,$AK72,Z$419)=0),"",(INDEX(MASTER!$D$24:$AG$391,$AK72,Z$419))))</f>
        <v/>
      </c>
      <c r="AA72" s="27" t="str" cm="1">
        <f t="array" ref="AA72">IF($AK72=0,"",IF((INDEX(MASTER!$D$24:$AG$391,$AK72,AA$419)=0),"",(INDEX(MASTER!$D$24:$AG$391,$AK72,AA$419))))</f>
        <v/>
      </c>
      <c r="AB72" s="27" t="str" cm="1">
        <f t="array" ref="AB72">IF($AK72=0,"",IF((INDEX(MASTER!$D$24:$AG$391,$AK72,AB$419)=0),"",(INDEX(MASTER!$D$24:$AG$391,$AK72,AB$419))))</f>
        <v/>
      </c>
      <c r="AC72" s="27" t="str" cm="1">
        <f t="array" ref="AC72">IF($AK72=0,"",IF((INDEX(MASTER!$D$24:$AG$391,$AK72,AC$419)=0),"",(INDEX(MASTER!$D$24:$AG$391,$AK72,AC$419))))</f>
        <v/>
      </c>
      <c r="AD72" s="27" t="str" cm="1">
        <f t="array" ref="AD72">IF($AK72=0,"",IF((INDEX(MASTER!$D$24:$AG$391,$AK72,AD$419)=0),"",(INDEX(MASTER!$D$24:$AG$391,$AK72,AD$419))))</f>
        <v/>
      </c>
      <c r="AE72" s="27" t="str" cm="1">
        <f t="array" ref="AE72">IF($AK72=0,"",IF((INDEX(MASTER!$D$24:$AG$391,$AK72,AE$419)=0),"",(INDEX(MASTER!$D$24:$AG$391,$AK72,AE$419))))</f>
        <v/>
      </c>
      <c r="AF72" s="102" t="str" cm="1">
        <f t="array" ref="AF72">IF($AK72=0,"",IF((INDEX(MASTER!$D$24:$AG$391,$AK72,AF$419)=0),"",(INDEX(MASTER!$D$24:$AG$391,$AK72,AF$419))))</f>
        <v/>
      </c>
      <c r="AK72" s="3">
        <v>49</v>
      </c>
    </row>
    <row r="73" spans="2:37" ht="12.75" customHeight="1" x14ac:dyDescent="0.2">
      <c r="B73" s="28"/>
      <c r="D73" s="111" t="str" cm="1">
        <f t="array" ref="D73">IF($AK73=0,"",IF((INDEX(MASTER!$D$24:$AG$391,$AK73,D$419)=0),"",(INDEX(MASTER!$D$24:$AG$391,$AK73,D$419))))</f>
        <v>$XS116</v>
      </c>
      <c r="E73" s="22" t="str" cm="1">
        <f t="array" ref="E73">IF($AK73=0,"",IF((INDEX(MASTER!$D$24:$AG$391,$AK73,E$419)=0),"",(INDEX(MASTER!$D$24:$AG$391,$AK73,E$419))))</f>
        <v/>
      </c>
      <c r="F73" s="22" t="str" cm="1">
        <f t="array" ref="F73">IF($AK73=0,"",IF((INDEX(MASTER!$D$24:$AG$391,$AK73,F$419)=0),"",(INDEX(MASTER!$D$24:$AG$391,$AK73,F$419))))</f>
        <v>US 23</v>
      </c>
      <c r="G73" s="23" cm="1">
        <f t="array" ref="G73">IF($AK73=0,"",IF((INDEX(MASTER!$D$24:$AG$391,$AK73,G$419)=0),"",(INDEX(MASTER!$D$24:$AG$391,$AK73,G$419))))</f>
        <v>95350</v>
      </c>
      <c r="H73" s="22" t="str" cm="1">
        <f t="array" ref="H73">IF($AK73=0,"",IF((INDEX(MASTER!$D$24:$AG$391,$AK73,H$419)=0),"",(INDEX(MASTER!$D$24:$AG$391,$AK73,H$419))))</f>
        <v>TO</v>
      </c>
      <c r="I73" s="23" cm="1">
        <f t="array" ref="I73">IF($AK73=0,"",IF((INDEX(MASTER!$D$24:$AG$391,$AK73,I$419)=0),"",(INDEX(MASTER!$D$24:$AG$391,$AK73,I$419))))</f>
        <v>95400</v>
      </c>
      <c r="J73" s="112" t="str" cm="1">
        <f t="array" ref="J73">IF($AK73=0,"",IF((INDEX(MASTER!$D$24:$AG$391,$AK73,J$419)=0),"",(INDEX(MASTER!$D$24:$AG$391,$AK73,J$419))))</f>
        <v/>
      </c>
      <c r="K73" s="112" t="str" cm="1">
        <f t="array" ref="K73">IF($AK73=0,"",IF((INDEX(MASTER!$D$24:$AG$391,$AK73,K$419)=0),"",(INDEX(MASTER!$D$24:$AG$391,$AK73,K$419))))</f>
        <v>01/NHS/21</v>
      </c>
      <c r="L73" s="25" cm="1">
        <f t="array" ref="L73">IF($AK73=0,"",IF((INDEX(MASTER!$D$24:$AG$391,$AK73,L$419)=0),"",(INDEX(MASTER!$D$24:$AG$391,$AK73,L$419))))</f>
        <v>50</v>
      </c>
      <c r="M73" s="27" cm="1">
        <f t="array" ref="M73">IF($AK73=0,"",IF((INDEX(MASTER!$D$24:$AG$391,$AK73,M$419)=0),"",(INDEX(MASTER!$D$24:$AG$391,$AK73,M$419))))</f>
        <v>19</v>
      </c>
      <c r="N73" s="27" t="str" cm="1">
        <f t="array" ref="N73">IF($AK73=0,"",IF((INDEX(MASTER!$D$24:$AG$391,$AK73,N$419)=0),"",(INDEX(MASTER!$D$24:$AG$391,$AK73,N$419))))</f>
        <v/>
      </c>
      <c r="O73" s="27" t="str" cm="1">
        <f t="array" ref="O73">IF($AK73=0,"",IF((INDEX(MASTER!$D$24:$AG$391,$AK73,O$419)=0),"",(INDEX(MASTER!$D$24:$AG$391,$AK73,O$419))))</f>
        <v/>
      </c>
      <c r="P73" s="27" t="str" cm="1">
        <f t="array" ref="P73">IF($AK73=0,"",IF((INDEX(MASTER!$D$24:$AG$391,$AK73,P$419)=0),"",(INDEX(MASTER!$D$24:$AG$391,$AK73,P$419))))</f>
        <v/>
      </c>
      <c r="Q73" s="27" t="str" cm="1">
        <f t="array" ref="Q73">IF($AK73=0,"",IF((INDEX(MASTER!$D$24:$AG$391,$AK73,Q$419)=0),"",(INDEX(MASTER!$D$24:$AG$391,$AK73,Q$419))))</f>
        <v/>
      </c>
      <c r="R73" s="27" t="str" cm="1">
        <f t="array" ref="R73">IF($AK73=0,"",IF((INDEX(MASTER!$D$24:$AG$391,$AK73,R$419)=0),"",(INDEX(MASTER!$D$24:$AG$391,$AK73,R$419))))</f>
        <v/>
      </c>
      <c r="S73" s="27" t="str" cm="1">
        <f t="array" ref="S73">IF($AK73=0,"",IF((INDEX(MASTER!$D$24:$AG$391,$AK73,S$419)=0),"",(INDEX(MASTER!$D$24:$AG$391,$AK73,S$419))))</f>
        <v/>
      </c>
      <c r="T73" s="27" t="str" cm="1">
        <f t="array" ref="T73">IF($AK73=0,"",IF((INDEX(MASTER!$D$24:$AG$391,$AK73,T$419)=0),"",(INDEX(MASTER!$D$24:$AG$391,$AK73,T$419))))</f>
        <v/>
      </c>
      <c r="U73" s="27" t="str" cm="1">
        <f t="array" ref="U73">IF($AK73=0,"",IF((INDEX(MASTER!$D$24:$AG$391,$AK73,U$419)=0),"",(INDEX(MASTER!$D$24:$AG$391,$AK73,U$419))))</f>
        <v/>
      </c>
      <c r="V73" s="27" t="str" cm="1">
        <f t="array" ref="V73">IF($AK73=0,"",IF((INDEX(MASTER!$D$24:$AG$391,$AK73,V$419)=0),"",(INDEX(MASTER!$D$24:$AG$391,$AK73,V$419))))</f>
        <v/>
      </c>
      <c r="W73" s="27" t="str" cm="1">
        <f t="array" ref="W73">IF($AK73=0,"",IF((INDEX(MASTER!$D$24:$AG$391,$AK73,W$419)=0),"",(INDEX(MASTER!$D$24:$AG$391,$AK73,W$419))))</f>
        <v/>
      </c>
      <c r="X73" s="27" t="str" cm="1">
        <f t="array" ref="X73">IF($AK73=0,"",IF((INDEX(MASTER!$D$24:$AG$391,$AK73,X$419)=0),"",(INDEX(MASTER!$D$24:$AG$391,$AK73,X$419))))</f>
        <v/>
      </c>
      <c r="Y73" s="27" t="str" cm="1">
        <f t="array" ref="Y73">IF($AK73=0,"",IF((INDEX(MASTER!$D$24:$AG$391,$AK73,Y$419)=0),"",(INDEX(MASTER!$D$24:$AG$391,$AK73,Y$419))))</f>
        <v/>
      </c>
      <c r="Z73" s="27" t="str" cm="1">
        <f t="array" ref="Z73">IF($AK73=0,"",IF((INDEX(MASTER!$D$24:$AG$391,$AK73,Z$419)=0),"",(INDEX(MASTER!$D$24:$AG$391,$AK73,Z$419))))</f>
        <v/>
      </c>
      <c r="AA73" s="27" t="str" cm="1">
        <f t="array" ref="AA73">IF($AK73=0,"",IF((INDEX(MASTER!$D$24:$AG$391,$AK73,AA$419)=0),"",(INDEX(MASTER!$D$24:$AG$391,$AK73,AA$419))))</f>
        <v/>
      </c>
      <c r="AB73" s="27" t="str" cm="1">
        <f t="array" ref="AB73">IF($AK73=0,"",IF((INDEX(MASTER!$D$24:$AG$391,$AK73,AB$419)=0),"",(INDEX(MASTER!$D$24:$AG$391,$AK73,AB$419))))</f>
        <v/>
      </c>
      <c r="AC73" s="27" t="str" cm="1">
        <f t="array" ref="AC73">IF($AK73=0,"",IF((INDEX(MASTER!$D$24:$AG$391,$AK73,AC$419)=0),"",(INDEX(MASTER!$D$24:$AG$391,$AK73,AC$419))))</f>
        <v/>
      </c>
      <c r="AD73" s="27" t="str" cm="1">
        <f t="array" ref="AD73">IF($AK73=0,"",IF((INDEX(MASTER!$D$24:$AG$391,$AK73,AD$419)=0),"",(INDEX(MASTER!$D$24:$AG$391,$AK73,AD$419))))</f>
        <v/>
      </c>
      <c r="AE73" s="27" t="str" cm="1">
        <f t="array" ref="AE73">IF($AK73=0,"",IF((INDEX(MASTER!$D$24:$AG$391,$AK73,AE$419)=0),"",(INDEX(MASTER!$D$24:$AG$391,$AK73,AE$419))))</f>
        <v/>
      </c>
      <c r="AF73" s="102" t="str" cm="1">
        <f t="array" ref="AF73">IF($AK73=0,"",IF((INDEX(MASTER!$D$24:$AG$391,$AK73,AF$419)=0),"",(INDEX(MASTER!$D$24:$AG$391,$AK73,AF$419))))</f>
        <v/>
      </c>
      <c r="AK73" s="3">
        <v>50</v>
      </c>
    </row>
    <row r="74" spans="2:37" ht="12.75" customHeight="1" x14ac:dyDescent="0.2">
      <c r="B74" s="28"/>
      <c r="D74" s="111" t="str" cm="1">
        <f t="array" ref="D74">IF($AK74=0,"",IF((INDEX(MASTER!$D$24:$AG$391,$AK74,D$419)=0),"",(INDEX(MASTER!$D$24:$AG$391,$AK74,D$419))))</f>
        <v>$XS116</v>
      </c>
      <c r="E74" s="22" t="str" cm="1">
        <f t="array" ref="E74">IF($AK74=0,"",IF((INDEX(MASTER!$D$24:$AG$391,$AK74,E$419)=0),"",(INDEX(MASTER!$D$24:$AG$391,$AK74,E$419))))</f>
        <v/>
      </c>
      <c r="F74" s="22" t="str" cm="1">
        <f t="array" ref="F74">IF($AK74=0,"",IF((INDEX(MASTER!$D$24:$AG$391,$AK74,F$419)=0),"",(INDEX(MASTER!$D$24:$AG$391,$AK74,F$419))))</f>
        <v>US 23</v>
      </c>
      <c r="G74" s="23" cm="1">
        <f t="array" ref="G74">IF($AK74=0,"",IF((INDEX(MASTER!$D$24:$AG$391,$AK74,G$419)=0),"",(INDEX(MASTER!$D$24:$AG$391,$AK74,G$419))))</f>
        <v>95400</v>
      </c>
      <c r="H74" s="22" t="str" cm="1">
        <f t="array" ref="H74">IF($AK74=0,"",IF((INDEX(MASTER!$D$24:$AG$391,$AK74,H$419)=0),"",(INDEX(MASTER!$D$24:$AG$391,$AK74,H$419))))</f>
        <v>TO</v>
      </c>
      <c r="I74" s="23" cm="1">
        <f t="array" ref="I74">IF($AK74=0,"",IF((INDEX(MASTER!$D$24:$AG$391,$AK74,I$419)=0),"",(INDEX(MASTER!$D$24:$AG$391,$AK74,I$419))))</f>
        <v>95450</v>
      </c>
      <c r="J74" s="112" t="str" cm="1">
        <f t="array" ref="J74">IF($AK74=0,"",IF((INDEX(MASTER!$D$24:$AG$391,$AK74,J$419)=0),"",(INDEX(MASTER!$D$24:$AG$391,$AK74,J$419))))</f>
        <v/>
      </c>
      <c r="K74" s="112" t="str" cm="1">
        <f t="array" ref="K74">IF($AK74=0,"",IF((INDEX(MASTER!$D$24:$AG$391,$AK74,K$419)=0),"",(INDEX(MASTER!$D$24:$AG$391,$AK74,K$419))))</f>
        <v>01/NHS/21</v>
      </c>
      <c r="L74" s="25" cm="1">
        <f t="array" ref="L74">IF($AK74=0,"",IF((INDEX(MASTER!$D$24:$AG$391,$AK74,L$419)=0),"",(INDEX(MASTER!$D$24:$AG$391,$AK74,L$419))))</f>
        <v>43</v>
      </c>
      <c r="M74" s="27" cm="1">
        <f t="array" ref="M74">IF($AK74=0,"",IF((INDEX(MASTER!$D$24:$AG$391,$AK74,M$419)=0),"",(INDEX(MASTER!$D$24:$AG$391,$AK74,M$419))))</f>
        <v>19</v>
      </c>
      <c r="N74" s="27" t="str" cm="1">
        <f t="array" ref="N74">IF($AK74=0,"",IF((INDEX(MASTER!$D$24:$AG$391,$AK74,N$419)=0),"",(INDEX(MASTER!$D$24:$AG$391,$AK74,N$419))))</f>
        <v/>
      </c>
      <c r="O74" s="27" t="str" cm="1">
        <f t="array" ref="O74">IF($AK74=0,"",IF((INDEX(MASTER!$D$24:$AG$391,$AK74,O$419)=0),"",(INDEX(MASTER!$D$24:$AG$391,$AK74,O$419))))</f>
        <v/>
      </c>
      <c r="P74" s="27" t="str" cm="1">
        <f t="array" ref="P74">IF($AK74=0,"",IF((INDEX(MASTER!$D$24:$AG$391,$AK74,P$419)=0),"",(INDEX(MASTER!$D$24:$AG$391,$AK74,P$419))))</f>
        <v/>
      </c>
      <c r="Q74" s="27" t="str" cm="1">
        <f t="array" ref="Q74">IF($AK74=0,"",IF((INDEX(MASTER!$D$24:$AG$391,$AK74,Q$419)=0),"",(INDEX(MASTER!$D$24:$AG$391,$AK74,Q$419))))</f>
        <v/>
      </c>
      <c r="R74" s="27" t="str" cm="1">
        <f t="array" ref="R74">IF($AK74=0,"",IF((INDEX(MASTER!$D$24:$AG$391,$AK74,R$419)=0),"",(INDEX(MASTER!$D$24:$AG$391,$AK74,R$419))))</f>
        <v/>
      </c>
      <c r="S74" s="27" t="str" cm="1">
        <f t="array" ref="S74">IF($AK74=0,"",IF((INDEX(MASTER!$D$24:$AG$391,$AK74,S$419)=0),"",(INDEX(MASTER!$D$24:$AG$391,$AK74,S$419))))</f>
        <v/>
      </c>
      <c r="T74" s="27" t="str" cm="1">
        <f t="array" ref="T74">IF($AK74=0,"",IF((INDEX(MASTER!$D$24:$AG$391,$AK74,T$419)=0),"",(INDEX(MASTER!$D$24:$AG$391,$AK74,T$419))))</f>
        <v/>
      </c>
      <c r="U74" s="27" t="str" cm="1">
        <f t="array" ref="U74">IF($AK74=0,"",IF((INDEX(MASTER!$D$24:$AG$391,$AK74,U$419)=0),"",(INDEX(MASTER!$D$24:$AG$391,$AK74,U$419))))</f>
        <v/>
      </c>
      <c r="V74" s="27" t="str" cm="1">
        <f t="array" ref="V74">IF($AK74=0,"",IF((INDEX(MASTER!$D$24:$AG$391,$AK74,V$419)=0),"",(INDEX(MASTER!$D$24:$AG$391,$AK74,V$419))))</f>
        <v/>
      </c>
      <c r="W74" s="27" t="str" cm="1">
        <f t="array" ref="W74">IF($AK74=0,"",IF((INDEX(MASTER!$D$24:$AG$391,$AK74,W$419)=0),"",(INDEX(MASTER!$D$24:$AG$391,$AK74,W$419))))</f>
        <v/>
      </c>
      <c r="X74" s="27" t="str" cm="1">
        <f t="array" ref="X74">IF($AK74=0,"",IF((INDEX(MASTER!$D$24:$AG$391,$AK74,X$419)=0),"",(INDEX(MASTER!$D$24:$AG$391,$AK74,X$419))))</f>
        <v/>
      </c>
      <c r="Y74" s="27" t="str" cm="1">
        <f t="array" ref="Y74">IF($AK74=0,"",IF((INDEX(MASTER!$D$24:$AG$391,$AK74,Y$419)=0),"",(INDEX(MASTER!$D$24:$AG$391,$AK74,Y$419))))</f>
        <v/>
      </c>
      <c r="Z74" s="27" t="str" cm="1">
        <f t="array" ref="Z74">IF($AK74=0,"",IF((INDEX(MASTER!$D$24:$AG$391,$AK74,Z$419)=0),"",(INDEX(MASTER!$D$24:$AG$391,$AK74,Z$419))))</f>
        <v/>
      </c>
      <c r="AA74" s="27" t="str" cm="1">
        <f t="array" ref="AA74">IF($AK74=0,"",IF((INDEX(MASTER!$D$24:$AG$391,$AK74,AA$419)=0),"",(INDEX(MASTER!$D$24:$AG$391,$AK74,AA$419))))</f>
        <v/>
      </c>
      <c r="AB74" s="27" t="str" cm="1">
        <f t="array" ref="AB74">IF($AK74=0,"",IF((INDEX(MASTER!$D$24:$AG$391,$AK74,AB$419)=0),"",(INDEX(MASTER!$D$24:$AG$391,$AK74,AB$419))))</f>
        <v/>
      </c>
      <c r="AC74" s="27" t="str" cm="1">
        <f t="array" ref="AC74">IF($AK74=0,"",IF((INDEX(MASTER!$D$24:$AG$391,$AK74,AC$419)=0),"",(INDEX(MASTER!$D$24:$AG$391,$AK74,AC$419))))</f>
        <v/>
      </c>
      <c r="AD74" s="27" t="str" cm="1">
        <f t="array" ref="AD74">IF($AK74=0,"",IF((INDEX(MASTER!$D$24:$AG$391,$AK74,AD$419)=0),"",(INDEX(MASTER!$D$24:$AG$391,$AK74,AD$419))))</f>
        <v/>
      </c>
      <c r="AE74" s="27" t="str" cm="1">
        <f t="array" ref="AE74">IF($AK74=0,"",IF((INDEX(MASTER!$D$24:$AG$391,$AK74,AE$419)=0),"",(INDEX(MASTER!$D$24:$AG$391,$AK74,AE$419))))</f>
        <v/>
      </c>
      <c r="AF74" s="102" t="str" cm="1">
        <f t="array" ref="AF74">IF($AK74=0,"",IF((INDEX(MASTER!$D$24:$AG$391,$AK74,AF$419)=0),"",(INDEX(MASTER!$D$24:$AG$391,$AK74,AF$419))))</f>
        <v/>
      </c>
      <c r="AK74" s="3">
        <v>51</v>
      </c>
    </row>
    <row r="75" spans="2:37" ht="12.75" customHeight="1" x14ac:dyDescent="0.2">
      <c r="B75" s="28"/>
      <c r="D75" s="111" t="str" cm="1">
        <f t="array" ref="D75">IF($AK75=0,"",IF((INDEX(MASTER!$D$24:$AG$391,$AK75,D$419)=0),"",(INDEX(MASTER!$D$24:$AG$391,$AK75,D$419))))</f>
        <v>$XS117</v>
      </c>
      <c r="E75" s="22" t="str" cm="1">
        <f t="array" ref="E75">IF($AK75=0,"",IF((INDEX(MASTER!$D$24:$AG$391,$AK75,E$419)=0),"",(INDEX(MASTER!$D$24:$AG$391,$AK75,E$419))))</f>
        <v/>
      </c>
      <c r="F75" s="22" t="str" cm="1">
        <f t="array" ref="F75">IF($AK75=0,"",IF((INDEX(MASTER!$D$24:$AG$391,$AK75,F$419)=0),"",(INDEX(MASTER!$D$24:$AG$391,$AK75,F$419))))</f>
        <v>US 23</v>
      </c>
      <c r="G75" s="23" cm="1">
        <f t="array" ref="G75">IF($AK75=0,"",IF((INDEX(MASTER!$D$24:$AG$391,$AK75,G$419)=0),"",(INDEX(MASTER!$D$24:$AG$391,$AK75,G$419))))</f>
        <v>95450</v>
      </c>
      <c r="H75" s="22" t="str" cm="1">
        <f t="array" ref="H75">IF($AK75=0,"",IF((INDEX(MASTER!$D$24:$AG$391,$AK75,H$419)=0),"",(INDEX(MASTER!$D$24:$AG$391,$AK75,H$419))))</f>
        <v>TO</v>
      </c>
      <c r="I75" s="23" cm="1">
        <f t="array" ref="I75">IF($AK75=0,"",IF((INDEX(MASTER!$D$24:$AG$391,$AK75,I$419)=0),"",(INDEX(MASTER!$D$24:$AG$391,$AK75,I$419))))</f>
        <v>95500</v>
      </c>
      <c r="J75" s="112" t="str" cm="1">
        <f t="array" ref="J75">IF($AK75=0,"",IF((INDEX(MASTER!$D$24:$AG$391,$AK75,J$419)=0),"",(INDEX(MASTER!$D$24:$AG$391,$AK75,J$419))))</f>
        <v/>
      </c>
      <c r="K75" s="112" t="str" cm="1">
        <f t="array" ref="K75">IF($AK75=0,"",IF((INDEX(MASTER!$D$24:$AG$391,$AK75,K$419)=0),"",(INDEX(MASTER!$D$24:$AG$391,$AK75,K$419))))</f>
        <v>01/NHS/21</v>
      </c>
      <c r="L75" s="25" cm="1">
        <f t="array" ref="L75">IF($AK75=0,"",IF((INDEX(MASTER!$D$24:$AG$391,$AK75,L$419)=0),"",(INDEX(MASTER!$D$24:$AG$391,$AK75,L$419))))</f>
        <v>35</v>
      </c>
      <c r="M75" s="27" cm="1">
        <f t="array" ref="M75">IF($AK75=0,"",IF((INDEX(MASTER!$D$24:$AG$391,$AK75,M$419)=0),"",(INDEX(MASTER!$D$24:$AG$391,$AK75,M$419))))</f>
        <v>19</v>
      </c>
      <c r="N75" s="27" t="str" cm="1">
        <f t="array" ref="N75">IF($AK75=0,"",IF((INDEX(MASTER!$D$24:$AG$391,$AK75,N$419)=0),"",(INDEX(MASTER!$D$24:$AG$391,$AK75,N$419))))</f>
        <v/>
      </c>
      <c r="O75" s="27" t="str" cm="1">
        <f t="array" ref="O75">IF($AK75=0,"",IF((INDEX(MASTER!$D$24:$AG$391,$AK75,O$419)=0),"",(INDEX(MASTER!$D$24:$AG$391,$AK75,O$419))))</f>
        <v/>
      </c>
      <c r="P75" s="27" t="str" cm="1">
        <f t="array" ref="P75">IF($AK75=0,"",IF((INDEX(MASTER!$D$24:$AG$391,$AK75,P$419)=0),"",(INDEX(MASTER!$D$24:$AG$391,$AK75,P$419))))</f>
        <v/>
      </c>
      <c r="Q75" s="27" t="str" cm="1">
        <f t="array" ref="Q75">IF($AK75=0,"",IF((INDEX(MASTER!$D$24:$AG$391,$AK75,Q$419)=0),"",(INDEX(MASTER!$D$24:$AG$391,$AK75,Q$419))))</f>
        <v/>
      </c>
      <c r="R75" s="27" t="str" cm="1">
        <f t="array" ref="R75">IF($AK75=0,"",IF((INDEX(MASTER!$D$24:$AG$391,$AK75,R$419)=0),"",(INDEX(MASTER!$D$24:$AG$391,$AK75,R$419))))</f>
        <v/>
      </c>
      <c r="S75" s="27" t="str" cm="1">
        <f t="array" ref="S75">IF($AK75=0,"",IF((INDEX(MASTER!$D$24:$AG$391,$AK75,S$419)=0),"",(INDEX(MASTER!$D$24:$AG$391,$AK75,S$419))))</f>
        <v/>
      </c>
      <c r="T75" s="27" t="str" cm="1">
        <f t="array" ref="T75">IF($AK75=0,"",IF((INDEX(MASTER!$D$24:$AG$391,$AK75,T$419)=0),"",(INDEX(MASTER!$D$24:$AG$391,$AK75,T$419))))</f>
        <v/>
      </c>
      <c r="U75" s="27" t="str" cm="1">
        <f t="array" ref="U75">IF($AK75=0,"",IF((INDEX(MASTER!$D$24:$AG$391,$AK75,U$419)=0),"",(INDEX(MASTER!$D$24:$AG$391,$AK75,U$419))))</f>
        <v/>
      </c>
      <c r="V75" s="27" t="str" cm="1">
        <f t="array" ref="V75">IF($AK75=0,"",IF((INDEX(MASTER!$D$24:$AG$391,$AK75,V$419)=0),"",(INDEX(MASTER!$D$24:$AG$391,$AK75,V$419))))</f>
        <v/>
      </c>
      <c r="W75" s="27" t="str" cm="1">
        <f t="array" ref="W75">IF($AK75=0,"",IF((INDEX(MASTER!$D$24:$AG$391,$AK75,W$419)=0),"",(INDEX(MASTER!$D$24:$AG$391,$AK75,W$419))))</f>
        <v/>
      </c>
      <c r="X75" s="27" t="str" cm="1">
        <f t="array" ref="X75">IF($AK75=0,"",IF((INDEX(MASTER!$D$24:$AG$391,$AK75,X$419)=0),"",(INDEX(MASTER!$D$24:$AG$391,$AK75,X$419))))</f>
        <v/>
      </c>
      <c r="Y75" s="27" t="str" cm="1">
        <f t="array" ref="Y75">IF($AK75=0,"",IF((INDEX(MASTER!$D$24:$AG$391,$AK75,Y$419)=0),"",(INDEX(MASTER!$D$24:$AG$391,$AK75,Y$419))))</f>
        <v/>
      </c>
      <c r="Z75" s="27" t="str" cm="1">
        <f t="array" ref="Z75">IF($AK75=0,"",IF((INDEX(MASTER!$D$24:$AG$391,$AK75,Z$419)=0),"",(INDEX(MASTER!$D$24:$AG$391,$AK75,Z$419))))</f>
        <v/>
      </c>
      <c r="AA75" s="27" t="str" cm="1">
        <f t="array" ref="AA75">IF($AK75=0,"",IF((INDEX(MASTER!$D$24:$AG$391,$AK75,AA$419)=0),"",(INDEX(MASTER!$D$24:$AG$391,$AK75,AA$419))))</f>
        <v/>
      </c>
      <c r="AB75" s="27" t="str" cm="1">
        <f t="array" ref="AB75">IF($AK75=0,"",IF((INDEX(MASTER!$D$24:$AG$391,$AK75,AB$419)=0),"",(INDEX(MASTER!$D$24:$AG$391,$AK75,AB$419))))</f>
        <v/>
      </c>
      <c r="AC75" s="27" t="str" cm="1">
        <f t="array" ref="AC75">IF($AK75=0,"",IF((INDEX(MASTER!$D$24:$AG$391,$AK75,AC$419)=0),"",(INDEX(MASTER!$D$24:$AG$391,$AK75,AC$419))))</f>
        <v/>
      </c>
      <c r="AD75" s="27" t="str" cm="1">
        <f t="array" ref="AD75">IF($AK75=0,"",IF((INDEX(MASTER!$D$24:$AG$391,$AK75,AD$419)=0),"",(INDEX(MASTER!$D$24:$AG$391,$AK75,AD$419))))</f>
        <v/>
      </c>
      <c r="AE75" s="27" t="str" cm="1">
        <f t="array" ref="AE75">IF($AK75=0,"",IF((INDEX(MASTER!$D$24:$AG$391,$AK75,AE$419)=0),"",(INDEX(MASTER!$D$24:$AG$391,$AK75,AE$419))))</f>
        <v/>
      </c>
      <c r="AF75" s="102" t="str" cm="1">
        <f t="array" ref="AF75">IF($AK75=0,"",IF((INDEX(MASTER!$D$24:$AG$391,$AK75,AF$419)=0),"",(INDEX(MASTER!$D$24:$AG$391,$AK75,AF$419))))</f>
        <v/>
      </c>
      <c r="AK75" s="3">
        <v>52</v>
      </c>
    </row>
    <row r="76" spans="2:37" ht="12.75" customHeight="1" x14ac:dyDescent="0.2">
      <c r="B76" s="28"/>
      <c r="D76" s="111" t="str" cm="1">
        <f t="array" ref="D76">IF($AK76=0,"",IF((INDEX(MASTER!$D$24:$AG$391,$AK76,D$419)=0),"",(INDEX(MASTER!$D$24:$AG$391,$AK76,D$419))))</f>
        <v>$XS117</v>
      </c>
      <c r="E76" s="22" t="str" cm="1">
        <f t="array" ref="E76">IF($AK76=0,"",IF((INDEX(MASTER!$D$24:$AG$391,$AK76,E$419)=0),"",(INDEX(MASTER!$D$24:$AG$391,$AK76,E$419))))</f>
        <v/>
      </c>
      <c r="F76" s="22" t="str" cm="1">
        <f t="array" ref="F76">IF($AK76=0,"",IF((INDEX(MASTER!$D$24:$AG$391,$AK76,F$419)=0),"",(INDEX(MASTER!$D$24:$AG$391,$AK76,F$419))))</f>
        <v>US 23</v>
      </c>
      <c r="G76" s="23" cm="1">
        <f t="array" ref="G76">IF($AK76=0,"",IF((INDEX(MASTER!$D$24:$AG$391,$AK76,G$419)=0),"",(INDEX(MASTER!$D$24:$AG$391,$AK76,G$419))))</f>
        <v>95500</v>
      </c>
      <c r="H76" s="22" t="str" cm="1">
        <f t="array" ref="H76">IF($AK76=0,"",IF((INDEX(MASTER!$D$24:$AG$391,$AK76,H$419)=0),"",(INDEX(MASTER!$D$24:$AG$391,$AK76,H$419))))</f>
        <v>TO</v>
      </c>
      <c r="I76" s="23" cm="1">
        <f t="array" ref="I76">IF($AK76=0,"",IF((INDEX(MASTER!$D$24:$AG$391,$AK76,I$419)=0),"",(INDEX(MASTER!$D$24:$AG$391,$AK76,I$419))))</f>
        <v>95550</v>
      </c>
      <c r="J76" s="112" t="str" cm="1">
        <f t="array" ref="J76">IF($AK76=0,"",IF((INDEX(MASTER!$D$24:$AG$391,$AK76,J$419)=0),"",(INDEX(MASTER!$D$24:$AG$391,$AK76,J$419))))</f>
        <v/>
      </c>
      <c r="K76" s="112" t="str" cm="1">
        <f t="array" ref="K76">IF($AK76=0,"",IF((INDEX(MASTER!$D$24:$AG$391,$AK76,K$419)=0),"",(INDEX(MASTER!$D$24:$AG$391,$AK76,K$419))))</f>
        <v>01/NHS/21</v>
      </c>
      <c r="L76" s="25" cm="1">
        <f t="array" ref="L76">IF($AK76=0,"",IF((INDEX(MASTER!$D$24:$AG$391,$AK76,L$419)=0),"",(INDEX(MASTER!$D$24:$AG$391,$AK76,L$419))))</f>
        <v>30</v>
      </c>
      <c r="M76" s="27" cm="1">
        <f t="array" ref="M76">IF($AK76=0,"",IF((INDEX(MASTER!$D$24:$AG$391,$AK76,M$419)=0),"",(INDEX(MASTER!$D$24:$AG$391,$AK76,M$419))))</f>
        <v>19</v>
      </c>
      <c r="N76" s="27" t="str" cm="1">
        <f t="array" ref="N76">IF($AK76=0,"",IF((INDEX(MASTER!$D$24:$AG$391,$AK76,N$419)=0),"",(INDEX(MASTER!$D$24:$AG$391,$AK76,N$419))))</f>
        <v/>
      </c>
      <c r="O76" s="27" t="str" cm="1">
        <f t="array" ref="O76">IF($AK76=0,"",IF((INDEX(MASTER!$D$24:$AG$391,$AK76,O$419)=0),"",(INDEX(MASTER!$D$24:$AG$391,$AK76,O$419))))</f>
        <v/>
      </c>
      <c r="P76" s="27" t="str" cm="1">
        <f t="array" ref="P76">IF($AK76=0,"",IF((INDEX(MASTER!$D$24:$AG$391,$AK76,P$419)=0),"",(INDEX(MASTER!$D$24:$AG$391,$AK76,P$419))))</f>
        <v/>
      </c>
      <c r="Q76" s="27" t="str" cm="1">
        <f t="array" ref="Q76">IF($AK76=0,"",IF((INDEX(MASTER!$D$24:$AG$391,$AK76,Q$419)=0),"",(INDEX(MASTER!$D$24:$AG$391,$AK76,Q$419))))</f>
        <v/>
      </c>
      <c r="R76" s="27" t="str" cm="1">
        <f t="array" ref="R76">IF($AK76=0,"",IF((INDEX(MASTER!$D$24:$AG$391,$AK76,R$419)=0),"",(INDEX(MASTER!$D$24:$AG$391,$AK76,R$419))))</f>
        <v/>
      </c>
      <c r="S76" s="27" t="str" cm="1">
        <f t="array" ref="S76">IF($AK76=0,"",IF((INDEX(MASTER!$D$24:$AG$391,$AK76,S$419)=0),"",(INDEX(MASTER!$D$24:$AG$391,$AK76,S$419))))</f>
        <v/>
      </c>
      <c r="T76" s="27" t="str" cm="1">
        <f t="array" ref="T76">IF($AK76=0,"",IF((INDEX(MASTER!$D$24:$AG$391,$AK76,T$419)=0),"",(INDEX(MASTER!$D$24:$AG$391,$AK76,T$419))))</f>
        <v/>
      </c>
      <c r="U76" s="27" t="str" cm="1">
        <f t="array" ref="U76">IF($AK76=0,"",IF((INDEX(MASTER!$D$24:$AG$391,$AK76,U$419)=0),"",(INDEX(MASTER!$D$24:$AG$391,$AK76,U$419))))</f>
        <v/>
      </c>
      <c r="V76" s="27" t="str" cm="1">
        <f t="array" ref="V76">IF($AK76=0,"",IF((INDEX(MASTER!$D$24:$AG$391,$AK76,V$419)=0),"",(INDEX(MASTER!$D$24:$AG$391,$AK76,V$419))))</f>
        <v/>
      </c>
      <c r="W76" s="27" t="str" cm="1">
        <f t="array" ref="W76">IF($AK76=0,"",IF((INDEX(MASTER!$D$24:$AG$391,$AK76,W$419)=0),"",(INDEX(MASTER!$D$24:$AG$391,$AK76,W$419))))</f>
        <v/>
      </c>
      <c r="X76" s="27" t="str" cm="1">
        <f t="array" ref="X76">IF($AK76=0,"",IF((INDEX(MASTER!$D$24:$AG$391,$AK76,X$419)=0),"",(INDEX(MASTER!$D$24:$AG$391,$AK76,X$419))))</f>
        <v/>
      </c>
      <c r="Y76" s="27" t="str" cm="1">
        <f t="array" ref="Y76">IF($AK76=0,"",IF((INDEX(MASTER!$D$24:$AG$391,$AK76,Y$419)=0),"",(INDEX(MASTER!$D$24:$AG$391,$AK76,Y$419))))</f>
        <v/>
      </c>
      <c r="Z76" s="27" t="str" cm="1">
        <f t="array" ref="Z76">IF($AK76=0,"",IF((INDEX(MASTER!$D$24:$AG$391,$AK76,Z$419)=0),"",(INDEX(MASTER!$D$24:$AG$391,$AK76,Z$419))))</f>
        <v/>
      </c>
      <c r="AA76" s="27" t="str" cm="1">
        <f t="array" ref="AA76">IF($AK76=0,"",IF((INDEX(MASTER!$D$24:$AG$391,$AK76,AA$419)=0),"",(INDEX(MASTER!$D$24:$AG$391,$AK76,AA$419))))</f>
        <v/>
      </c>
      <c r="AB76" s="27" t="str" cm="1">
        <f t="array" ref="AB76">IF($AK76=0,"",IF((INDEX(MASTER!$D$24:$AG$391,$AK76,AB$419)=0),"",(INDEX(MASTER!$D$24:$AG$391,$AK76,AB$419))))</f>
        <v/>
      </c>
      <c r="AC76" s="27" t="str" cm="1">
        <f t="array" ref="AC76">IF($AK76=0,"",IF((INDEX(MASTER!$D$24:$AG$391,$AK76,AC$419)=0),"",(INDEX(MASTER!$D$24:$AG$391,$AK76,AC$419))))</f>
        <v/>
      </c>
      <c r="AD76" s="27" t="str" cm="1">
        <f t="array" ref="AD76">IF($AK76=0,"",IF((INDEX(MASTER!$D$24:$AG$391,$AK76,AD$419)=0),"",(INDEX(MASTER!$D$24:$AG$391,$AK76,AD$419))))</f>
        <v/>
      </c>
      <c r="AE76" s="27" t="str" cm="1">
        <f t="array" ref="AE76">IF($AK76=0,"",IF((INDEX(MASTER!$D$24:$AG$391,$AK76,AE$419)=0),"",(INDEX(MASTER!$D$24:$AG$391,$AK76,AE$419))))</f>
        <v/>
      </c>
      <c r="AF76" s="102" t="str" cm="1">
        <f t="array" ref="AF76">IF($AK76=0,"",IF((INDEX(MASTER!$D$24:$AG$391,$AK76,AF$419)=0),"",(INDEX(MASTER!$D$24:$AG$391,$AK76,AF$419))))</f>
        <v/>
      </c>
      <c r="AK76" s="3">
        <v>53</v>
      </c>
    </row>
    <row r="77" spans="2:37" ht="12.75" customHeight="1" x14ac:dyDescent="0.2">
      <c r="B77" s="28"/>
      <c r="D77" s="111" t="str" cm="1">
        <f t="array" ref="D77">IF($AK77=0,"",IF((INDEX(MASTER!$D$24:$AG$391,$AK77,D$419)=0),"",(INDEX(MASTER!$D$24:$AG$391,$AK77,D$419))))</f>
        <v>$XS117</v>
      </c>
      <c r="E77" s="22" t="str" cm="1">
        <f t="array" ref="E77">IF($AK77=0,"",IF((INDEX(MASTER!$D$24:$AG$391,$AK77,E$419)=0),"",(INDEX(MASTER!$D$24:$AG$391,$AK77,E$419))))</f>
        <v/>
      </c>
      <c r="F77" s="22" t="str" cm="1">
        <f t="array" ref="F77">IF($AK77=0,"",IF((INDEX(MASTER!$D$24:$AG$391,$AK77,F$419)=0),"",(INDEX(MASTER!$D$24:$AG$391,$AK77,F$419))))</f>
        <v>US 23</v>
      </c>
      <c r="G77" s="23" cm="1">
        <f t="array" ref="G77">IF($AK77=0,"",IF((INDEX(MASTER!$D$24:$AG$391,$AK77,G$419)=0),"",(INDEX(MASTER!$D$24:$AG$391,$AK77,G$419))))</f>
        <v>95550</v>
      </c>
      <c r="H77" s="22" t="str" cm="1">
        <f t="array" ref="H77">IF($AK77=0,"",IF((INDEX(MASTER!$D$24:$AG$391,$AK77,H$419)=0),"",(INDEX(MASTER!$D$24:$AG$391,$AK77,H$419))))</f>
        <v>TO</v>
      </c>
      <c r="I77" s="23" cm="1">
        <f t="array" ref="I77">IF($AK77=0,"",IF((INDEX(MASTER!$D$24:$AG$391,$AK77,I$419)=0),"",(INDEX(MASTER!$D$24:$AG$391,$AK77,I$419))))</f>
        <v>95600</v>
      </c>
      <c r="J77" s="112" t="str" cm="1">
        <f t="array" ref="J77">IF($AK77=0,"",IF((INDEX(MASTER!$D$24:$AG$391,$AK77,J$419)=0),"",(INDEX(MASTER!$D$24:$AG$391,$AK77,J$419))))</f>
        <v/>
      </c>
      <c r="K77" s="112" t="str" cm="1">
        <f t="array" ref="K77">IF($AK77=0,"",IF((INDEX(MASTER!$D$24:$AG$391,$AK77,K$419)=0),"",(INDEX(MASTER!$D$24:$AG$391,$AK77,K$419))))</f>
        <v>01/NHS/21</v>
      </c>
      <c r="L77" s="25" cm="1">
        <f t="array" ref="L77">IF($AK77=0,"",IF((INDEX(MASTER!$D$24:$AG$391,$AK77,L$419)=0),"",(INDEX(MASTER!$D$24:$AG$391,$AK77,L$419))))</f>
        <v>28</v>
      </c>
      <c r="M77" s="27" cm="1">
        <f t="array" ref="M77">IF($AK77=0,"",IF((INDEX(MASTER!$D$24:$AG$391,$AK77,M$419)=0),"",(INDEX(MASTER!$D$24:$AG$391,$AK77,M$419))))</f>
        <v>22</v>
      </c>
      <c r="N77" s="27" t="str" cm="1">
        <f t="array" ref="N77">IF($AK77=0,"",IF((INDEX(MASTER!$D$24:$AG$391,$AK77,N$419)=0),"",(INDEX(MASTER!$D$24:$AG$391,$AK77,N$419))))</f>
        <v/>
      </c>
      <c r="O77" s="27" t="str" cm="1">
        <f t="array" ref="O77">IF($AK77=0,"",IF((INDEX(MASTER!$D$24:$AG$391,$AK77,O$419)=0),"",(INDEX(MASTER!$D$24:$AG$391,$AK77,O$419))))</f>
        <v/>
      </c>
      <c r="P77" s="27" t="str" cm="1">
        <f t="array" ref="P77">IF($AK77=0,"",IF((INDEX(MASTER!$D$24:$AG$391,$AK77,P$419)=0),"",(INDEX(MASTER!$D$24:$AG$391,$AK77,P$419))))</f>
        <v/>
      </c>
      <c r="Q77" s="27" t="str" cm="1">
        <f t="array" ref="Q77">IF($AK77=0,"",IF((INDEX(MASTER!$D$24:$AG$391,$AK77,Q$419)=0),"",(INDEX(MASTER!$D$24:$AG$391,$AK77,Q$419))))</f>
        <v/>
      </c>
      <c r="R77" s="27" t="str" cm="1">
        <f t="array" ref="R77">IF($AK77=0,"",IF((INDEX(MASTER!$D$24:$AG$391,$AK77,R$419)=0),"",(INDEX(MASTER!$D$24:$AG$391,$AK77,R$419))))</f>
        <v/>
      </c>
      <c r="S77" s="27" t="str" cm="1">
        <f t="array" ref="S77">IF($AK77=0,"",IF((INDEX(MASTER!$D$24:$AG$391,$AK77,S$419)=0),"",(INDEX(MASTER!$D$24:$AG$391,$AK77,S$419))))</f>
        <v/>
      </c>
      <c r="T77" s="27" t="str" cm="1">
        <f t="array" ref="T77">IF($AK77=0,"",IF((INDEX(MASTER!$D$24:$AG$391,$AK77,T$419)=0),"",(INDEX(MASTER!$D$24:$AG$391,$AK77,T$419))))</f>
        <v/>
      </c>
      <c r="U77" s="27" t="str" cm="1">
        <f t="array" ref="U77">IF($AK77=0,"",IF((INDEX(MASTER!$D$24:$AG$391,$AK77,U$419)=0),"",(INDEX(MASTER!$D$24:$AG$391,$AK77,U$419))))</f>
        <v/>
      </c>
      <c r="V77" s="27" t="str" cm="1">
        <f t="array" ref="V77">IF($AK77=0,"",IF((INDEX(MASTER!$D$24:$AG$391,$AK77,V$419)=0),"",(INDEX(MASTER!$D$24:$AG$391,$AK77,V$419))))</f>
        <v/>
      </c>
      <c r="W77" s="27" t="str" cm="1">
        <f t="array" ref="W77">IF($AK77=0,"",IF((INDEX(MASTER!$D$24:$AG$391,$AK77,W$419)=0),"",(INDEX(MASTER!$D$24:$AG$391,$AK77,W$419))))</f>
        <v/>
      </c>
      <c r="X77" s="27" t="str" cm="1">
        <f t="array" ref="X77">IF($AK77=0,"",IF((INDEX(MASTER!$D$24:$AG$391,$AK77,X$419)=0),"",(INDEX(MASTER!$D$24:$AG$391,$AK77,X$419))))</f>
        <v/>
      </c>
      <c r="Y77" s="27" t="str" cm="1">
        <f t="array" ref="Y77">IF($AK77=0,"",IF((INDEX(MASTER!$D$24:$AG$391,$AK77,Y$419)=0),"",(INDEX(MASTER!$D$24:$AG$391,$AK77,Y$419))))</f>
        <v/>
      </c>
      <c r="Z77" s="27" t="str" cm="1">
        <f t="array" ref="Z77">IF($AK77=0,"",IF((INDEX(MASTER!$D$24:$AG$391,$AK77,Z$419)=0),"",(INDEX(MASTER!$D$24:$AG$391,$AK77,Z$419))))</f>
        <v/>
      </c>
      <c r="AA77" s="27" t="str" cm="1">
        <f t="array" ref="AA77">IF($AK77=0,"",IF((INDEX(MASTER!$D$24:$AG$391,$AK77,AA$419)=0),"",(INDEX(MASTER!$D$24:$AG$391,$AK77,AA$419))))</f>
        <v/>
      </c>
      <c r="AB77" s="27" t="str" cm="1">
        <f t="array" ref="AB77">IF($AK77=0,"",IF((INDEX(MASTER!$D$24:$AG$391,$AK77,AB$419)=0),"",(INDEX(MASTER!$D$24:$AG$391,$AK77,AB$419))))</f>
        <v/>
      </c>
      <c r="AC77" s="27" t="str" cm="1">
        <f t="array" ref="AC77">IF($AK77=0,"",IF((INDEX(MASTER!$D$24:$AG$391,$AK77,AC$419)=0),"",(INDEX(MASTER!$D$24:$AG$391,$AK77,AC$419))))</f>
        <v/>
      </c>
      <c r="AD77" s="27" t="str" cm="1">
        <f t="array" ref="AD77">IF($AK77=0,"",IF((INDEX(MASTER!$D$24:$AG$391,$AK77,AD$419)=0),"",(INDEX(MASTER!$D$24:$AG$391,$AK77,AD$419))))</f>
        <v/>
      </c>
      <c r="AE77" s="27" t="str" cm="1">
        <f t="array" ref="AE77">IF($AK77=0,"",IF((INDEX(MASTER!$D$24:$AG$391,$AK77,AE$419)=0),"",(INDEX(MASTER!$D$24:$AG$391,$AK77,AE$419))))</f>
        <v/>
      </c>
      <c r="AF77" s="102" t="str" cm="1">
        <f t="array" ref="AF77">IF($AK77=0,"",IF((INDEX(MASTER!$D$24:$AG$391,$AK77,AF$419)=0),"",(INDEX(MASTER!$D$24:$AG$391,$AK77,AF$419))))</f>
        <v/>
      </c>
      <c r="AK77" s="3">
        <v>54</v>
      </c>
    </row>
    <row r="78" spans="2:37" ht="12.75" customHeight="1" x14ac:dyDescent="0.2">
      <c r="B78" s="28"/>
      <c r="D78" s="111" t="str" cm="1">
        <f t="array" ref="D78">IF($AK78=0,"",IF((INDEX(MASTER!$D$24:$AG$391,$AK78,D$419)=0),"",(INDEX(MASTER!$D$24:$AG$391,$AK78,D$419))))</f>
        <v>$XS118</v>
      </c>
      <c r="E78" s="22" t="str" cm="1">
        <f t="array" ref="E78">IF($AK78=0,"",IF((INDEX(MASTER!$D$24:$AG$391,$AK78,E$419)=0),"",(INDEX(MASTER!$D$24:$AG$391,$AK78,E$419))))</f>
        <v/>
      </c>
      <c r="F78" s="22" t="str" cm="1">
        <f t="array" ref="F78">IF($AK78=0,"",IF((INDEX(MASTER!$D$24:$AG$391,$AK78,F$419)=0),"",(INDEX(MASTER!$D$24:$AG$391,$AK78,F$419))))</f>
        <v>US 23</v>
      </c>
      <c r="G78" s="23" cm="1">
        <f t="array" ref="G78">IF($AK78=0,"",IF((INDEX(MASTER!$D$24:$AG$391,$AK78,G$419)=0),"",(INDEX(MASTER!$D$24:$AG$391,$AK78,G$419))))</f>
        <v>95600</v>
      </c>
      <c r="H78" s="22" t="str" cm="1">
        <f t="array" ref="H78">IF($AK78=0,"",IF((INDEX(MASTER!$D$24:$AG$391,$AK78,H$419)=0),"",(INDEX(MASTER!$D$24:$AG$391,$AK78,H$419))))</f>
        <v>TO</v>
      </c>
      <c r="I78" s="23" cm="1">
        <f t="array" ref="I78">IF($AK78=0,"",IF((INDEX(MASTER!$D$24:$AG$391,$AK78,I$419)=0),"",(INDEX(MASTER!$D$24:$AG$391,$AK78,I$419))))</f>
        <v>95650</v>
      </c>
      <c r="J78" s="112" t="str" cm="1">
        <f t="array" ref="J78">IF($AK78=0,"",IF((INDEX(MASTER!$D$24:$AG$391,$AK78,J$419)=0),"",(INDEX(MASTER!$D$24:$AG$391,$AK78,J$419))))</f>
        <v/>
      </c>
      <c r="K78" s="112" t="str" cm="1">
        <f t="array" ref="K78">IF($AK78=0,"",IF((INDEX(MASTER!$D$24:$AG$391,$AK78,K$419)=0),"",(INDEX(MASTER!$D$24:$AG$391,$AK78,K$419))))</f>
        <v>01/NHS/21</v>
      </c>
      <c r="L78" s="25" cm="1">
        <f t="array" ref="L78">IF($AK78=0,"",IF((INDEX(MASTER!$D$24:$AG$391,$AK78,L$419)=0),"",(INDEX(MASTER!$D$24:$AG$391,$AK78,L$419))))</f>
        <v>24</v>
      </c>
      <c r="M78" s="27" cm="1">
        <f t="array" ref="M78">IF($AK78=0,"",IF((INDEX(MASTER!$D$24:$AG$391,$AK78,M$419)=0),"",(INDEX(MASTER!$D$24:$AG$391,$AK78,M$419))))</f>
        <v>23</v>
      </c>
      <c r="N78" s="27" t="str" cm="1">
        <f t="array" ref="N78">IF($AK78=0,"",IF((INDEX(MASTER!$D$24:$AG$391,$AK78,N$419)=0),"",(INDEX(MASTER!$D$24:$AG$391,$AK78,N$419))))</f>
        <v/>
      </c>
      <c r="O78" s="27" t="str" cm="1">
        <f t="array" ref="O78">IF($AK78=0,"",IF((INDEX(MASTER!$D$24:$AG$391,$AK78,O$419)=0),"",(INDEX(MASTER!$D$24:$AG$391,$AK78,O$419))))</f>
        <v/>
      </c>
      <c r="P78" s="27" t="str" cm="1">
        <f t="array" ref="P78">IF($AK78=0,"",IF((INDEX(MASTER!$D$24:$AG$391,$AK78,P$419)=0),"",(INDEX(MASTER!$D$24:$AG$391,$AK78,P$419))))</f>
        <v/>
      </c>
      <c r="Q78" s="27" t="str" cm="1">
        <f t="array" ref="Q78">IF($AK78=0,"",IF((INDEX(MASTER!$D$24:$AG$391,$AK78,Q$419)=0),"",(INDEX(MASTER!$D$24:$AG$391,$AK78,Q$419))))</f>
        <v/>
      </c>
      <c r="R78" s="27" t="str" cm="1">
        <f t="array" ref="R78">IF($AK78=0,"",IF((INDEX(MASTER!$D$24:$AG$391,$AK78,R$419)=0),"",(INDEX(MASTER!$D$24:$AG$391,$AK78,R$419))))</f>
        <v/>
      </c>
      <c r="S78" s="27" t="str" cm="1">
        <f t="array" ref="S78">IF($AK78=0,"",IF((INDEX(MASTER!$D$24:$AG$391,$AK78,S$419)=0),"",(INDEX(MASTER!$D$24:$AG$391,$AK78,S$419))))</f>
        <v/>
      </c>
      <c r="T78" s="27" t="str" cm="1">
        <f t="array" ref="T78">IF($AK78=0,"",IF((INDEX(MASTER!$D$24:$AG$391,$AK78,T$419)=0),"",(INDEX(MASTER!$D$24:$AG$391,$AK78,T$419))))</f>
        <v/>
      </c>
      <c r="U78" s="27" t="str" cm="1">
        <f t="array" ref="U78">IF($AK78=0,"",IF((INDEX(MASTER!$D$24:$AG$391,$AK78,U$419)=0),"",(INDEX(MASTER!$D$24:$AG$391,$AK78,U$419))))</f>
        <v/>
      </c>
      <c r="V78" s="27" t="str" cm="1">
        <f t="array" ref="V78">IF($AK78=0,"",IF((INDEX(MASTER!$D$24:$AG$391,$AK78,V$419)=0),"",(INDEX(MASTER!$D$24:$AG$391,$AK78,V$419))))</f>
        <v/>
      </c>
      <c r="W78" s="27" t="str" cm="1">
        <f t="array" ref="W78">IF($AK78=0,"",IF((INDEX(MASTER!$D$24:$AG$391,$AK78,W$419)=0),"",(INDEX(MASTER!$D$24:$AG$391,$AK78,W$419))))</f>
        <v/>
      </c>
      <c r="X78" s="27" t="str" cm="1">
        <f t="array" ref="X78">IF($AK78=0,"",IF((INDEX(MASTER!$D$24:$AG$391,$AK78,X$419)=0),"",(INDEX(MASTER!$D$24:$AG$391,$AK78,X$419))))</f>
        <v/>
      </c>
      <c r="Y78" s="27" t="str" cm="1">
        <f t="array" ref="Y78">IF($AK78=0,"",IF((INDEX(MASTER!$D$24:$AG$391,$AK78,Y$419)=0),"",(INDEX(MASTER!$D$24:$AG$391,$AK78,Y$419))))</f>
        <v/>
      </c>
      <c r="Z78" s="27" t="str" cm="1">
        <f t="array" ref="Z78">IF($AK78=0,"",IF((INDEX(MASTER!$D$24:$AG$391,$AK78,Z$419)=0),"",(INDEX(MASTER!$D$24:$AG$391,$AK78,Z$419))))</f>
        <v/>
      </c>
      <c r="AA78" s="27" t="str" cm="1">
        <f t="array" ref="AA78">IF($AK78=0,"",IF((INDEX(MASTER!$D$24:$AG$391,$AK78,AA$419)=0),"",(INDEX(MASTER!$D$24:$AG$391,$AK78,AA$419))))</f>
        <v/>
      </c>
      <c r="AB78" s="27" t="str" cm="1">
        <f t="array" ref="AB78">IF($AK78=0,"",IF((INDEX(MASTER!$D$24:$AG$391,$AK78,AB$419)=0),"",(INDEX(MASTER!$D$24:$AG$391,$AK78,AB$419))))</f>
        <v/>
      </c>
      <c r="AC78" s="27" t="str" cm="1">
        <f t="array" ref="AC78">IF($AK78=0,"",IF((INDEX(MASTER!$D$24:$AG$391,$AK78,AC$419)=0),"",(INDEX(MASTER!$D$24:$AG$391,$AK78,AC$419))))</f>
        <v/>
      </c>
      <c r="AD78" s="27" t="str" cm="1">
        <f t="array" ref="AD78">IF($AK78=0,"",IF((INDEX(MASTER!$D$24:$AG$391,$AK78,AD$419)=0),"",(INDEX(MASTER!$D$24:$AG$391,$AK78,AD$419))))</f>
        <v/>
      </c>
      <c r="AE78" s="27" t="str" cm="1">
        <f t="array" ref="AE78">IF($AK78=0,"",IF((INDEX(MASTER!$D$24:$AG$391,$AK78,AE$419)=0),"",(INDEX(MASTER!$D$24:$AG$391,$AK78,AE$419))))</f>
        <v/>
      </c>
      <c r="AF78" s="102" t="str" cm="1">
        <f t="array" ref="AF78">IF($AK78=0,"",IF((INDEX(MASTER!$D$24:$AG$391,$AK78,AF$419)=0),"",(INDEX(MASTER!$D$24:$AG$391,$AK78,AF$419))))</f>
        <v/>
      </c>
      <c r="AK78" s="3">
        <v>55</v>
      </c>
    </row>
    <row r="79" spans="2:37" ht="12.75" customHeight="1" x14ac:dyDescent="0.2">
      <c r="B79" s="28"/>
      <c r="D79" s="111" t="str" cm="1">
        <f t="array" ref="D79">IF($AK79=0,"",IF((INDEX(MASTER!$D$24:$AG$391,$AK79,D$419)=0),"",(INDEX(MASTER!$D$24:$AG$391,$AK79,D$419))))</f>
        <v>$XS118</v>
      </c>
      <c r="E79" s="22" t="str" cm="1">
        <f t="array" ref="E79">IF($AK79=0,"",IF((INDEX(MASTER!$D$24:$AG$391,$AK79,E$419)=0),"",(INDEX(MASTER!$D$24:$AG$391,$AK79,E$419))))</f>
        <v/>
      </c>
      <c r="F79" s="22" t="str" cm="1">
        <f t="array" ref="F79">IF($AK79=0,"",IF((INDEX(MASTER!$D$24:$AG$391,$AK79,F$419)=0),"",(INDEX(MASTER!$D$24:$AG$391,$AK79,F$419))))</f>
        <v>US 23</v>
      </c>
      <c r="G79" s="23" cm="1">
        <f t="array" ref="G79">IF($AK79=0,"",IF((INDEX(MASTER!$D$24:$AG$391,$AK79,G$419)=0),"",(INDEX(MASTER!$D$24:$AG$391,$AK79,G$419))))</f>
        <v>95650</v>
      </c>
      <c r="H79" s="22" t="str" cm="1">
        <f t="array" ref="H79">IF($AK79=0,"",IF((INDEX(MASTER!$D$24:$AG$391,$AK79,H$419)=0),"",(INDEX(MASTER!$D$24:$AG$391,$AK79,H$419))))</f>
        <v>TO</v>
      </c>
      <c r="I79" s="23" cm="1">
        <f t="array" ref="I79">IF($AK79=0,"",IF((INDEX(MASTER!$D$24:$AG$391,$AK79,I$419)=0),"",(INDEX(MASTER!$D$24:$AG$391,$AK79,I$419))))</f>
        <v>95700</v>
      </c>
      <c r="J79" s="112" t="str" cm="1">
        <f t="array" ref="J79">IF($AK79=0,"",IF((INDEX(MASTER!$D$24:$AG$391,$AK79,J$419)=0),"",(INDEX(MASTER!$D$24:$AG$391,$AK79,J$419))))</f>
        <v/>
      </c>
      <c r="K79" s="112" t="str" cm="1">
        <f t="array" ref="K79">IF($AK79=0,"",IF((INDEX(MASTER!$D$24:$AG$391,$AK79,K$419)=0),"",(INDEX(MASTER!$D$24:$AG$391,$AK79,K$419))))</f>
        <v>01/NHS/21</v>
      </c>
      <c r="L79" s="25" cm="1">
        <f t="array" ref="L79">IF($AK79=0,"",IF((INDEX(MASTER!$D$24:$AG$391,$AK79,L$419)=0),"",(INDEX(MASTER!$D$24:$AG$391,$AK79,L$419))))</f>
        <v>23</v>
      </c>
      <c r="M79" s="27" cm="1">
        <f t="array" ref="M79">IF($AK79=0,"",IF((INDEX(MASTER!$D$24:$AG$391,$AK79,M$419)=0),"",(INDEX(MASTER!$D$24:$AG$391,$AK79,M$419))))</f>
        <v>23</v>
      </c>
      <c r="N79" s="27" t="str" cm="1">
        <f t="array" ref="N79">IF($AK79=0,"",IF((INDEX(MASTER!$D$24:$AG$391,$AK79,N$419)=0),"",(INDEX(MASTER!$D$24:$AG$391,$AK79,N$419))))</f>
        <v/>
      </c>
      <c r="O79" s="27" t="str" cm="1">
        <f t="array" ref="O79">IF($AK79=0,"",IF((INDEX(MASTER!$D$24:$AG$391,$AK79,O$419)=0),"",(INDEX(MASTER!$D$24:$AG$391,$AK79,O$419))))</f>
        <v/>
      </c>
      <c r="P79" s="27" t="str" cm="1">
        <f t="array" ref="P79">IF($AK79=0,"",IF((INDEX(MASTER!$D$24:$AG$391,$AK79,P$419)=0),"",(INDEX(MASTER!$D$24:$AG$391,$AK79,P$419))))</f>
        <v/>
      </c>
      <c r="Q79" s="27" t="str" cm="1">
        <f t="array" ref="Q79">IF($AK79=0,"",IF((INDEX(MASTER!$D$24:$AG$391,$AK79,Q$419)=0),"",(INDEX(MASTER!$D$24:$AG$391,$AK79,Q$419))))</f>
        <v/>
      </c>
      <c r="R79" s="27" t="str" cm="1">
        <f t="array" ref="R79">IF($AK79=0,"",IF((INDEX(MASTER!$D$24:$AG$391,$AK79,R$419)=0),"",(INDEX(MASTER!$D$24:$AG$391,$AK79,R$419))))</f>
        <v/>
      </c>
      <c r="S79" s="27" t="str" cm="1">
        <f t="array" ref="S79">IF($AK79=0,"",IF((INDEX(MASTER!$D$24:$AG$391,$AK79,S$419)=0),"",(INDEX(MASTER!$D$24:$AG$391,$AK79,S$419))))</f>
        <v/>
      </c>
      <c r="T79" s="27" t="str" cm="1">
        <f t="array" ref="T79">IF($AK79=0,"",IF((INDEX(MASTER!$D$24:$AG$391,$AK79,T$419)=0),"",(INDEX(MASTER!$D$24:$AG$391,$AK79,T$419))))</f>
        <v/>
      </c>
      <c r="U79" s="27" t="str" cm="1">
        <f t="array" ref="U79">IF($AK79=0,"",IF((INDEX(MASTER!$D$24:$AG$391,$AK79,U$419)=0),"",(INDEX(MASTER!$D$24:$AG$391,$AK79,U$419))))</f>
        <v/>
      </c>
      <c r="V79" s="27" t="str" cm="1">
        <f t="array" ref="V79">IF($AK79=0,"",IF((INDEX(MASTER!$D$24:$AG$391,$AK79,V$419)=0),"",(INDEX(MASTER!$D$24:$AG$391,$AK79,V$419))))</f>
        <v/>
      </c>
      <c r="W79" s="27" t="str" cm="1">
        <f t="array" ref="W79">IF($AK79=0,"",IF((INDEX(MASTER!$D$24:$AG$391,$AK79,W$419)=0),"",(INDEX(MASTER!$D$24:$AG$391,$AK79,W$419))))</f>
        <v/>
      </c>
      <c r="X79" s="27" t="str" cm="1">
        <f t="array" ref="X79">IF($AK79=0,"",IF((INDEX(MASTER!$D$24:$AG$391,$AK79,X$419)=0),"",(INDEX(MASTER!$D$24:$AG$391,$AK79,X$419))))</f>
        <v/>
      </c>
      <c r="Y79" s="27" t="str" cm="1">
        <f t="array" ref="Y79">IF($AK79=0,"",IF((INDEX(MASTER!$D$24:$AG$391,$AK79,Y$419)=0),"",(INDEX(MASTER!$D$24:$AG$391,$AK79,Y$419))))</f>
        <v/>
      </c>
      <c r="Z79" s="27" t="str" cm="1">
        <f t="array" ref="Z79">IF($AK79=0,"",IF((INDEX(MASTER!$D$24:$AG$391,$AK79,Z$419)=0),"",(INDEX(MASTER!$D$24:$AG$391,$AK79,Z$419))))</f>
        <v/>
      </c>
      <c r="AA79" s="27" t="str" cm="1">
        <f t="array" ref="AA79">IF($AK79=0,"",IF((INDEX(MASTER!$D$24:$AG$391,$AK79,AA$419)=0),"",(INDEX(MASTER!$D$24:$AG$391,$AK79,AA$419))))</f>
        <v/>
      </c>
      <c r="AB79" s="27" t="str" cm="1">
        <f t="array" ref="AB79">IF($AK79=0,"",IF((INDEX(MASTER!$D$24:$AG$391,$AK79,AB$419)=0),"",(INDEX(MASTER!$D$24:$AG$391,$AK79,AB$419))))</f>
        <v/>
      </c>
      <c r="AC79" s="27" t="str" cm="1">
        <f t="array" ref="AC79">IF($AK79=0,"",IF((INDEX(MASTER!$D$24:$AG$391,$AK79,AC$419)=0),"",(INDEX(MASTER!$D$24:$AG$391,$AK79,AC$419))))</f>
        <v/>
      </c>
      <c r="AD79" s="27" t="str" cm="1">
        <f t="array" ref="AD79">IF($AK79=0,"",IF((INDEX(MASTER!$D$24:$AG$391,$AK79,AD$419)=0),"",(INDEX(MASTER!$D$24:$AG$391,$AK79,AD$419))))</f>
        <v/>
      </c>
      <c r="AE79" s="27" t="str" cm="1">
        <f t="array" ref="AE79">IF($AK79=0,"",IF((INDEX(MASTER!$D$24:$AG$391,$AK79,AE$419)=0),"",(INDEX(MASTER!$D$24:$AG$391,$AK79,AE$419))))</f>
        <v/>
      </c>
      <c r="AF79" s="102" t="str" cm="1">
        <f t="array" ref="AF79">IF($AK79=0,"",IF((INDEX(MASTER!$D$24:$AG$391,$AK79,AF$419)=0),"",(INDEX(MASTER!$D$24:$AG$391,$AK79,AF$419))))</f>
        <v/>
      </c>
      <c r="AK79" s="3">
        <v>56</v>
      </c>
    </row>
    <row r="80" spans="2:37" ht="12.75" customHeight="1" x14ac:dyDescent="0.2">
      <c r="B80" s="28"/>
      <c r="D80" s="111" t="str" cm="1">
        <f t="array" ref="D80">IF($AK80=0,"",IF((INDEX(MASTER!$D$24:$AG$391,$AK80,D$419)=0),"",(INDEX(MASTER!$D$24:$AG$391,$AK80,D$419))))</f>
        <v/>
      </c>
      <c r="E80" s="22" t="str" cm="1">
        <f t="array" ref="E80">IF($AK80=0,"",IF((INDEX(MASTER!$D$24:$AG$391,$AK80,E$419)=0),"",(INDEX(MASTER!$D$24:$AG$391,$AK80,E$419))))</f>
        <v/>
      </c>
      <c r="F80" s="22" t="str" cm="1">
        <f t="array" ref="F80">IF($AK80=0,"",IF((INDEX(MASTER!$D$24:$AG$391,$AK80,F$419)=0),"",(INDEX(MASTER!$D$24:$AG$391,$AK80,F$419))))</f>
        <v/>
      </c>
      <c r="G80" s="23" t="str" cm="1">
        <f t="array" ref="G80">IF($AK80=0,"",IF((INDEX(MASTER!$D$24:$AG$391,$AK80,G$419)=0),"",(INDEX(MASTER!$D$24:$AG$391,$AK80,G$419))))</f>
        <v/>
      </c>
      <c r="H80" s="22" t="str" cm="1">
        <f t="array" ref="H80">IF($AK80=0,"",IF((INDEX(MASTER!$D$24:$AG$391,$AK80,H$419)=0),"",(INDEX(MASTER!$D$24:$AG$391,$AK80,H$419))))</f>
        <v/>
      </c>
      <c r="I80" s="23" t="str" cm="1">
        <f t="array" ref="I80">IF($AK80=0,"",IF((INDEX(MASTER!$D$24:$AG$391,$AK80,I$419)=0),"",(INDEX(MASTER!$D$24:$AG$391,$AK80,I$419))))</f>
        <v/>
      </c>
      <c r="J80" s="112" t="str" cm="1">
        <f t="array" ref="J80">IF($AK80=0,"",IF((INDEX(MASTER!$D$24:$AG$391,$AK80,J$419)=0),"",(INDEX(MASTER!$D$24:$AG$391,$AK80,J$419))))</f>
        <v/>
      </c>
      <c r="K80" s="112" t="str" cm="1">
        <f t="array" ref="K80">IF($AK80=0,"",IF((INDEX(MASTER!$D$24:$AG$391,$AK80,K$419)=0),"",(INDEX(MASTER!$D$24:$AG$391,$AK80,K$419))))</f>
        <v/>
      </c>
      <c r="L80" s="25" t="str" cm="1">
        <f t="array" ref="L80">IF($AK80=0,"",IF((INDEX(MASTER!$D$24:$AG$391,$AK80,L$419)=0),"",(INDEX(MASTER!$D$24:$AG$391,$AK80,L$419))))</f>
        <v/>
      </c>
      <c r="M80" s="27" t="str" cm="1">
        <f t="array" ref="M80">IF($AK80=0,"",IF((INDEX(MASTER!$D$24:$AG$391,$AK80,M$419)=0),"",(INDEX(MASTER!$D$24:$AG$391,$AK80,M$419))))</f>
        <v/>
      </c>
      <c r="N80" s="27" t="str" cm="1">
        <f t="array" ref="N80">IF($AK80=0,"",IF((INDEX(MASTER!$D$24:$AG$391,$AK80,N$419)=0),"",(INDEX(MASTER!$D$24:$AG$391,$AK80,N$419))))</f>
        <v/>
      </c>
      <c r="O80" s="27" t="str" cm="1">
        <f t="array" ref="O80">IF($AK80=0,"",IF((INDEX(MASTER!$D$24:$AG$391,$AK80,O$419)=0),"",(INDEX(MASTER!$D$24:$AG$391,$AK80,O$419))))</f>
        <v/>
      </c>
      <c r="P80" s="27" t="str" cm="1">
        <f t="array" ref="P80">IF($AK80=0,"",IF((INDEX(MASTER!$D$24:$AG$391,$AK80,P$419)=0),"",(INDEX(MASTER!$D$24:$AG$391,$AK80,P$419))))</f>
        <v/>
      </c>
      <c r="Q80" s="27" t="str" cm="1">
        <f t="array" ref="Q80">IF($AK80=0,"",IF((INDEX(MASTER!$D$24:$AG$391,$AK80,Q$419)=0),"",(INDEX(MASTER!$D$24:$AG$391,$AK80,Q$419))))</f>
        <v/>
      </c>
      <c r="R80" s="27" t="str" cm="1">
        <f t="array" ref="R80">IF($AK80=0,"",IF((INDEX(MASTER!$D$24:$AG$391,$AK80,R$419)=0),"",(INDEX(MASTER!$D$24:$AG$391,$AK80,R$419))))</f>
        <v/>
      </c>
      <c r="S80" s="27" t="str" cm="1">
        <f t="array" ref="S80">IF($AK80=0,"",IF((INDEX(MASTER!$D$24:$AG$391,$AK80,S$419)=0),"",(INDEX(MASTER!$D$24:$AG$391,$AK80,S$419))))</f>
        <v/>
      </c>
      <c r="T80" s="27" t="str" cm="1">
        <f t="array" ref="T80">IF($AK80=0,"",IF((INDEX(MASTER!$D$24:$AG$391,$AK80,T$419)=0),"",(INDEX(MASTER!$D$24:$AG$391,$AK80,T$419))))</f>
        <v/>
      </c>
      <c r="U80" s="27" t="str" cm="1">
        <f t="array" ref="U80">IF($AK80=0,"",IF((INDEX(MASTER!$D$24:$AG$391,$AK80,U$419)=0),"",(INDEX(MASTER!$D$24:$AG$391,$AK80,U$419))))</f>
        <v/>
      </c>
      <c r="V80" s="27" t="str" cm="1">
        <f t="array" ref="V80">IF($AK80=0,"",IF((INDEX(MASTER!$D$24:$AG$391,$AK80,V$419)=0),"",(INDEX(MASTER!$D$24:$AG$391,$AK80,V$419))))</f>
        <v/>
      </c>
      <c r="W80" s="27" t="str" cm="1">
        <f t="array" ref="W80">IF($AK80=0,"",IF((INDEX(MASTER!$D$24:$AG$391,$AK80,W$419)=0),"",(INDEX(MASTER!$D$24:$AG$391,$AK80,W$419))))</f>
        <v/>
      </c>
      <c r="X80" s="27" t="str" cm="1">
        <f t="array" ref="X80">IF($AK80=0,"",IF((INDEX(MASTER!$D$24:$AG$391,$AK80,X$419)=0),"",(INDEX(MASTER!$D$24:$AG$391,$AK80,X$419))))</f>
        <v/>
      </c>
      <c r="Y80" s="27" t="str" cm="1">
        <f t="array" ref="Y80">IF($AK80=0,"",IF((INDEX(MASTER!$D$24:$AG$391,$AK80,Y$419)=0),"",(INDEX(MASTER!$D$24:$AG$391,$AK80,Y$419))))</f>
        <v/>
      </c>
      <c r="Z80" s="27" t="str" cm="1">
        <f t="array" ref="Z80">IF($AK80=0,"",IF((INDEX(MASTER!$D$24:$AG$391,$AK80,Z$419)=0),"",(INDEX(MASTER!$D$24:$AG$391,$AK80,Z$419))))</f>
        <v/>
      </c>
      <c r="AA80" s="27" t="str" cm="1">
        <f t="array" ref="AA80">IF($AK80=0,"",IF((INDEX(MASTER!$D$24:$AG$391,$AK80,AA$419)=0),"",(INDEX(MASTER!$D$24:$AG$391,$AK80,AA$419))))</f>
        <v/>
      </c>
      <c r="AB80" s="27" t="str" cm="1">
        <f t="array" ref="AB80">IF($AK80=0,"",IF((INDEX(MASTER!$D$24:$AG$391,$AK80,AB$419)=0),"",(INDEX(MASTER!$D$24:$AG$391,$AK80,AB$419))))</f>
        <v/>
      </c>
      <c r="AC80" s="27" t="str" cm="1">
        <f t="array" ref="AC80">IF($AK80=0,"",IF((INDEX(MASTER!$D$24:$AG$391,$AK80,AC$419)=0),"",(INDEX(MASTER!$D$24:$AG$391,$AK80,AC$419))))</f>
        <v/>
      </c>
      <c r="AD80" s="27" t="str" cm="1">
        <f t="array" ref="AD80">IF($AK80=0,"",IF((INDEX(MASTER!$D$24:$AG$391,$AK80,AD$419)=0),"",(INDEX(MASTER!$D$24:$AG$391,$AK80,AD$419))))</f>
        <v/>
      </c>
      <c r="AE80" s="27" t="str" cm="1">
        <f t="array" ref="AE80">IF($AK80=0,"",IF((INDEX(MASTER!$D$24:$AG$391,$AK80,AE$419)=0),"",(INDEX(MASTER!$D$24:$AG$391,$AK80,AE$419))))</f>
        <v/>
      </c>
      <c r="AF80" s="102" t="str" cm="1">
        <f t="array" ref="AF80">IF($AK80=0,"",IF((INDEX(MASTER!$D$24:$AG$391,$AK80,AF$419)=0),"",(INDEX(MASTER!$D$24:$AG$391,$AK80,AF$419))))</f>
        <v/>
      </c>
      <c r="AK80" s="3">
        <v>57</v>
      </c>
    </row>
    <row r="81" spans="2:37" ht="12.75" customHeight="1" x14ac:dyDescent="0.2">
      <c r="B81" s="28"/>
      <c r="D81" s="111" t="str" cm="1">
        <f t="array" ref="D81">IF($AK81=0,"",IF((INDEX(MASTER!$D$24:$AG$391,$AK81,D$419)=0),"",(INDEX(MASTER!$D$24:$AG$391,$AK81,D$419))))</f>
        <v>$XS119</v>
      </c>
      <c r="E81" s="22" t="str" cm="1">
        <f t="array" ref="E81">IF($AK81=0,"",IF((INDEX(MASTER!$D$24:$AG$391,$AK81,E$419)=0),"",(INDEX(MASTER!$D$24:$AG$391,$AK81,E$419))))</f>
        <v/>
      </c>
      <c r="F81" s="22" t="str" cm="1">
        <f t="array" ref="F81">IF($AK81=0,"",IF((INDEX(MASTER!$D$24:$AG$391,$AK81,F$419)=0),"",(INDEX(MASTER!$D$24:$AG$391,$AK81,F$419))))</f>
        <v>RAMPS AB</v>
      </c>
      <c r="G81" s="23" cm="1">
        <f t="array" ref="G81">IF($AK81=0,"",IF((INDEX(MASTER!$D$24:$AG$391,$AK81,G$419)=0),"",(INDEX(MASTER!$D$24:$AG$391,$AK81,G$419))))</f>
        <v>2100</v>
      </c>
      <c r="H81" s="22" t="str" cm="1">
        <f t="array" ref="H81">IF($AK81=0,"",IF((INDEX(MASTER!$D$24:$AG$391,$AK81,H$419)=0),"",(INDEX(MASTER!$D$24:$AG$391,$AK81,H$419))))</f>
        <v>TO</v>
      </c>
      <c r="I81" s="23" cm="1">
        <f t="array" ref="I81">IF($AK81=0,"",IF((INDEX(MASTER!$D$24:$AG$391,$AK81,I$419)=0),"",(INDEX(MASTER!$D$24:$AG$391,$AK81,I$419))))</f>
        <v>2150</v>
      </c>
      <c r="J81" s="112" t="str" cm="1">
        <f t="array" ref="J81">IF($AK81=0,"",IF((INDEX(MASTER!$D$24:$AG$391,$AK81,J$419)=0),"",(INDEX(MASTER!$D$24:$AG$391,$AK81,J$419))))</f>
        <v/>
      </c>
      <c r="K81" s="112" t="str" cm="1">
        <f t="array" ref="K81">IF($AK81=0,"",IF((INDEX(MASTER!$D$24:$AG$391,$AK81,K$419)=0),"",(INDEX(MASTER!$D$24:$AG$391,$AK81,K$419))))</f>
        <v>01/NHS/21</v>
      </c>
      <c r="L81" s="25" t="str" cm="1">
        <f t="array" ref="L81">IF($AK81=0,"",IF((INDEX(MASTER!$D$24:$AG$391,$AK81,L$419)=0),"",(INDEX(MASTER!$D$24:$AG$391,$AK81,L$419))))</f>
        <v/>
      </c>
      <c r="M81" s="27" cm="1">
        <f t="array" ref="M81">IF($AK81=0,"",IF((INDEX(MASTER!$D$24:$AG$391,$AK81,M$419)=0),"",(INDEX(MASTER!$D$24:$AG$391,$AK81,M$419))))</f>
        <v>1261</v>
      </c>
      <c r="N81" s="27" t="str" cm="1">
        <f t="array" ref="N81">IF($AK81=0,"",IF((INDEX(MASTER!$D$24:$AG$391,$AK81,N$419)=0),"",(INDEX(MASTER!$D$24:$AG$391,$AK81,N$419))))</f>
        <v/>
      </c>
      <c r="O81" s="27" t="str" cm="1">
        <f t="array" ref="O81">IF($AK81=0,"",IF((INDEX(MASTER!$D$24:$AG$391,$AK81,O$419)=0),"",(INDEX(MASTER!$D$24:$AG$391,$AK81,O$419))))</f>
        <v/>
      </c>
      <c r="P81" s="27" t="str" cm="1">
        <f t="array" ref="P81">IF($AK81=0,"",IF((INDEX(MASTER!$D$24:$AG$391,$AK81,P$419)=0),"",(INDEX(MASTER!$D$24:$AG$391,$AK81,P$419))))</f>
        <v/>
      </c>
      <c r="Q81" s="27" t="str" cm="1">
        <f t="array" ref="Q81">IF($AK81=0,"",IF((INDEX(MASTER!$D$24:$AG$391,$AK81,Q$419)=0),"",(INDEX(MASTER!$D$24:$AG$391,$AK81,Q$419))))</f>
        <v/>
      </c>
      <c r="R81" s="27" t="str" cm="1">
        <f t="array" ref="R81">IF($AK81=0,"",IF((INDEX(MASTER!$D$24:$AG$391,$AK81,R$419)=0),"",(INDEX(MASTER!$D$24:$AG$391,$AK81,R$419))))</f>
        <v/>
      </c>
      <c r="S81" s="27" t="str" cm="1">
        <f t="array" ref="S81">IF($AK81=0,"",IF((INDEX(MASTER!$D$24:$AG$391,$AK81,S$419)=0),"",(INDEX(MASTER!$D$24:$AG$391,$AK81,S$419))))</f>
        <v/>
      </c>
      <c r="T81" s="27" t="str" cm="1">
        <f t="array" ref="T81">IF($AK81=0,"",IF((INDEX(MASTER!$D$24:$AG$391,$AK81,T$419)=0),"",(INDEX(MASTER!$D$24:$AG$391,$AK81,T$419))))</f>
        <v/>
      </c>
      <c r="U81" s="27" t="str" cm="1">
        <f t="array" ref="U81">IF($AK81=0,"",IF((INDEX(MASTER!$D$24:$AG$391,$AK81,U$419)=0),"",(INDEX(MASTER!$D$24:$AG$391,$AK81,U$419))))</f>
        <v/>
      </c>
      <c r="V81" s="27" t="str" cm="1">
        <f t="array" ref="V81">IF($AK81=0,"",IF((INDEX(MASTER!$D$24:$AG$391,$AK81,V$419)=0),"",(INDEX(MASTER!$D$24:$AG$391,$AK81,V$419))))</f>
        <v/>
      </c>
      <c r="W81" s="27" t="str" cm="1">
        <f t="array" ref="W81">IF($AK81=0,"",IF((INDEX(MASTER!$D$24:$AG$391,$AK81,W$419)=0),"",(INDEX(MASTER!$D$24:$AG$391,$AK81,W$419))))</f>
        <v/>
      </c>
      <c r="X81" s="27" t="str" cm="1">
        <f t="array" ref="X81">IF($AK81=0,"",IF((INDEX(MASTER!$D$24:$AG$391,$AK81,X$419)=0),"",(INDEX(MASTER!$D$24:$AG$391,$AK81,X$419))))</f>
        <v/>
      </c>
      <c r="Y81" s="27" t="str" cm="1">
        <f t="array" ref="Y81">IF($AK81=0,"",IF((INDEX(MASTER!$D$24:$AG$391,$AK81,Y$419)=0),"",(INDEX(MASTER!$D$24:$AG$391,$AK81,Y$419))))</f>
        <v/>
      </c>
      <c r="Z81" s="27" t="str" cm="1">
        <f t="array" ref="Z81">IF($AK81=0,"",IF((INDEX(MASTER!$D$24:$AG$391,$AK81,Z$419)=0),"",(INDEX(MASTER!$D$24:$AG$391,$AK81,Z$419))))</f>
        <v/>
      </c>
      <c r="AA81" s="27" t="str" cm="1">
        <f t="array" ref="AA81">IF($AK81=0,"",IF((INDEX(MASTER!$D$24:$AG$391,$AK81,AA$419)=0),"",(INDEX(MASTER!$D$24:$AG$391,$AK81,AA$419))))</f>
        <v/>
      </c>
      <c r="AB81" s="27" t="str" cm="1">
        <f t="array" ref="AB81">IF($AK81=0,"",IF((INDEX(MASTER!$D$24:$AG$391,$AK81,AB$419)=0),"",(INDEX(MASTER!$D$24:$AG$391,$AK81,AB$419))))</f>
        <v/>
      </c>
      <c r="AC81" s="27" t="str" cm="1">
        <f t="array" ref="AC81">IF($AK81=0,"",IF((INDEX(MASTER!$D$24:$AG$391,$AK81,AC$419)=0),"",(INDEX(MASTER!$D$24:$AG$391,$AK81,AC$419))))</f>
        <v/>
      </c>
      <c r="AD81" s="27" t="str" cm="1">
        <f t="array" ref="AD81">IF($AK81=0,"",IF((INDEX(MASTER!$D$24:$AG$391,$AK81,AD$419)=0),"",(INDEX(MASTER!$D$24:$AG$391,$AK81,AD$419))))</f>
        <v/>
      </c>
      <c r="AE81" s="27" t="str" cm="1">
        <f t="array" ref="AE81">IF($AK81=0,"",IF((INDEX(MASTER!$D$24:$AG$391,$AK81,AE$419)=0),"",(INDEX(MASTER!$D$24:$AG$391,$AK81,AE$419))))</f>
        <v/>
      </c>
      <c r="AF81" s="102" t="str" cm="1">
        <f t="array" ref="AF81">IF($AK81=0,"",IF((INDEX(MASTER!$D$24:$AG$391,$AK81,AF$419)=0),"",(INDEX(MASTER!$D$24:$AG$391,$AK81,AF$419))))</f>
        <v/>
      </c>
      <c r="AK81" s="3">
        <v>58</v>
      </c>
    </row>
    <row r="82" spans="2:37" ht="12.75" customHeight="1" x14ac:dyDescent="0.2">
      <c r="B82" s="28"/>
      <c r="D82" s="111" t="str" cm="1">
        <f t="array" ref="D82">IF($AK82=0,"",IF((INDEX(MASTER!$D$24:$AG$391,$AK82,D$419)=0),"",(INDEX(MASTER!$D$24:$AG$391,$AK82,D$419))))</f>
        <v>$XS120</v>
      </c>
      <c r="E82" s="22" t="str" cm="1">
        <f t="array" ref="E82">IF($AK82=0,"",IF((INDEX(MASTER!$D$24:$AG$391,$AK82,E$419)=0),"",(INDEX(MASTER!$D$24:$AG$391,$AK82,E$419))))</f>
        <v/>
      </c>
      <c r="F82" s="22" t="str" cm="1">
        <f t="array" ref="F82">IF($AK82=0,"",IF((INDEX(MASTER!$D$24:$AG$391,$AK82,F$419)=0),"",(INDEX(MASTER!$D$24:$AG$391,$AK82,F$419))))</f>
        <v>RAMPS AB</v>
      </c>
      <c r="G82" s="23" cm="1">
        <f t="array" ref="G82">IF($AK82=0,"",IF((INDEX(MASTER!$D$24:$AG$391,$AK82,G$419)=0),"",(INDEX(MASTER!$D$24:$AG$391,$AK82,G$419))))</f>
        <v>2150</v>
      </c>
      <c r="H82" s="22" t="str" cm="1">
        <f t="array" ref="H82">IF($AK82=0,"",IF((INDEX(MASTER!$D$24:$AG$391,$AK82,H$419)=0),"",(INDEX(MASTER!$D$24:$AG$391,$AK82,H$419))))</f>
        <v>TO</v>
      </c>
      <c r="I82" s="23" cm="1">
        <f t="array" ref="I82">IF($AK82=0,"",IF((INDEX(MASTER!$D$24:$AG$391,$AK82,I$419)=0),"",(INDEX(MASTER!$D$24:$AG$391,$AK82,I$419))))</f>
        <v>2161.83</v>
      </c>
      <c r="J82" s="112" t="str" cm="1">
        <f t="array" ref="J82">IF($AK82=0,"",IF((INDEX(MASTER!$D$24:$AG$391,$AK82,J$419)=0),"",(INDEX(MASTER!$D$24:$AG$391,$AK82,J$419))))</f>
        <v/>
      </c>
      <c r="K82" s="112" t="str" cm="1">
        <f t="array" ref="K82">IF($AK82=0,"",IF((INDEX(MASTER!$D$24:$AG$391,$AK82,K$419)=0),"",(INDEX(MASTER!$D$24:$AG$391,$AK82,K$419))))</f>
        <v>01/NHS/21</v>
      </c>
      <c r="L82" s="25" cm="1">
        <f t="array" ref="L82">IF($AK82=0,"",IF((INDEX(MASTER!$D$24:$AG$391,$AK82,L$419)=0),"",(INDEX(MASTER!$D$24:$AG$391,$AK82,L$419))))</f>
        <v>7</v>
      </c>
      <c r="M82" s="27" cm="1">
        <f t="array" ref="M82">IF($AK82=0,"",IF((INDEX(MASTER!$D$24:$AG$391,$AK82,M$419)=0),"",(INDEX(MASTER!$D$24:$AG$391,$AK82,M$419))))</f>
        <v>343</v>
      </c>
      <c r="N82" s="27" t="str" cm="1">
        <f t="array" ref="N82">IF($AK82=0,"",IF((INDEX(MASTER!$D$24:$AG$391,$AK82,N$419)=0),"",(INDEX(MASTER!$D$24:$AG$391,$AK82,N$419))))</f>
        <v/>
      </c>
      <c r="O82" s="27" t="str" cm="1">
        <f t="array" ref="O82">IF($AK82=0,"",IF((INDEX(MASTER!$D$24:$AG$391,$AK82,O$419)=0),"",(INDEX(MASTER!$D$24:$AG$391,$AK82,O$419))))</f>
        <v/>
      </c>
      <c r="P82" s="27" t="str" cm="1">
        <f t="array" ref="P82">IF($AK82=0,"",IF((INDEX(MASTER!$D$24:$AG$391,$AK82,P$419)=0),"",(INDEX(MASTER!$D$24:$AG$391,$AK82,P$419))))</f>
        <v/>
      </c>
      <c r="Q82" s="27" t="str" cm="1">
        <f t="array" ref="Q82">IF($AK82=0,"",IF((INDEX(MASTER!$D$24:$AG$391,$AK82,Q$419)=0),"",(INDEX(MASTER!$D$24:$AG$391,$AK82,Q$419))))</f>
        <v/>
      </c>
      <c r="R82" s="27" t="str" cm="1">
        <f t="array" ref="R82">IF($AK82=0,"",IF((INDEX(MASTER!$D$24:$AG$391,$AK82,R$419)=0),"",(INDEX(MASTER!$D$24:$AG$391,$AK82,R$419))))</f>
        <v/>
      </c>
      <c r="S82" s="27" t="str" cm="1">
        <f t="array" ref="S82">IF($AK82=0,"",IF((INDEX(MASTER!$D$24:$AG$391,$AK82,S$419)=0),"",(INDEX(MASTER!$D$24:$AG$391,$AK82,S$419))))</f>
        <v/>
      </c>
      <c r="T82" s="27" t="str" cm="1">
        <f t="array" ref="T82">IF($AK82=0,"",IF((INDEX(MASTER!$D$24:$AG$391,$AK82,T$419)=0),"",(INDEX(MASTER!$D$24:$AG$391,$AK82,T$419))))</f>
        <v/>
      </c>
      <c r="U82" s="27" t="str" cm="1">
        <f t="array" ref="U82">IF($AK82=0,"",IF((INDEX(MASTER!$D$24:$AG$391,$AK82,U$419)=0),"",(INDEX(MASTER!$D$24:$AG$391,$AK82,U$419))))</f>
        <v/>
      </c>
      <c r="V82" s="27" t="str" cm="1">
        <f t="array" ref="V82">IF($AK82=0,"",IF((INDEX(MASTER!$D$24:$AG$391,$AK82,V$419)=0),"",(INDEX(MASTER!$D$24:$AG$391,$AK82,V$419))))</f>
        <v/>
      </c>
      <c r="W82" s="27" t="str" cm="1">
        <f t="array" ref="W82">IF($AK82=0,"",IF((INDEX(MASTER!$D$24:$AG$391,$AK82,W$419)=0),"",(INDEX(MASTER!$D$24:$AG$391,$AK82,W$419))))</f>
        <v/>
      </c>
      <c r="X82" s="27" t="str" cm="1">
        <f t="array" ref="X82">IF($AK82=0,"",IF((INDEX(MASTER!$D$24:$AG$391,$AK82,X$419)=0),"",(INDEX(MASTER!$D$24:$AG$391,$AK82,X$419))))</f>
        <v/>
      </c>
      <c r="Y82" s="27" t="str" cm="1">
        <f t="array" ref="Y82">IF($AK82=0,"",IF((INDEX(MASTER!$D$24:$AG$391,$AK82,Y$419)=0),"",(INDEX(MASTER!$D$24:$AG$391,$AK82,Y$419))))</f>
        <v/>
      </c>
      <c r="Z82" s="27" t="str" cm="1">
        <f t="array" ref="Z82">IF($AK82=0,"",IF((INDEX(MASTER!$D$24:$AG$391,$AK82,Z$419)=0),"",(INDEX(MASTER!$D$24:$AG$391,$AK82,Z$419))))</f>
        <v/>
      </c>
      <c r="AA82" s="27" t="str" cm="1">
        <f t="array" ref="AA82">IF($AK82=0,"",IF((INDEX(MASTER!$D$24:$AG$391,$AK82,AA$419)=0),"",(INDEX(MASTER!$D$24:$AG$391,$AK82,AA$419))))</f>
        <v/>
      </c>
      <c r="AB82" s="27" t="str" cm="1">
        <f t="array" ref="AB82">IF($AK82=0,"",IF((INDEX(MASTER!$D$24:$AG$391,$AK82,AB$419)=0),"",(INDEX(MASTER!$D$24:$AG$391,$AK82,AB$419))))</f>
        <v/>
      </c>
      <c r="AC82" s="27" t="str" cm="1">
        <f t="array" ref="AC82">IF($AK82=0,"",IF((INDEX(MASTER!$D$24:$AG$391,$AK82,AC$419)=0),"",(INDEX(MASTER!$D$24:$AG$391,$AK82,AC$419))))</f>
        <v/>
      </c>
      <c r="AD82" s="27" t="str" cm="1">
        <f t="array" ref="AD82">IF($AK82=0,"",IF((INDEX(MASTER!$D$24:$AG$391,$AK82,AD$419)=0),"",(INDEX(MASTER!$D$24:$AG$391,$AK82,AD$419))))</f>
        <v/>
      </c>
      <c r="AE82" s="27" t="str" cm="1">
        <f t="array" ref="AE82">IF($AK82=0,"",IF((INDEX(MASTER!$D$24:$AG$391,$AK82,AE$419)=0),"",(INDEX(MASTER!$D$24:$AG$391,$AK82,AE$419))))</f>
        <v/>
      </c>
      <c r="AF82" s="102" t="str" cm="1">
        <f t="array" ref="AF82">IF($AK82=0,"",IF((INDEX(MASTER!$D$24:$AG$391,$AK82,AF$419)=0),"",(INDEX(MASTER!$D$24:$AG$391,$AK82,AF$419))))</f>
        <v/>
      </c>
      <c r="AK82" s="3">
        <v>59</v>
      </c>
    </row>
    <row r="83" spans="2:37" ht="12.75" customHeight="1" x14ac:dyDescent="0.2">
      <c r="B83" s="34"/>
      <c r="D83" s="111" t="str" cm="1">
        <f t="array" ref="D83">IF($AK83=0,"",IF((INDEX(MASTER!$D$24:$AG$391,$AK83,D$419)=0),"",(INDEX(MASTER!$D$24:$AG$391,$AK83,D$419))))</f>
        <v/>
      </c>
      <c r="E83" s="22" t="str" cm="1">
        <f t="array" ref="E83">IF($AK83=0,"",IF((INDEX(MASTER!$D$24:$AG$391,$AK83,E$419)=0),"",(INDEX(MASTER!$D$24:$AG$391,$AK83,E$419))))</f>
        <v/>
      </c>
      <c r="F83" s="22" t="str" cm="1">
        <f t="array" ref="F83">IF($AK83=0,"",IF((INDEX(MASTER!$D$24:$AG$391,$AK83,F$419)=0),"",(INDEX(MASTER!$D$24:$AG$391,$AK83,F$419))))</f>
        <v/>
      </c>
      <c r="G83" s="23" t="str" cm="1">
        <f t="array" ref="G83">IF($AK83=0,"",IF((INDEX(MASTER!$D$24:$AG$391,$AK83,G$419)=0),"",(INDEX(MASTER!$D$24:$AG$391,$AK83,G$419))))</f>
        <v/>
      </c>
      <c r="H83" s="22" t="str" cm="1">
        <f t="array" ref="H83">IF($AK83=0,"",IF((INDEX(MASTER!$D$24:$AG$391,$AK83,H$419)=0),"",(INDEX(MASTER!$D$24:$AG$391,$AK83,H$419))))</f>
        <v/>
      </c>
      <c r="I83" s="23" t="str" cm="1">
        <f t="array" ref="I83">IF($AK83=0,"",IF((INDEX(MASTER!$D$24:$AG$391,$AK83,I$419)=0),"",(INDEX(MASTER!$D$24:$AG$391,$AK83,I$419))))</f>
        <v/>
      </c>
      <c r="J83" s="112" t="str" cm="1">
        <f t="array" ref="J83">IF($AK83=0,"",IF((INDEX(MASTER!$D$24:$AG$391,$AK83,J$419)=0),"",(INDEX(MASTER!$D$24:$AG$391,$AK83,J$419))))</f>
        <v/>
      </c>
      <c r="K83" s="112" t="str" cm="1">
        <f t="array" ref="K83">IF($AK83=0,"",IF((INDEX(MASTER!$D$24:$AG$391,$AK83,K$419)=0),"",(INDEX(MASTER!$D$24:$AG$391,$AK83,K$419))))</f>
        <v/>
      </c>
      <c r="L83" s="25" t="str" cm="1">
        <f t="array" ref="L83">IF($AK83=0,"",IF((INDEX(MASTER!$D$24:$AG$391,$AK83,L$419)=0),"",(INDEX(MASTER!$D$24:$AG$391,$AK83,L$419))))</f>
        <v/>
      </c>
      <c r="M83" s="27" t="str" cm="1">
        <f t="array" ref="M83">IF($AK83=0,"",IF((INDEX(MASTER!$D$24:$AG$391,$AK83,M$419)=0),"",(INDEX(MASTER!$D$24:$AG$391,$AK83,M$419))))</f>
        <v/>
      </c>
      <c r="N83" s="27" t="str" cm="1">
        <f t="array" ref="N83">IF($AK83=0,"",IF((INDEX(MASTER!$D$24:$AG$391,$AK83,N$419)=0),"",(INDEX(MASTER!$D$24:$AG$391,$AK83,N$419))))</f>
        <v/>
      </c>
      <c r="O83" s="27" t="str" cm="1">
        <f t="array" ref="O83">IF($AK83=0,"",IF((INDEX(MASTER!$D$24:$AG$391,$AK83,O$419)=0),"",(INDEX(MASTER!$D$24:$AG$391,$AK83,O$419))))</f>
        <v/>
      </c>
      <c r="P83" s="27" t="str" cm="1">
        <f t="array" ref="P83">IF($AK83=0,"",IF((INDEX(MASTER!$D$24:$AG$391,$AK83,P$419)=0),"",(INDEX(MASTER!$D$24:$AG$391,$AK83,P$419))))</f>
        <v/>
      </c>
      <c r="Q83" s="27" t="str" cm="1">
        <f t="array" ref="Q83">IF($AK83=0,"",IF((INDEX(MASTER!$D$24:$AG$391,$AK83,Q$419)=0),"",(INDEX(MASTER!$D$24:$AG$391,$AK83,Q$419))))</f>
        <v/>
      </c>
      <c r="R83" s="27" t="str" cm="1">
        <f t="array" ref="R83">IF($AK83=0,"",IF((INDEX(MASTER!$D$24:$AG$391,$AK83,R$419)=0),"",(INDEX(MASTER!$D$24:$AG$391,$AK83,R$419))))</f>
        <v/>
      </c>
      <c r="S83" s="27" t="str" cm="1">
        <f t="array" ref="S83">IF($AK83=0,"",IF((INDEX(MASTER!$D$24:$AG$391,$AK83,S$419)=0),"",(INDEX(MASTER!$D$24:$AG$391,$AK83,S$419))))</f>
        <v/>
      </c>
      <c r="T83" s="27" t="str" cm="1">
        <f t="array" ref="T83">IF($AK83=0,"",IF((INDEX(MASTER!$D$24:$AG$391,$AK83,T$419)=0),"",(INDEX(MASTER!$D$24:$AG$391,$AK83,T$419))))</f>
        <v/>
      </c>
      <c r="U83" s="27" t="str" cm="1">
        <f t="array" ref="U83">IF($AK83=0,"",IF((INDEX(MASTER!$D$24:$AG$391,$AK83,U$419)=0),"",(INDEX(MASTER!$D$24:$AG$391,$AK83,U$419))))</f>
        <v/>
      </c>
      <c r="V83" s="27" t="str" cm="1">
        <f t="array" ref="V83">IF($AK83=0,"",IF((INDEX(MASTER!$D$24:$AG$391,$AK83,V$419)=0),"",(INDEX(MASTER!$D$24:$AG$391,$AK83,V$419))))</f>
        <v/>
      </c>
      <c r="W83" s="27" t="str" cm="1">
        <f t="array" ref="W83">IF($AK83=0,"",IF((INDEX(MASTER!$D$24:$AG$391,$AK83,W$419)=0),"",(INDEX(MASTER!$D$24:$AG$391,$AK83,W$419))))</f>
        <v/>
      </c>
      <c r="X83" s="27" t="str" cm="1">
        <f t="array" ref="X83">IF($AK83=0,"",IF((INDEX(MASTER!$D$24:$AG$391,$AK83,X$419)=0),"",(INDEX(MASTER!$D$24:$AG$391,$AK83,X$419))))</f>
        <v/>
      </c>
      <c r="Y83" s="27" t="str" cm="1">
        <f t="array" ref="Y83">IF($AK83=0,"",IF((INDEX(MASTER!$D$24:$AG$391,$AK83,Y$419)=0),"",(INDEX(MASTER!$D$24:$AG$391,$AK83,Y$419))))</f>
        <v/>
      </c>
      <c r="Z83" s="27" t="str" cm="1">
        <f t="array" ref="Z83">IF($AK83=0,"",IF((INDEX(MASTER!$D$24:$AG$391,$AK83,Z$419)=0),"",(INDEX(MASTER!$D$24:$AG$391,$AK83,Z$419))))</f>
        <v/>
      </c>
      <c r="AA83" s="27" t="str" cm="1">
        <f t="array" ref="AA83">IF($AK83=0,"",IF((INDEX(MASTER!$D$24:$AG$391,$AK83,AA$419)=0),"",(INDEX(MASTER!$D$24:$AG$391,$AK83,AA$419))))</f>
        <v/>
      </c>
      <c r="AB83" s="27" t="str" cm="1">
        <f t="array" ref="AB83">IF($AK83=0,"",IF((INDEX(MASTER!$D$24:$AG$391,$AK83,AB$419)=0),"",(INDEX(MASTER!$D$24:$AG$391,$AK83,AB$419))))</f>
        <v/>
      </c>
      <c r="AC83" s="27" t="str" cm="1">
        <f t="array" ref="AC83">IF($AK83=0,"",IF((INDEX(MASTER!$D$24:$AG$391,$AK83,AC$419)=0),"",(INDEX(MASTER!$D$24:$AG$391,$AK83,AC$419))))</f>
        <v/>
      </c>
      <c r="AD83" s="27" t="str" cm="1">
        <f t="array" ref="AD83">IF($AK83=0,"",IF((INDEX(MASTER!$D$24:$AG$391,$AK83,AD$419)=0),"",(INDEX(MASTER!$D$24:$AG$391,$AK83,AD$419))))</f>
        <v/>
      </c>
      <c r="AE83" s="27" t="str" cm="1">
        <f t="array" ref="AE83">IF($AK83=0,"",IF((INDEX(MASTER!$D$24:$AG$391,$AK83,AE$419)=0),"",(INDEX(MASTER!$D$24:$AG$391,$AK83,AE$419))))</f>
        <v/>
      </c>
      <c r="AF83" s="102" t="str" cm="1">
        <f t="array" ref="AF83">IF($AK83=0,"",IF((INDEX(MASTER!$D$24:$AG$391,$AK83,AF$419)=0),"",(INDEX(MASTER!$D$24:$AG$391,$AK83,AF$419))))</f>
        <v/>
      </c>
      <c r="AK83" s="3">
        <v>60</v>
      </c>
    </row>
    <row r="84" spans="2:37" ht="12.75" customHeight="1" x14ac:dyDescent="0.2">
      <c r="B84" s="34"/>
      <c r="D84" s="111" t="str" cm="1">
        <f t="array" ref="D84">IF($AK84=0,"",IF((INDEX(MASTER!$D$24:$AG$391,$AK84,D$419)=0),"",(INDEX(MASTER!$D$24:$AG$391,$AK84,D$419))))</f>
        <v>$XS121</v>
      </c>
      <c r="E84" s="22" t="str" cm="1">
        <f t="array" ref="E84">IF($AK84=0,"",IF((INDEX(MASTER!$D$24:$AG$391,$AK84,E$419)=0),"",(INDEX(MASTER!$D$24:$AG$391,$AK84,E$419))))</f>
        <v/>
      </c>
      <c r="F84" s="22" t="str" cm="1">
        <f t="array" ref="F84">IF($AK84=0,"",IF((INDEX(MASTER!$D$24:$AG$391,$AK84,F$419)=0),"",(INDEX(MASTER!$D$24:$AG$391,$AK84,F$419))))</f>
        <v>RAMP A</v>
      </c>
      <c r="G84" s="23" cm="1">
        <f t="array" ref="G84">IF($AK84=0,"",IF((INDEX(MASTER!$D$24:$AG$391,$AK84,G$419)=0),"",(INDEX(MASTER!$D$24:$AG$391,$AK84,G$419))))</f>
        <v>2161.83</v>
      </c>
      <c r="H84" s="22" t="str" cm="1">
        <f t="array" ref="H84">IF($AK84=0,"",IF((INDEX(MASTER!$D$24:$AG$391,$AK84,H$419)=0),"",(INDEX(MASTER!$D$24:$AG$391,$AK84,H$419))))</f>
        <v>TO</v>
      </c>
      <c r="I84" s="23" cm="1">
        <f t="array" ref="I84">IF($AK84=0,"",IF((INDEX(MASTER!$D$24:$AG$391,$AK84,I$419)=0),"",(INDEX(MASTER!$D$24:$AG$391,$AK84,I$419))))</f>
        <v>2200</v>
      </c>
      <c r="J84" s="112" t="str" cm="1">
        <f t="array" ref="J84">IF($AK84=0,"",IF((INDEX(MASTER!$D$24:$AG$391,$AK84,J$419)=0),"",(INDEX(MASTER!$D$24:$AG$391,$AK84,J$419))))</f>
        <v/>
      </c>
      <c r="K84" s="112" t="str" cm="1">
        <f t="array" ref="K84">IF($AK84=0,"",IF((INDEX(MASTER!$D$24:$AG$391,$AK84,K$419)=0),"",(INDEX(MASTER!$D$24:$AG$391,$AK84,K$419))))</f>
        <v>01/NHS/21</v>
      </c>
      <c r="L84" s="25" t="str" cm="1">
        <f t="array" ref="L84">IF($AK84=0,"",IF((INDEX(MASTER!$D$24:$AG$391,$AK84,L$419)=0),"",(INDEX(MASTER!$D$24:$AG$391,$AK84,L$419))))</f>
        <v/>
      </c>
      <c r="M84" s="27" cm="1">
        <f t="array" ref="M84">IF($AK84=0,"",IF((INDEX(MASTER!$D$24:$AG$391,$AK84,M$419)=0),"",(INDEX(MASTER!$D$24:$AG$391,$AK84,M$419))))</f>
        <v>922</v>
      </c>
      <c r="N84" s="27" t="str" cm="1">
        <f t="array" ref="N84">IF($AK84=0,"",IF((INDEX(MASTER!$D$24:$AG$391,$AK84,N$419)=0),"",(INDEX(MASTER!$D$24:$AG$391,$AK84,N$419))))</f>
        <v/>
      </c>
      <c r="O84" s="27" t="str" cm="1">
        <f t="array" ref="O84">IF($AK84=0,"",IF((INDEX(MASTER!$D$24:$AG$391,$AK84,O$419)=0),"",(INDEX(MASTER!$D$24:$AG$391,$AK84,O$419))))</f>
        <v/>
      </c>
      <c r="P84" s="27" t="str" cm="1">
        <f t="array" ref="P84">IF($AK84=0,"",IF((INDEX(MASTER!$D$24:$AG$391,$AK84,P$419)=0),"",(INDEX(MASTER!$D$24:$AG$391,$AK84,P$419))))</f>
        <v/>
      </c>
      <c r="Q84" s="27" t="str" cm="1">
        <f t="array" ref="Q84">IF($AK84=0,"",IF((INDEX(MASTER!$D$24:$AG$391,$AK84,Q$419)=0),"",(INDEX(MASTER!$D$24:$AG$391,$AK84,Q$419))))</f>
        <v/>
      </c>
      <c r="R84" s="27" t="str" cm="1">
        <f t="array" ref="R84">IF($AK84=0,"",IF((INDEX(MASTER!$D$24:$AG$391,$AK84,R$419)=0),"",(INDEX(MASTER!$D$24:$AG$391,$AK84,R$419))))</f>
        <v/>
      </c>
      <c r="S84" s="27" t="str" cm="1">
        <f t="array" ref="S84">IF($AK84=0,"",IF((INDEX(MASTER!$D$24:$AG$391,$AK84,S$419)=0),"",(INDEX(MASTER!$D$24:$AG$391,$AK84,S$419))))</f>
        <v/>
      </c>
      <c r="T84" s="27" t="str" cm="1">
        <f t="array" ref="T84">IF($AK84=0,"",IF((INDEX(MASTER!$D$24:$AG$391,$AK84,T$419)=0),"",(INDEX(MASTER!$D$24:$AG$391,$AK84,T$419))))</f>
        <v/>
      </c>
      <c r="U84" s="27" t="str" cm="1">
        <f t="array" ref="U84">IF($AK84=0,"",IF((INDEX(MASTER!$D$24:$AG$391,$AK84,U$419)=0),"",(INDEX(MASTER!$D$24:$AG$391,$AK84,U$419))))</f>
        <v/>
      </c>
      <c r="V84" s="27" t="str" cm="1">
        <f t="array" ref="V84">IF($AK84=0,"",IF((INDEX(MASTER!$D$24:$AG$391,$AK84,V$419)=0),"",(INDEX(MASTER!$D$24:$AG$391,$AK84,V$419))))</f>
        <v/>
      </c>
      <c r="W84" s="27" t="str" cm="1">
        <f t="array" ref="W84">IF($AK84=0,"",IF((INDEX(MASTER!$D$24:$AG$391,$AK84,W$419)=0),"",(INDEX(MASTER!$D$24:$AG$391,$AK84,W$419))))</f>
        <v/>
      </c>
      <c r="X84" s="27" t="str" cm="1">
        <f t="array" ref="X84">IF($AK84=0,"",IF((INDEX(MASTER!$D$24:$AG$391,$AK84,X$419)=0),"",(INDEX(MASTER!$D$24:$AG$391,$AK84,X$419))))</f>
        <v/>
      </c>
      <c r="Y84" s="27" t="str" cm="1">
        <f t="array" ref="Y84">IF($AK84=0,"",IF((INDEX(MASTER!$D$24:$AG$391,$AK84,Y$419)=0),"",(INDEX(MASTER!$D$24:$AG$391,$AK84,Y$419))))</f>
        <v/>
      </c>
      <c r="Z84" s="27" t="str" cm="1">
        <f t="array" ref="Z84">IF($AK84=0,"",IF((INDEX(MASTER!$D$24:$AG$391,$AK84,Z$419)=0),"",(INDEX(MASTER!$D$24:$AG$391,$AK84,Z$419))))</f>
        <v/>
      </c>
      <c r="AA84" s="27" t="str" cm="1">
        <f t="array" ref="AA84">IF($AK84=0,"",IF((INDEX(MASTER!$D$24:$AG$391,$AK84,AA$419)=0),"",(INDEX(MASTER!$D$24:$AG$391,$AK84,AA$419))))</f>
        <v/>
      </c>
      <c r="AB84" s="27" t="str" cm="1">
        <f t="array" ref="AB84">IF($AK84=0,"",IF((INDEX(MASTER!$D$24:$AG$391,$AK84,AB$419)=0),"",(INDEX(MASTER!$D$24:$AG$391,$AK84,AB$419))))</f>
        <v/>
      </c>
      <c r="AC84" s="27" t="str" cm="1">
        <f t="array" ref="AC84">IF($AK84=0,"",IF((INDEX(MASTER!$D$24:$AG$391,$AK84,AC$419)=0),"",(INDEX(MASTER!$D$24:$AG$391,$AK84,AC$419))))</f>
        <v/>
      </c>
      <c r="AD84" s="27" t="str" cm="1">
        <f t="array" ref="AD84">IF($AK84=0,"",IF((INDEX(MASTER!$D$24:$AG$391,$AK84,AD$419)=0),"",(INDEX(MASTER!$D$24:$AG$391,$AK84,AD$419))))</f>
        <v/>
      </c>
      <c r="AE84" s="27" t="str" cm="1">
        <f t="array" ref="AE84">IF($AK84=0,"",IF((INDEX(MASTER!$D$24:$AG$391,$AK84,AE$419)=0),"",(INDEX(MASTER!$D$24:$AG$391,$AK84,AE$419))))</f>
        <v/>
      </c>
      <c r="AF84" s="102" t="str" cm="1">
        <f t="array" ref="AF84">IF($AK84=0,"",IF((INDEX(MASTER!$D$24:$AG$391,$AK84,AF$419)=0),"",(INDEX(MASTER!$D$24:$AG$391,$AK84,AF$419))))</f>
        <v/>
      </c>
      <c r="AK84" s="3">
        <v>61</v>
      </c>
    </row>
    <row r="85" spans="2:37" ht="12.75" customHeight="1" x14ac:dyDescent="0.2">
      <c r="B85" s="34"/>
      <c r="D85" s="111" t="str" cm="1">
        <f t="array" ref="D85">IF($AK85=0,"",IF((INDEX(MASTER!$D$24:$AG$391,$AK85,D$419)=0),"",(INDEX(MASTER!$D$24:$AG$391,$AK85,D$419))))</f>
        <v>$XS121</v>
      </c>
      <c r="E85" s="22" t="str" cm="1">
        <f t="array" ref="E85">IF($AK85=0,"",IF((INDEX(MASTER!$D$24:$AG$391,$AK85,E$419)=0),"",(INDEX(MASTER!$D$24:$AG$391,$AK85,E$419))))</f>
        <v/>
      </c>
      <c r="F85" s="22" t="str" cm="1">
        <f t="array" ref="F85">IF($AK85=0,"",IF((INDEX(MASTER!$D$24:$AG$391,$AK85,F$419)=0),"",(INDEX(MASTER!$D$24:$AG$391,$AK85,F$419))))</f>
        <v>RAMP A</v>
      </c>
      <c r="G85" s="23" cm="1">
        <f t="array" ref="G85">IF($AK85=0,"",IF((INDEX(MASTER!$D$24:$AG$391,$AK85,G$419)=0),"",(INDEX(MASTER!$D$24:$AG$391,$AK85,G$419))))</f>
        <v>2200</v>
      </c>
      <c r="H85" s="22" t="str" cm="1">
        <f t="array" ref="H85">IF($AK85=0,"",IF((INDEX(MASTER!$D$24:$AG$391,$AK85,H$419)=0),"",(INDEX(MASTER!$D$24:$AG$391,$AK85,H$419))))</f>
        <v>TO</v>
      </c>
      <c r="I85" s="23" cm="1">
        <f t="array" ref="I85">IF($AK85=0,"",IF((INDEX(MASTER!$D$24:$AG$391,$AK85,I$419)=0),"",(INDEX(MASTER!$D$24:$AG$391,$AK85,I$419))))</f>
        <v>2250</v>
      </c>
      <c r="J85" s="112" t="str" cm="1">
        <f t="array" ref="J85">IF($AK85=0,"",IF((INDEX(MASTER!$D$24:$AG$391,$AK85,J$419)=0),"",(INDEX(MASTER!$D$24:$AG$391,$AK85,J$419))))</f>
        <v/>
      </c>
      <c r="K85" s="112" t="str" cm="1">
        <f t="array" ref="K85">IF($AK85=0,"",IF((INDEX(MASTER!$D$24:$AG$391,$AK85,K$419)=0),"",(INDEX(MASTER!$D$24:$AG$391,$AK85,K$419))))</f>
        <v>01/NHS/21</v>
      </c>
      <c r="L85" s="25" t="str" cm="1">
        <f t="array" ref="L85">IF($AK85=0,"",IF((INDEX(MASTER!$D$24:$AG$391,$AK85,L$419)=0),"",(INDEX(MASTER!$D$24:$AG$391,$AK85,L$419))))</f>
        <v/>
      </c>
      <c r="M85" s="27" cm="1">
        <f t="array" ref="M85">IF($AK85=0,"",IF((INDEX(MASTER!$D$24:$AG$391,$AK85,M$419)=0),"",(INDEX(MASTER!$D$24:$AG$391,$AK85,M$419))))</f>
        <v>1480</v>
      </c>
      <c r="N85" s="27" t="str" cm="1">
        <f t="array" ref="N85">IF($AK85=0,"",IF((INDEX(MASTER!$D$24:$AG$391,$AK85,N$419)=0),"",(INDEX(MASTER!$D$24:$AG$391,$AK85,N$419))))</f>
        <v/>
      </c>
      <c r="O85" s="27" t="str" cm="1">
        <f t="array" ref="O85">IF($AK85=0,"",IF((INDEX(MASTER!$D$24:$AG$391,$AK85,O$419)=0),"",(INDEX(MASTER!$D$24:$AG$391,$AK85,O$419))))</f>
        <v/>
      </c>
      <c r="P85" s="27" t="str" cm="1">
        <f t="array" ref="P85">IF($AK85=0,"",IF((INDEX(MASTER!$D$24:$AG$391,$AK85,P$419)=0),"",(INDEX(MASTER!$D$24:$AG$391,$AK85,P$419))))</f>
        <v/>
      </c>
      <c r="Q85" s="27" t="str" cm="1">
        <f t="array" ref="Q85">IF($AK85=0,"",IF((INDEX(MASTER!$D$24:$AG$391,$AK85,Q$419)=0),"",(INDEX(MASTER!$D$24:$AG$391,$AK85,Q$419))))</f>
        <v/>
      </c>
      <c r="R85" s="27" t="str" cm="1">
        <f t="array" ref="R85">IF($AK85=0,"",IF((INDEX(MASTER!$D$24:$AG$391,$AK85,R$419)=0),"",(INDEX(MASTER!$D$24:$AG$391,$AK85,R$419))))</f>
        <v/>
      </c>
      <c r="S85" s="27" t="str" cm="1">
        <f t="array" ref="S85">IF($AK85=0,"",IF((INDEX(MASTER!$D$24:$AG$391,$AK85,S$419)=0),"",(INDEX(MASTER!$D$24:$AG$391,$AK85,S$419))))</f>
        <v/>
      </c>
      <c r="T85" s="27" t="str" cm="1">
        <f t="array" ref="T85">IF($AK85=0,"",IF((INDEX(MASTER!$D$24:$AG$391,$AK85,T$419)=0),"",(INDEX(MASTER!$D$24:$AG$391,$AK85,T$419))))</f>
        <v/>
      </c>
      <c r="U85" s="27" t="str" cm="1">
        <f t="array" ref="U85">IF($AK85=0,"",IF((INDEX(MASTER!$D$24:$AG$391,$AK85,U$419)=0),"",(INDEX(MASTER!$D$24:$AG$391,$AK85,U$419))))</f>
        <v/>
      </c>
      <c r="V85" s="27" t="str" cm="1">
        <f t="array" ref="V85">IF($AK85=0,"",IF((INDEX(MASTER!$D$24:$AG$391,$AK85,V$419)=0),"",(INDEX(MASTER!$D$24:$AG$391,$AK85,V$419))))</f>
        <v/>
      </c>
      <c r="W85" s="27" t="str" cm="1">
        <f t="array" ref="W85">IF($AK85=0,"",IF((INDEX(MASTER!$D$24:$AG$391,$AK85,W$419)=0),"",(INDEX(MASTER!$D$24:$AG$391,$AK85,W$419))))</f>
        <v/>
      </c>
      <c r="X85" s="27" t="str" cm="1">
        <f t="array" ref="X85">IF($AK85=0,"",IF((INDEX(MASTER!$D$24:$AG$391,$AK85,X$419)=0),"",(INDEX(MASTER!$D$24:$AG$391,$AK85,X$419))))</f>
        <v/>
      </c>
      <c r="Y85" s="27" t="str" cm="1">
        <f t="array" ref="Y85">IF($AK85=0,"",IF((INDEX(MASTER!$D$24:$AG$391,$AK85,Y$419)=0),"",(INDEX(MASTER!$D$24:$AG$391,$AK85,Y$419))))</f>
        <v/>
      </c>
      <c r="Z85" s="27" t="str" cm="1">
        <f t="array" ref="Z85">IF($AK85=0,"",IF((INDEX(MASTER!$D$24:$AG$391,$AK85,Z$419)=0),"",(INDEX(MASTER!$D$24:$AG$391,$AK85,Z$419))))</f>
        <v/>
      </c>
      <c r="AA85" s="27" t="str" cm="1">
        <f t="array" ref="AA85">IF($AK85=0,"",IF((INDEX(MASTER!$D$24:$AG$391,$AK85,AA$419)=0),"",(INDEX(MASTER!$D$24:$AG$391,$AK85,AA$419))))</f>
        <v/>
      </c>
      <c r="AB85" s="27" t="str" cm="1">
        <f t="array" ref="AB85">IF($AK85=0,"",IF((INDEX(MASTER!$D$24:$AG$391,$AK85,AB$419)=0),"",(INDEX(MASTER!$D$24:$AG$391,$AK85,AB$419))))</f>
        <v/>
      </c>
      <c r="AC85" s="27" t="str" cm="1">
        <f t="array" ref="AC85">IF($AK85=0,"",IF((INDEX(MASTER!$D$24:$AG$391,$AK85,AC$419)=0),"",(INDEX(MASTER!$D$24:$AG$391,$AK85,AC$419))))</f>
        <v/>
      </c>
      <c r="AD85" s="27" t="str" cm="1">
        <f t="array" ref="AD85">IF($AK85=0,"",IF((INDEX(MASTER!$D$24:$AG$391,$AK85,AD$419)=0),"",(INDEX(MASTER!$D$24:$AG$391,$AK85,AD$419))))</f>
        <v/>
      </c>
      <c r="AE85" s="27" t="str" cm="1">
        <f t="array" ref="AE85">IF($AK85=0,"",IF((INDEX(MASTER!$D$24:$AG$391,$AK85,AE$419)=0),"",(INDEX(MASTER!$D$24:$AG$391,$AK85,AE$419))))</f>
        <v/>
      </c>
      <c r="AF85" s="102" t="str" cm="1">
        <f t="array" ref="AF85">IF($AK85=0,"",IF((INDEX(MASTER!$D$24:$AG$391,$AK85,AF$419)=0),"",(INDEX(MASTER!$D$24:$AG$391,$AK85,AF$419))))</f>
        <v/>
      </c>
      <c r="AK85" s="3">
        <v>62</v>
      </c>
    </row>
    <row r="86" spans="2:37" ht="12.75" customHeight="1" x14ac:dyDescent="0.2">
      <c r="B86" s="34"/>
      <c r="D86" s="111" t="str" cm="1">
        <f t="array" ref="D86">IF($AK86=0,"",IF((INDEX(MASTER!$D$24:$AG$391,$AK86,D$419)=0),"",(INDEX(MASTER!$D$24:$AG$391,$AK86,D$419))))</f>
        <v>$XS122</v>
      </c>
      <c r="E86" s="22" t="str" cm="1">
        <f t="array" ref="E86">IF($AK86=0,"",IF((INDEX(MASTER!$D$24:$AG$391,$AK86,E$419)=0),"",(INDEX(MASTER!$D$24:$AG$391,$AK86,E$419))))</f>
        <v/>
      </c>
      <c r="F86" s="22" t="str" cm="1">
        <f t="array" ref="F86">IF($AK86=0,"",IF((INDEX(MASTER!$D$24:$AG$391,$AK86,F$419)=0),"",(INDEX(MASTER!$D$24:$AG$391,$AK86,F$419))))</f>
        <v>RAMP A</v>
      </c>
      <c r="G86" s="23" cm="1">
        <f t="array" ref="G86">IF($AK86=0,"",IF((INDEX(MASTER!$D$24:$AG$391,$AK86,G$419)=0),"",(INDEX(MASTER!$D$24:$AG$391,$AK86,G$419))))</f>
        <v>2250</v>
      </c>
      <c r="H86" s="22" t="str" cm="1">
        <f t="array" ref="H86">IF($AK86=0,"",IF((INDEX(MASTER!$D$24:$AG$391,$AK86,H$419)=0),"",(INDEX(MASTER!$D$24:$AG$391,$AK86,H$419))))</f>
        <v>TO</v>
      </c>
      <c r="I86" s="23" cm="1">
        <f t="array" ref="I86">IF($AK86=0,"",IF((INDEX(MASTER!$D$24:$AG$391,$AK86,I$419)=0),"",(INDEX(MASTER!$D$24:$AG$391,$AK86,I$419))))</f>
        <v>2300</v>
      </c>
      <c r="J86" s="112" t="str" cm="1">
        <f t="array" ref="J86">IF($AK86=0,"",IF((INDEX(MASTER!$D$24:$AG$391,$AK86,J$419)=0),"",(INDEX(MASTER!$D$24:$AG$391,$AK86,J$419))))</f>
        <v/>
      </c>
      <c r="K86" s="112" t="str" cm="1">
        <f t="array" ref="K86">IF($AK86=0,"",IF((INDEX(MASTER!$D$24:$AG$391,$AK86,K$419)=0),"",(INDEX(MASTER!$D$24:$AG$391,$AK86,K$419))))</f>
        <v>01/NHS/21</v>
      </c>
      <c r="L86" s="25" t="str" cm="1">
        <f t="array" ref="L86">IF($AK86=0,"",IF((INDEX(MASTER!$D$24:$AG$391,$AK86,L$419)=0),"",(INDEX(MASTER!$D$24:$AG$391,$AK86,L$419))))</f>
        <v/>
      </c>
      <c r="M86" s="27" cm="1">
        <f t="array" ref="M86">IF($AK86=0,"",IF((INDEX(MASTER!$D$24:$AG$391,$AK86,M$419)=0),"",(INDEX(MASTER!$D$24:$AG$391,$AK86,M$419))))</f>
        <v>1998</v>
      </c>
      <c r="N86" s="27" t="str" cm="1">
        <f t="array" ref="N86">IF($AK86=0,"",IF((INDEX(MASTER!$D$24:$AG$391,$AK86,N$419)=0),"",(INDEX(MASTER!$D$24:$AG$391,$AK86,N$419))))</f>
        <v/>
      </c>
      <c r="O86" s="27" t="str" cm="1">
        <f t="array" ref="O86">IF($AK86=0,"",IF((INDEX(MASTER!$D$24:$AG$391,$AK86,O$419)=0),"",(INDEX(MASTER!$D$24:$AG$391,$AK86,O$419))))</f>
        <v/>
      </c>
      <c r="P86" s="27" t="str" cm="1">
        <f t="array" ref="P86">IF($AK86=0,"",IF((INDEX(MASTER!$D$24:$AG$391,$AK86,P$419)=0),"",(INDEX(MASTER!$D$24:$AG$391,$AK86,P$419))))</f>
        <v/>
      </c>
      <c r="Q86" s="27" t="str" cm="1">
        <f t="array" ref="Q86">IF($AK86=0,"",IF((INDEX(MASTER!$D$24:$AG$391,$AK86,Q$419)=0),"",(INDEX(MASTER!$D$24:$AG$391,$AK86,Q$419))))</f>
        <v/>
      </c>
      <c r="R86" s="27" t="str" cm="1">
        <f t="array" ref="R86">IF($AK86=0,"",IF((INDEX(MASTER!$D$24:$AG$391,$AK86,R$419)=0),"",(INDEX(MASTER!$D$24:$AG$391,$AK86,R$419))))</f>
        <v/>
      </c>
      <c r="S86" s="27" t="str" cm="1">
        <f t="array" ref="S86">IF($AK86=0,"",IF((INDEX(MASTER!$D$24:$AG$391,$AK86,S$419)=0),"",(INDEX(MASTER!$D$24:$AG$391,$AK86,S$419))))</f>
        <v/>
      </c>
      <c r="T86" s="27" t="str" cm="1">
        <f t="array" ref="T86">IF($AK86=0,"",IF((INDEX(MASTER!$D$24:$AG$391,$AK86,T$419)=0),"",(INDEX(MASTER!$D$24:$AG$391,$AK86,T$419))))</f>
        <v/>
      </c>
      <c r="U86" s="27" t="str" cm="1">
        <f t="array" ref="U86">IF($AK86=0,"",IF((INDEX(MASTER!$D$24:$AG$391,$AK86,U$419)=0),"",(INDEX(MASTER!$D$24:$AG$391,$AK86,U$419))))</f>
        <v/>
      </c>
      <c r="V86" s="27" t="str" cm="1">
        <f t="array" ref="V86">IF($AK86=0,"",IF((INDEX(MASTER!$D$24:$AG$391,$AK86,V$419)=0),"",(INDEX(MASTER!$D$24:$AG$391,$AK86,V$419))))</f>
        <v/>
      </c>
      <c r="W86" s="27" t="str" cm="1">
        <f t="array" ref="W86">IF($AK86=0,"",IF((INDEX(MASTER!$D$24:$AG$391,$AK86,W$419)=0),"",(INDEX(MASTER!$D$24:$AG$391,$AK86,W$419))))</f>
        <v/>
      </c>
      <c r="X86" s="27" t="str" cm="1">
        <f t="array" ref="X86">IF($AK86=0,"",IF((INDEX(MASTER!$D$24:$AG$391,$AK86,X$419)=0),"",(INDEX(MASTER!$D$24:$AG$391,$AK86,X$419))))</f>
        <v/>
      </c>
      <c r="Y86" s="27" t="str" cm="1">
        <f t="array" ref="Y86">IF($AK86=0,"",IF((INDEX(MASTER!$D$24:$AG$391,$AK86,Y$419)=0),"",(INDEX(MASTER!$D$24:$AG$391,$AK86,Y$419))))</f>
        <v/>
      </c>
      <c r="Z86" s="27" t="str" cm="1">
        <f t="array" ref="Z86">IF($AK86=0,"",IF((INDEX(MASTER!$D$24:$AG$391,$AK86,Z$419)=0),"",(INDEX(MASTER!$D$24:$AG$391,$AK86,Z$419))))</f>
        <v/>
      </c>
      <c r="AA86" s="27" t="str" cm="1">
        <f t="array" ref="AA86">IF($AK86=0,"",IF((INDEX(MASTER!$D$24:$AG$391,$AK86,AA$419)=0),"",(INDEX(MASTER!$D$24:$AG$391,$AK86,AA$419))))</f>
        <v/>
      </c>
      <c r="AB86" s="27" t="str" cm="1">
        <f t="array" ref="AB86">IF($AK86=0,"",IF((INDEX(MASTER!$D$24:$AG$391,$AK86,AB$419)=0),"",(INDEX(MASTER!$D$24:$AG$391,$AK86,AB$419))))</f>
        <v/>
      </c>
      <c r="AC86" s="27" t="str" cm="1">
        <f t="array" ref="AC86">IF($AK86=0,"",IF((INDEX(MASTER!$D$24:$AG$391,$AK86,AC$419)=0),"",(INDEX(MASTER!$D$24:$AG$391,$AK86,AC$419))))</f>
        <v/>
      </c>
      <c r="AD86" s="27" t="str" cm="1">
        <f t="array" ref="AD86">IF($AK86=0,"",IF((INDEX(MASTER!$D$24:$AG$391,$AK86,AD$419)=0),"",(INDEX(MASTER!$D$24:$AG$391,$AK86,AD$419))))</f>
        <v/>
      </c>
      <c r="AE86" s="27" t="str" cm="1">
        <f t="array" ref="AE86">IF($AK86=0,"",IF((INDEX(MASTER!$D$24:$AG$391,$AK86,AE$419)=0),"",(INDEX(MASTER!$D$24:$AG$391,$AK86,AE$419))))</f>
        <v/>
      </c>
      <c r="AF86" s="102" t="str" cm="1">
        <f t="array" ref="AF86">IF($AK86=0,"",IF((INDEX(MASTER!$D$24:$AG$391,$AK86,AF$419)=0),"",(INDEX(MASTER!$D$24:$AG$391,$AK86,AF$419))))</f>
        <v/>
      </c>
      <c r="AK86" s="3">
        <v>63</v>
      </c>
    </row>
    <row r="87" spans="2:37" ht="12.75" customHeight="1" x14ac:dyDescent="0.2">
      <c r="B87" s="34"/>
      <c r="D87" s="111" t="str" cm="1">
        <f t="array" ref="D87">IF($AK87=0,"",IF((INDEX(MASTER!$D$24:$AG$391,$AK87,D$419)=0),"",(INDEX(MASTER!$D$24:$AG$391,$AK87,D$419))))</f>
        <v>$XS122</v>
      </c>
      <c r="E87" s="22" t="str" cm="1">
        <f t="array" ref="E87">IF($AK87=0,"",IF((INDEX(MASTER!$D$24:$AG$391,$AK87,E$419)=0),"",(INDEX(MASTER!$D$24:$AG$391,$AK87,E$419))))</f>
        <v/>
      </c>
      <c r="F87" s="22" t="str" cm="1">
        <f t="array" ref="F87">IF($AK87=0,"",IF((INDEX(MASTER!$D$24:$AG$391,$AK87,F$419)=0),"",(INDEX(MASTER!$D$24:$AG$391,$AK87,F$419))))</f>
        <v>RAMP A</v>
      </c>
      <c r="G87" s="23" cm="1">
        <f t="array" ref="G87">IF($AK87=0,"",IF((INDEX(MASTER!$D$24:$AG$391,$AK87,G$419)=0),"",(INDEX(MASTER!$D$24:$AG$391,$AK87,G$419))))</f>
        <v>2300</v>
      </c>
      <c r="H87" s="22" t="str" cm="1">
        <f t="array" ref="H87">IF($AK87=0,"",IF((INDEX(MASTER!$D$24:$AG$391,$AK87,H$419)=0),"",(INDEX(MASTER!$D$24:$AG$391,$AK87,H$419))))</f>
        <v>TO</v>
      </c>
      <c r="I87" s="23" cm="1">
        <f t="array" ref="I87">IF($AK87=0,"",IF((INDEX(MASTER!$D$24:$AG$391,$AK87,I$419)=0),"",(INDEX(MASTER!$D$24:$AG$391,$AK87,I$419))))</f>
        <v>2350</v>
      </c>
      <c r="J87" s="112" t="str" cm="1">
        <f t="array" ref="J87">IF($AK87=0,"",IF((INDEX(MASTER!$D$24:$AG$391,$AK87,J$419)=0),"",(INDEX(MASTER!$D$24:$AG$391,$AK87,J$419))))</f>
        <v/>
      </c>
      <c r="K87" s="112" t="str" cm="1">
        <f t="array" ref="K87">IF($AK87=0,"",IF((INDEX(MASTER!$D$24:$AG$391,$AK87,K$419)=0),"",(INDEX(MASTER!$D$24:$AG$391,$AK87,K$419))))</f>
        <v>01/NHS/21</v>
      </c>
      <c r="L87" s="25" cm="1">
        <f t="array" ref="L87">IF($AK87=0,"",IF((INDEX(MASTER!$D$24:$AG$391,$AK87,L$419)=0),"",(INDEX(MASTER!$D$24:$AG$391,$AK87,L$419))))</f>
        <v>183</v>
      </c>
      <c r="M87" s="27" cm="1">
        <f t="array" ref="M87">IF($AK87=0,"",IF((INDEX(MASTER!$D$24:$AG$391,$AK87,M$419)=0),"",(INDEX(MASTER!$D$24:$AG$391,$AK87,M$419))))</f>
        <v>2660</v>
      </c>
      <c r="N87" s="27" cm="1">
        <f t="array" ref="N87">IF($AK87=0,"",IF((INDEX(MASTER!$D$24:$AG$391,$AK87,N$419)=0),"",(INDEX(MASTER!$D$24:$AG$391,$AK87,N$419))))</f>
        <v>25</v>
      </c>
      <c r="O87" s="32" cm="1">
        <f t="array" ref="O87">IF($AK87=0,"",IF((INDEX(MASTER!$D$24:$AG$391,$AK87,O$419)=0),"",(INDEX(MASTER!$D$24:$AG$391,$AK87,O$419))))</f>
        <v>8.3333333333333339</v>
      </c>
      <c r="P87" s="32" cm="1">
        <f t="array" ref="P87">IF($AK87=0,"",IF((INDEX(MASTER!$D$24:$AG$391,$AK87,P$419)=0),"",(INDEX(MASTER!$D$24:$AG$391,$AK87,P$419))))</f>
        <v>16.666666666666664</v>
      </c>
      <c r="Q87" s="27" t="str" cm="1">
        <f t="array" ref="Q87">IF($AK87=0,"",IF((INDEX(MASTER!$D$24:$AG$391,$AK87,Q$419)=0),"",(INDEX(MASTER!$D$24:$AG$391,$AK87,Q$419))))</f>
        <v/>
      </c>
      <c r="R87" s="27" t="str" cm="1">
        <f t="array" ref="R87">IF($AK87=0,"",IF((INDEX(MASTER!$D$24:$AG$391,$AK87,R$419)=0),"",(INDEX(MASTER!$D$24:$AG$391,$AK87,R$419))))</f>
        <v/>
      </c>
      <c r="S87" s="27" t="str" cm="1">
        <f t="array" ref="S87">IF($AK87=0,"",IF((INDEX(MASTER!$D$24:$AG$391,$AK87,S$419)=0),"",(INDEX(MASTER!$D$24:$AG$391,$AK87,S$419))))</f>
        <v/>
      </c>
      <c r="T87" s="27" t="str" cm="1">
        <f t="array" ref="T87">IF($AK87=0,"",IF((INDEX(MASTER!$D$24:$AG$391,$AK87,T$419)=0),"",(INDEX(MASTER!$D$24:$AG$391,$AK87,T$419))))</f>
        <v/>
      </c>
      <c r="U87" s="27" t="str" cm="1">
        <f t="array" ref="U87">IF($AK87=0,"",IF((INDEX(MASTER!$D$24:$AG$391,$AK87,U$419)=0),"",(INDEX(MASTER!$D$24:$AG$391,$AK87,U$419))))</f>
        <v/>
      </c>
      <c r="V87" s="27" t="str" cm="1">
        <f t="array" ref="V87">IF($AK87=0,"",IF((INDEX(MASTER!$D$24:$AG$391,$AK87,V$419)=0),"",(INDEX(MASTER!$D$24:$AG$391,$AK87,V$419))))</f>
        <v/>
      </c>
      <c r="W87" s="27" t="str" cm="1">
        <f t="array" ref="W87">IF($AK87=0,"",IF((INDEX(MASTER!$D$24:$AG$391,$AK87,W$419)=0),"",(INDEX(MASTER!$D$24:$AG$391,$AK87,W$419))))</f>
        <v/>
      </c>
      <c r="X87" s="27" t="str" cm="1">
        <f t="array" ref="X87">IF($AK87=0,"",IF((INDEX(MASTER!$D$24:$AG$391,$AK87,X$419)=0),"",(INDEX(MASTER!$D$24:$AG$391,$AK87,X$419))))</f>
        <v/>
      </c>
      <c r="Y87" s="27" t="str" cm="1">
        <f t="array" ref="Y87">IF($AK87=0,"",IF((INDEX(MASTER!$D$24:$AG$391,$AK87,Y$419)=0),"",(INDEX(MASTER!$D$24:$AG$391,$AK87,Y$419))))</f>
        <v/>
      </c>
      <c r="Z87" s="27" t="str" cm="1">
        <f t="array" ref="Z87">IF($AK87=0,"",IF((INDEX(MASTER!$D$24:$AG$391,$AK87,Z$419)=0),"",(INDEX(MASTER!$D$24:$AG$391,$AK87,Z$419))))</f>
        <v/>
      </c>
      <c r="AA87" s="27" t="str" cm="1">
        <f t="array" ref="AA87">IF($AK87=0,"",IF((INDEX(MASTER!$D$24:$AG$391,$AK87,AA$419)=0),"",(INDEX(MASTER!$D$24:$AG$391,$AK87,AA$419))))</f>
        <v/>
      </c>
      <c r="AB87" s="27" t="str" cm="1">
        <f t="array" ref="AB87">IF($AK87=0,"",IF((INDEX(MASTER!$D$24:$AG$391,$AK87,AB$419)=0),"",(INDEX(MASTER!$D$24:$AG$391,$AK87,AB$419))))</f>
        <v/>
      </c>
      <c r="AC87" s="27" t="str" cm="1">
        <f t="array" ref="AC87">IF($AK87=0,"",IF((INDEX(MASTER!$D$24:$AG$391,$AK87,AC$419)=0),"",(INDEX(MASTER!$D$24:$AG$391,$AK87,AC$419))))</f>
        <v/>
      </c>
      <c r="AD87" s="27" t="str" cm="1">
        <f t="array" ref="AD87">IF($AK87=0,"",IF((INDEX(MASTER!$D$24:$AG$391,$AK87,AD$419)=0),"",(INDEX(MASTER!$D$24:$AG$391,$AK87,AD$419))))</f>
        <v/>
      </c>
      <c r="AE87" s="27" t="str" cm="1">
        <f t="array" ref="AE87">IF($AK87=0,"",IF((INDEX(MASTER!$D$24:$AG$391,$AK87,AE$419)=0),"",(INDEX(MASTER!$D$24:$AG$391,$AK87,AE$419))))</f>
        <v/>
      </c>
      <c r="AF87" s="102" t="str" cm="1">
        <f t="array" ref="AF87">IF($AK87=0,"",IF((INDEX(MASTER!$D$24:$AG$391,$AK87,AF$419)=0),"",(INDEX(MASTER!$D$24:$AG$391,$AK87,AF$419))))</f>
        <v/>
      </c>
      <c r="AK87" s="3">
        <v>64</v>
      </c>
    </row>
    <row r="88" spans="2:37" ht="12.75" customHeight="1" x14ac:dyDescent="0.2">
      <c r="B88" s="34"/>
      <c r="D88" s="111" t="str" cm="1">
        <f t="array" ref="D88">IF($AK88=0,"",IF((INDEX(MASTER!$D$24:$AG$391,$AK88,D$419)=0),"",(INDEX(MASTER!$D$24:$AG$391,$AK88,D$419))))</f>
        <v>$XS122</v>
      </c>
      <c r="E88" s="22" t="str" cm="1">
        <f t="array" ref="E88">IF($AK88=0,"",IF((INDEX(MASTER!$D$24:$AG$391,$AK88,E$419)=0),"",(INDEX(MASTER!$D$24:$AG$391,$AK88,E$419))))</f>
        <v/>
      </c>
      <c r="F88" s="22" t="str" cm="1">
        <f t="array" ref="F88">IF($AK88=0,"",IF((INDEX(MASTER!$D$24:$AG$391,$AK88,F$419)=0),"",(INDEX(MASTER!$D$24:$AG$391,$AK88,F$419))))</f>
        <v>RAMP A</v>
      </c>
      <c r="G88" s="23" cm="1">
        <f t="array" ref="G88">IF($AK88=0,"",IF((INDEX(MASTER!$D$24:$AG$391,$AK88,G$419)=0),"",(INDEX(MASTER!$D$24:$AG$391,$AK88,G$419))))</f>
        <v>2350</v>
      </c>
      <c r="H88" s="22" t="str" cm="1">
        <f t="array" ref="H88">IF($AK88=0,"",IF((INDEX(MASTER!$D$24:$AG$391,$AK88,H$419)=0),"",(INDEX(MASTER!$D$24:$AG$391,$AK88,H$419))))</f>
        <v>TO</v>
      </c>
      <c r="I88" s="23" cm="1">
        <f t="array" ref="I88">IF($AK88=0,"",IF((INDEX(MASTER!$D$24:$AG$391,$AK88,I$419)=0),"",(INDEX(MASTER!$D$24:$AG$391,$AK88,I$419))))</f>
        <v>2400</v>
      </c>
      <c r="J88" s="112" t="str" cm="1">
        <f t="array" ref="J88">IF($AK88=0,"",IF((INDEX(MASTER!$D$24:$AG$391,$AK88,J$419)=0),"",(INDEX(MASTER!$D$24:$AG$391,$AK88,J$419))))</f>
        <v/>
      </c>
      <c r="K88" s="112" t="str" cm="1">
        <f t="array" ref="K88">IF($AK88=0,"",IF((INDEX(MASTER!$D$24:$AG$391,$AK88,K$419)=0),"",(INDEX(MASTER!$D$24:$AG$391,$AK88,K$419))))</f>
        <v>01/NHS/21</v>
      </c>
      <c r="L88" s="25" cm="1">
        <f t="array" ref="L88">IF($AK88=0,"",IF((INDEX(MASTER!$D$24:$AG$391,$AK88,L$419)=0),"",(INDEX(MASTER!$D$24:$AG$391,$AK88,L$419))))</f>
        <v>516</v>
      </c>
      <c r="M88" s="27" cm="1">
        <f t="array" ref="M88">IF($AK88=0,"",IF((INDEX(MASTER!$D$24:$AG$391,$AK88,M$419)=0),"",(INDEX(MASTER!$D$24:$AG$391,$AK88,M$419))))</f>
        <v>2781</v>
      </c>
      <c r="N88" s="27" cm="1">
        <f t="array" ref="N88">IF($AK88=0,"",IF((INDEX(MASTER!$D$24:$AG$391,$AK88,N$419)=0),"",(INDEX(MASTER!$D$24:$AG$391,$AK88,N$419))))</f>
        <v>43</v>
      </c>
      <c r="O88" s="32" cm="1">
        <f t="array" ref="O88">IF($AK88=0,"",IF((INDEX(MASTER!$D$24:$AG$391,$AK88,O$419)=0),"",(INDEX(MASTER!$D$24:$AG$391,$AK88,O$419))))</f>
        <v>14.333333333333334</v>
      </c>
      <c r="P88" s="32" cm="1">
        <f t="array" ref="P88">IF($AK88=0,"",IF((INDEX(MASTER!$D$24:$AG$391,$AK88,P$419)=0),"",(INDEX(MASTER!$D$24:$AG$391,$AK88,P$419))))</f>
        <v>28.666666666666664</v>
      </c>
      <c r="Q88" s="27" t="str" cm="1">
        <f t="array" ref="Q88">IF($AK88=0,"",IF((INDEX(MASTER!$D$24:$AG$391,$AK88,Q$419)=0),"",(INDEX(MASTER!$D$24:$AG$391,$AK88,Q$419))))</f>
        <v/>
      </c>
      <c r="R88" s="27" t="str" cm="1">
        <f t="array" ref="R88">IF($AK88=0,"",IF((INDEX(MASTER!$D$24:$AG$391,$AK88,R$419)=0),"",(INDEX(MASTER!$D$24:$AG$391,$AK88,R$419))))</f>
        <v/>
      </c>
      <c r="S88" s="27" t="str" cm="1">
        <f t="array" ref="S88">IF($AK88=0,"",IF((INDEX(MASTER!$D$24:$AG$391,$AK88,S$419)=0),"",(INDEX(MASTER!$D$24:$AG$391,$AK88,S$419))))</f>
        <v/>
      </c>
      <c r="T88" s="27" t="str" cm="1">
        <f t="array" ref="T88">IF($AK88=0,"",IF((INDEX(MASTER!$D$24:$AG$391,$AK88,T$419)=0),"",(INDEX(MASTER!$D$24:$AG$391,$AK88,T$419))))</f>
        <v/>
      </c>
      <c r="U88" s="27" t="str" cm="1">
        <f t="array" ref="U88">IF($AK88=0,"",IF((INDEX(MASTER!$D$24:$AG$391,$AK88,U$419)=0),"",(INDEX(MASTER!$D$24:$AG$391,$AK88,U$419))))</f>
        <v/>
      </c>
      <c r="V88" s="27" t="str" cm="1">
        <f t="array" ref="V88">IF($AK88=0,"",IF((INDEX(MASTER!$D$24:$AG$391,$AK88,V$419)=0),"",(INDEX(MASTER!$D$24:$AG$391,$AK88,V$419))))</f>
        <v/>
      </c>
      <c r="W88" s="27" t="str" cm="1">
        <f t="array" ref="W88">IF($AK88=0,"",IF((INDEX(MASTER!$D$24:$AG$391,$AK88,W$419)=0),"",(INDEX(MASTER!$D$24:$AG$391,$AK88,W$419))))</f>
        <v/>
      </c>
      <c r="X88" s="27" t="str" cm="1">
        <f t="array" ref="X88">IF($AK88=0,"",IF((INDEX(MASTER!$D$24:$AG$391,$AK88,X$419)=0),"",(INDEX(MASTER!$D$24:$AG$391,$AK88,X$419))))</f>
        <v/>
      </c>
      <c r="Y88" s="27" t="str" cm="1">
        <f t="array" ref="Y88">IF($AK88=0,"",IF((INDEX(MASTER!$D$24:$AG$391,$AK88,Y$419)=0),"",(INDEX(MASTER!$D$24:$AG$391,$AK88,Y$419))))</f>
        <v/>
      </c>
      <c r="Z88" s="27" t="str" cm="1">
        <f t="array" ref="Z88">IF($AK88=0,"",IF((INDEX(MASTER!$D$24:$AG$391,$AK88,Z$419)=0),"",(INDEX(MASTER!$D$24:$AG$391,$AK88,Z$419))))</f>
        <v/>
      </c>
      <c r="AA88" s="27" t="str" cm="1">
        <f t="array" ref="AA88">IF($AK88=0,"",IF((INDEX(MASTER!$D$24:$AG$391,$AK88,AA$419)=0),"",(INDEX(MASTER!$D$24:$AG$391,$AK88,AA$419))))</f>
        <v/>
      </c>
      <c r="AB88" s="27" t="str" cm="1">
        <f t="array" ref="AB88">IF($AK88=0,"",IF((INDEX(MASTER!$D$24:$AG$391,$AK88,AB$419)=0),"",(INDEX(MASTER!$D$24:$AG$391,$AK88,AB$419))))</f>
        <v/>
      </c>
      <c r="AC88" s="27" t="str" cm="1">
        <f t="array" ref="AC88">IF($AK88=0,"",IF((INDEX(MASTER!$D$24:$AG$391,$AK88,AC$419)=0),"",(INDEX(MASTER!$D$24:$AG$391,$AK88,AC$419))))</f>
        <v/>
      </c>
      <c r="AD88" s="27" t="str" cm="1">
        <f t="array" ref="AD88">IF($AK88=0,"",IF((INDEX(MASTER!$D$24:$AG$391,$AK88,AD$419)=0),"",(INDEX(MASTER!$D$24:$AG$391,$AK88,AD$419))))</f>
        <v/>
      </c>
      <c r="AE88" s="27" t="str" cm="1">
        <f t="array" ref="AE88">IF($AK88=0,"",IF((INDEX(MASTER!$D$24:$AG$391,$AK88,AE$419)=0),"",(INDEX(MASTER!$D$24:$AG$391,$AK88,AE$419))))</f>
        <v/>
      </c>
      <c r="AF88" s="102" t="str" cm="1">
        <f t="array" ref="AF88">IF($AK88=0,"",IF((INDEX(MASTER!$D$24:$AG$391,$AK88,AF$419)=0),"",(INDEX(MASTER!$D$24:$AG$391,$AK88,AF$419))))</f>
        <v/>
      </c>
      <c r="AK88" s="3">
        <v>65</v>
      </c>
    </row>
    <row r="89" spans="2:37" ht="12.75" customHeight="1" thickBot="1" x14ac:dyDescent="0.25">
      <c r="B89" s="29"/>
      <c r="D89" s="113" t="str" cm="1">
        <f t="array" ref="D89">IF($AK89=0,"",IF((INDEX(MASTER!$D$24:$AG$391,$AK89,D$419)=0),"",(INDEX(MASTER!$D$24:$AG$391,$AK89,D$419))))</f>
        <v/>
      </c>
      <c r="E89" s="114" t="str" cm="1">
        <f t="array" ref="E89">IF($AK89=0,"",IF((INDEX(MASTER!$D$24:$AG$391,$AK89,E$419)=0),"",(INDEX(MASTER!$D$24:$AG$391,$AK89,E$419))))</f>
        <v/>
      </c>
      <c r="F89" s="114" t="str" cm="1">
        <f t="array" ref="F89">IF($AK89=0,"",IF((INDEX(MASTER!$D$24:$AG$391,$AK89,F$419)=0),"",(INDEX(MASTER!$D$24:$AG$391,$AK89,F$419))))</f>
        <v/>
      </c>
      <c r="G89" s="114" t="str" cm="1">
        <f t="array" ref="G89">IF($AK89=0,"",IF((INDEX(MASTER!$D$24:$AG$391,$AK89,G$419)=0),"",(INDEX(MASTER!$D$24:$AG$391,$AK89,G$419))))</f>
        <v/>
      </c>
      <c r="H89" s="114" t="str" cm="1">
        <f t="array" ref="H89">IF($AK89=0,"",IF((INDEX(MASTER!$D$24:$AG$391,$AK89,H$419)=0),"",(INDEX(MASTER!$D$24:$AG$391,$AK89,H$419))))</f>
        <v/>
      </c>
      <c r="I89" s="114" t="str" cm="1">
        <f t="array" ref="I89">IF($AK89=0,"",IF((INDEX(MASTER!$D$24:$AG$391,$AK89,I$419)=0),"",(INDEX(MASTER!$D$24:$AG$391,$AK89,I$419))))</f>
        <v/>
      </c>
      <c r="J89" s="115" t="str" cm="1">
        <f t="array" ref="J89">IF($AK89=0,"",IF((INDEX(MASTER!$D$24:$AG$391,$AK89,J$419)=0),"",(INDEX(MASTER!$D$24:$AG$391,$AK89,J$419))))</f>
        <v/>
      </c>
      <c r="K89" s="115" t="str" cm="1">
        <f t="array" ref="K89">IF($AK89=0,"",IF((INDEX(MASTER!$D$24:$AG$391,$AK89,K$419)=0),"",(INDEX(MASTER!$D$24:$AG$391,$AK89,K$419))))</f>
        <v/>
      </c>
      <c r="L89" s="105" t="str" cm="1">
        <f t="array" ref="L89">IF($AK89=0,"",IF((INDEX(MASTER!$D$24:$AG$391,$AK89,L$419)=0),"",(INDEX(MASTER!$D$24:$AG$391,$AK89,L$419))))</f>
        <v/>
      </c>
      <c r="M89" s="64" t="str" cm="1">
        <f t="array" ref="M89">IF($AK89=0,"",IF((INDEX(MASTER!$D$24:$AG$391,$AK89,M$419)=0),"",(INDEX(MASTER!$D$24:$AG$391,$AK89,M$419))))</f>
        <v/>
      </c>
      <c r="N89" s="64" t="str" cm="1">
        <f t="array" ref="N89">IF($AK89=0,"",IF((INDEX(MASTER!$D$24:$AG$391,$AK89,N$419)=0),"",(INDEX(MASTER!$D$24:$AG$391,$AK89,N$419))))</f>
        <v/>
      </c>
      <c r="O89" s="64" t="str" cm="1">
        <f t="array" ref="O89">IF($AK89=0,"",IF((INDEX(MASTER!$D$24:$AG$391,$AK89,O$419)=0),"",(INDEX(MASTER!$D$24:$AG$391,$AK89,O$419))))</f>
        <v/>
      </c>
      <c r="P89" s="64" t="str" cm="1">
        <f t="array" ref="P89">IF($AK89=0,"",IF((INDEX(MASTER!$D$24:$AG$391,$AK89,P$419)=0),"",(INDEX(MASTER!$D$24:$AG$391,$AK89,P$419))))</f>
        <v/>
      </c>
      <c r="Q89" s="64" t="str" cm="1">
        <f t="array" ref="Q89">IF($AK89=0,"",IF((INDEX(MASTER!$D$24:$AG$391,$AK89,Q$419)=0),"",(INDEX(MASTER!$D$24:$AG$391,$AK89,Q$419))))</f>
        <v/>
      </c>
      <c r="R89" s="64" t="str" cm="1">
        <f t="array" ref="R89">IF($AK89=0,"",IF((INDEX(MASTER!$D$24:$AG$391,$AK89,R$419)=0),"",(INDEX(MASTER!$D$24:$AG$391,$AK89,R$419))))</f>
        <v/>
      </c>
      <c r="S89" s="64" t="str" cm="1">
        <f t="array" ref="S89">IF($AK89=0,"",IF((INDEX(MASTER!$D$24:$AG$391,$AK89,S$419)=0),"",(INDEX(MASTER!$D$24:$AG$391,$AK89,S$419))))</f>
        <v/>
      </c>
      <c r="T89" s="64" t="str" cm="1">
        <f t="array" ref="T89">IF($AK89=0,"",IF((INDEX(MASTER!$D$24:$AG$391,$AK89,T$419)=0),"",(INDEX(MASTER!$D$24:$AG$391,$AK89,T$419))))</f>
        <v/>
      </c>
      <c r="U89" s="64" t="str" cm="1">
        <f t="array" ref="U89">IF($AK89=0,"",IF((INDEX(MASTER!$D$24:$AG$391,$AK89,U$419)=0),"",(INDEX(MASTER!$D$24:$AG$391,$AK89,U$419))))</f>
        <v/>
      </c>
      <c r="V89" s="64" t="str" cm="1">
        <f t="array" ref="V89">IF($AK89=0,"",IF((INDEX(MASTER!$D$24:$AG$391,$AK89,V$419)=0),"",(INDEX(MASTER!$D$24:$AG$391,$AK89,V$419))))</f>
        <v/>
      </c>
      <c r="W89" s="64" t="str" cm="1">
        <f t="array" ref="W89">IF($AK89=0,"",IF((INDEX(MASTER!$D$24:$AG$391,$AK89,W$419)=0),"",(INDEX(MASTER!$D$24:$AG$391,$AK89,W$419))))</f>
        <v/>
      </c>
      <c r="X89" s="64" t="str" cm="1">
        <f t="array" ref="X89">IF($AK89=0,"",IF((INDEX(MASTER!$D$24:$AG$391,$AK89,X$419)=0),"",(INDEX(MASTER!$D$24:$AG$391,$AK89,X$419))))</f>
        <v/>
      </c>
      <c r="Y89" s="64" t="str" cm="1">
        <f t="array" ref="Y89">IF($AK89=0,"",IF((INDEX(MASTER!$D$24:$AG$391,$AK89,Y$419)=0),"",(INDEX(MASTER!$D$24:$AG$391,$AK89,Y$419))))</f>
        <v/>
      </c>
      <c r="Z89" s="64" t="str" cm="1">
        <f t="array" ref="Z89">IF($AK89=0,"",IF((INDEX(MASTER!$D$24:$AG$391,$AK89,Z$419)=0),"",(INDEX(MASTER!$D$24:$AG$391,$AK89,Z$419))))</f>
        <v/>
      </c>
      <c r="AA89" s="64" t="str" cm="1">
        <f t="array" ref="AA89">IF($AK89=0,"",IF((INDEX(MASTER!$D$24:$AG$391,$AK89,AA$419)=0),"",(INDEX(MASTER!$D$24:$AG$391,$AK89,AA$419))))</f>
        <v/>
      </c>
      <c r="AB89" s="64" t="str" cm="1">
        <f t="array" ref="AB89">IF($AK89=0,"",IF((INDEX(MASTER!$D$24:$AG$391,$AK89,AB$419)=0),"",(INDEX(MASTER!$D$24:$AG$391,$AK89,AB$419))))</f>
        <v/>
      </c>
      <c r="AC89" s="64" t="str" cm="1">
        <f t="array" ref="AC89">IF($AK89=0,"",IF((INDEX(MASTER!$D$24:$AG$391,$AK89,AC$419)=0),"",(INDEX(MASTER!$D$24:$AG$391,$AK89,AC$419))))</f>
        <v/>
      </c>
      <c r="AD89" s="64" t="str" cm="1">
        <f t="array" ref="AD89">IF($AK89=0,"",IF((INDEX(MASTER!$D$24:$AG$391,$AK89,AD$419)=0),"",(INDEX(MASTER!$D$24:$AG$391,$AK89,AD$419))))</f>
        <v/>
      </c>
      <c r="AE89" s="64" t="str" cm="1">
        <f t="array" ref="AE89">IF($AK89=0,"",IF((INDEX(MASTER!$D$24:$AG$391,$AK89,AE$419)=0),"",(INDEX(MASTER!$D$24:$AG$391,$AK89,AE$419))))</f>
        <v/>
      </c>
      <c r="AF89" s="106" t="str" cm="1">
        <f t="array" ref="AF89">IF($AK89=0,"",IF((INDEX(MASTER!$D$24:$AG$391,$AK89,AF$419)=0),"",(INDEX(MASTER!$D$24:$AG$391,$AK89,AF$419))))</f>
        <v/>
      </c>
    </row>
    <row r="90" spans="2:37" ht="12.75" customHeight="1" thickBot="1" x14ac:dyDescent="0.25">
      <c r="B90" s="3" t="s">
        <v>6</v>
      </c>
      <c r="D90" s="185" t="s">
        <v>24</v>
      </c>
      <c r="E90" s="186"/>
      <c r="F90" s="186"/>
      <c r="G90" s="186"/>
      <c r="H90" s="186"/>
      <c r="I90" s="186"/>
      <c r="J90" s="186"/>
      <c r="K90" s="144"/>
      <c r="L90" s="62">
        <f t="shared" ref="L90:Q90" si="12">IF(L8="","",IF(L23="",IF(SUM(COUNTIF(L24:L89,"LS")+COUNTIF(L24:L89,"LUMP"))&gt;0,"LS",""),IF(SUM(L24:L89)&gt;0,ROUNDUP(SUM(L24:L89),0),"")))</f>
        <v>5393</v>
      </c>
      <c r="M90" s="62">
        <f t="shared" si="12"/>
        <v>12897</v>
      </c>
      <c r="N90" s="62">
        <f t="shared" si="12"/>
        <v>1045</v>
      </c>
      <c r="O90" s="62">
        <f t="shared" si="12"/>
        <v>349</v>
      </c>
      <c r="P90" s="62">
        <f t="shared" si="12"/>
        <v>697</v>
      </c>
      <c r="Q90" s="62" t="str">
        <f t="shared" si="12"/>
        <v/>
      </c>
      <c r="R90" s="62" t="str">
        <f t="shared" ref="R90" si="13">IF(R8="","",IF(R23="",IF(SUM(COUNTIF(R24:R89,"LS")+COUNTIF(R24:R89,"LUMP"))&gt;0,"LS",""),IF(SUM(R24:R89)&gt;0,ROUNDUP(SUM(R24:R89),0),"")))</f>
        <v/>
      </c>
      <c r="S90" s="62" t="str">
        <f>IF(S8="","",IF(S23="",IF(SUM(COUNTIF(S24:S89,"LS")+COUNTIF(S24:S89,"LUMP"))&gt;0,"LS",""),IF(SUM(S24:S89)&gt;0,ROUNDUP(SUM(S24:S89),1),"")))</f>
        <v/>
      </c>
      <c r="T90" s="62" t="str">
        <f t="shared" ref="T90:AE90" si="14">IF(T8="","",IF(T23="",IF(SUM(COUNTIF(T24:T89,"LS")+COUNTIF(T24:T89,"LUMP"))&gt;0,"LS",""),IF(SUM(T24:T89)&gt;0,ROUNDUP(SUM(T24:T89),0),"")))</f>
        <v/>
      </c>
      <c r="U90" s="62" t="str">
        <f t="shared" si="14"/>
        <v/>
      </c>
      <c r="V90" s="62" t="str">
        <f t="shared" si="14"/>
        <v/>
      </c>
      <c r="W90" s="62" t="str">
        <f t="shared" si="14"/>
        <v/>
      </c>
      <c r="X90" s="62" t="str">
        <f t="shared" si="14"/>
        <v/>
      </c>
      <c r="Y90" s="62" t="str">
        <f t="shared" si="14"/>
        <v/>
      </c>
      <c r="Z90" s="62" t="str">
        <f t="shared" si="14"/>
        <v/>
      </c>
      <c r="AA90" s="62" t="str">
        <f t="shared" si="14"/>
        <v/>
      </c>
      <c r="AB90" s="62" t="str">
        <f t="shared" si="14"/>
        <v/>
      </c>
      <c r="AC90" s="62" t="str">
        <f t="shared" si="14"/>
        <v/>
      </c>
      <c r="AD90" s="62" t="str">
        <f t="shared" ref="AD90" si="15">IF(AD8="","",IF(AD23="",IF(SUM(COUNTIF(AD24:AD89,"LS")+COUNTIF(AD24:AD89,"LUMP"))&gt;0,"LS",""),IF(SUM(AD24:AD89)&gt;0,ROUNDUP(SUM(AD24:AD89),0),"")))</f>
        <v/>
      </c>
      <c r="AE90" s="62" t="str">
        <f t="shared" si="14"/>
        <v/>
      </c>
      <c r="AF90" s="63" t="str">
        <f>IF((SUM(AF24:AF89)=0), "", SUM(AF24:AF89))</f>
        <v/>
      </c>
    </row>
    <row r="91" spans="2:37" ht="12.75" customHeight="1" thickBot="1" x14ac:dyDescent="0.25"/>
    <row r="92" spans="2:37" ht="12.75" customHeight="1" thickBot="1" x14ac:dyDescent="0.25">
      <c r="B92" s="10" t="s">
        <v>4</v>
      </c>
      <c r="D92" s="188">
        <f>D7+2</f>
        <v>3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</row>
    <row r="93" spans="2:37" ht="12.75" customHeight="1" thickBot="1" x14ac:dyDescent="0.25">
      <c r="B93" s="14"/>
      <c r="D93" s="164" t="s">
        <v>16</v>
      </c>
      <c r="E93" s="164"/>
      <c r="F93" s="164"/>
      <c r="G93" s="164"/>
      <c r="H93" s="164"/>
      <c r="I93" s="164"/>
      <c r="J93" s="164"/>
      <c r="K93" s="13"/>
      <c r="L93" s="40" t="s">
        <v>33</v>
      </c>
      <c r="M93" s="40" t="s">
        <v>34</v>
      </c>
      <c r="N93" s="15" t="s">
        <v>145</v>
      </c>
      <c r="O93" s="15" t="s">
        <v>146</v>
      </c>
      <c r="P93" s="15" t="s">
        <v>160</v>
      </c>
      <c r="Q93" s="40" t="s">
        <v>85</v>
      </c>
      <c r="R93" s="15" t="s">
        <v>168</v>
      </c>
      <c r="S93" s="15" t="s">
        <v>142</v>
      </c>
      <c r="T93" s="40" t="s">
        <v>35</v>
      </c>
      <c r="U93" s="40" t="s">
        <v>86</v>
      </c>
      <c r="V93" s="83" t="s">
        <v>36</v>
      </c>
      <c r="W93" s="83" t="s">
        <v>153</v>
      </c>
      <c r="X93" s="40" t="s">
        <v>37</v>
      </c>
      <c r="Y93" s="40" t="s">
        <v>150</v>
      </c>
      <c r="Z93" s="40" t="s">
        <v>87</v>
      </c>
      <c r="AA93" s="15" t="s">
        <v>51</v>
      </c>
      <c r="AB93" s="15" t="s">
        <v>165</v>
      </c>
      <c r="AC93" s="15" t="s">
        <v>166</v>
      </c>
      <c r="AD93" s="15" t="s">
        <v>169</v>
      </c>
      <c r="AE93" s="15" t="s">
        <v>55</v>
      </c>
      <c r="AF93" s="40" t="s">
        <v>172</v>
      </c>
      <c r="AK93" s="3">
        <v>1</v>
      </c>
    </row>
    <row r="94" spans="2:37" ht="12.75" customHeight="1" thickBot="1" x14ac:dyDescent="0.25">
      <c r="D94" s="164" t="s">
        <v>17</v>
      </c>
      <c r="E94" s="164"/>
      <c r="F94" s="164"/>
      <c r="G94" s="164"/>
      <c r="H94" s="164"/>
      <c r="I94" s="164"/>
      <c r="J94" s="164"/>
      <c r="K94" s="13"/>
      <c r="L94" s="41"/>
      <c r="M94" s="41"/>
      <c r="N94" s="16"/>
      <c r="O94" s="16"/>
      <c r="P94" s="16"/>
      <c r="Q94" s="41"/>
      <c r="R94" s="16"/>
      <c r="S94" s="16" t="s">
        <v>143</v>
      </c>
      <c r="T94" s="41"/>
      <c r="U94" s="41"/>
      <c r="V94" s="41"/>
      <c r="W94" s="41"/>
      <c r="X94" s="41"/>
      <c r="Y94" s="16"/>
      <c r="Z94" s="41"/>
      <c r="AA94" s="16"/>
      <c r="AB94" s="16"/>
      <c r="AC94" s="16"/>
      <c r="AD94" s="16"/>
      <c r="AE94" s="16" t="s">
        <v>56</v>
      </c>
      <c r="AF94" s="41" t="s">
        <v>173</v>
      </c>
      <c r="AK94" s="3">
        <v>2</v>
      </c>
    </row>
    <row r="95" spans="2:37" ht="12.75" customHeight="1" x14ac:dyDescent="0.2">
      <c r="B95" s="160" t="s">
        <v>5</v>
      </c>
      <c r="D95" s="176" t="s">
        <v>0</v>
      </c>
      <c r="E95" s="179" t="s">
        <v>28</v>
      </c>
      <c r="F95" s="179" t="s">
        <v>14</v>
      </c>
      <c r="G95" s="181" t="s">
        <v>1</v>
      </c>
      <c r="H95" s="182"/>
      <c r="I95" s="182"/>
      <c r="J95" s="170" t="s">
        <v>15</v>
      </c>
      <c r="K95" s="170" t="s">
        <v>163</v>
      </c>
      <c r="L95" s="116" t="str">
        <f t="shared" ref="L95:AF95" si="16">IF(OR(TRIM(L93)=0,TRIM(L93)=""),"",IF(IFERROR(TRIM(INDEX(QryItemNamed,MATCH(TRIM(L93),ITEM,0),2)),"")="Y","SPECIAL",LEFT(IFERROR(TRIM(INDEX(ITEM,MATCH(TRIM(L93),ITEM,0))),""),3)))</f>
        <v>203</v>
      </c>
      <c r="M95" s="117" t="str">
        <f t="shared" si="16"/>
        <v>203</v>
      </c>
      <c r="N95" s="117" t="str">
        <f t="shared" si="16"/>
        <v>204</v>
      </c>
      <c r="O95" s="117" t="str">
        <f t="shared" si="16"/>
        <v>204</v>
      </c>
      <c r="P95" s="117" t="str">
        <f t="shared" si="16"/>
        <v>204</v>
      </c>
      <c r="Q95" s="117" t="str">
        <f t="shared" si="16"/>
        <v>304</v>
      </c>
      <c r="R95" s="117" t="str">
        <f t="shared" ref="R95" si="17">IF(OR(TRIM(R93)=0,TRIM(R93)=""),"",IF(IFERROR(TRIM(INDEX(QryItemNamed,MATCH(TRIM(R93),ITEM,0),2)),"")="Y","SPECIAL",LEFT(IFERROR(TRIM(INDEX(ITEM,MATCH(TRIM(R93),ITEM,0))),""),3)))</f>
        <v>452</v>
      </c>
      <c r="S95" s="117" t="str">
        <f t="shared" si="16"/>
        <v>607</v>
      </c>
      <c r="T95" s="117" t="str">
        <f t="shared" si="16"/>
        <v>608</v>
      </c>
      <c r="U95" s="117" t="str">
        <f t="shared" si="16"/>
        <v>608</v>
      </c>
      <c r="V95" s="117" t="str">
        <f t="shared" si="16"/>
        <v>608</v>
      </c>
      <c r="W95" s="117" t="str">
        <f t="shared" si="16"/>
        <v>609</v>
      </c>
      <c r="X95" s="117" t="str">
        <f t="shared" si="16"/>
        <v>609</v>
      </c>
      <c r="Y95" s="117" t="str">
        <f t="shared" si="16"/>
        <v>609</v>
      </c>
      <c r="Z95" s="117" t="str">
        <f t="shared" si="16"/>
        <v>609</v>
      </c>
      <c r="AA95" s="117" t="str">
        <f t="shared" si="16"/>
        <v>623</v>
      </c>
      <c r="AB95" s="117" t="str">
        <f t="shared" si="16"/>
        <v>625</v>
      </c>
      <c r="AC95" s="117" t="str">
        <f t="shared" si="16"/>
        <v>625</v>
      </c>
      <c r="AD95" s="117" t="str">
        <f t="shared" ref="AD95" si="18">IF(OR(TRIM(AD93)=0,TRIM(AD93)=""),"",IF(IFERROR(TRIM(INDEX(QryItemNamed,MATCH(TRIM(AD93),ITEM,0),2)),"")="Y","SPECIAL",LEFT(IFERROR(TRIM(INDEX(ITEM,MATCH(TRIM(AD93),ITEM,0))),""),3)))</f>
        <v>625</v>
      </c>
      <c r="AE95" s="117" t="str">
        <f t="shared" si="16"/>
        <v>SPECIAL</v>
      </c>
      <c r="AF95" s="118" t="str">
        <f t="shared" si="16"/>
        <v>622</v>
      </c>
    </row>
    <row r="96" spans="2:37" ht="12.75" customHeight="1" x14ac:dyDescent="0.2">
      <c r="B96" s="161"/>
      <c r="D96" s="177"/>
      <c r="E96" s="157"/>
      <c r="F96" s="157"/>
      <c r="G96" s="168"/>
      <c r="H96" s="169"/>
      <c r="I96" s="169"/>
      <c r="J96" s="171"/>
      <c r="K96" s="171"/>
      <c r="L96" s="189" t="str">
        <f t="shared" ref="L96:AF96" si="19">IF(OR(TRIM(L93)=0,TRIM(L93)=""),IF(L94="","",L94),IF(IFERROR(TRIM(INDEX(QryItemNamed,MATCH(TRIM(L93),ITEM,0),2)),"")="Y",TRIM(RIGHT(IFERROR(TRIM(INDEX(QryItemNamed,MATCH(TRIM(L93),ITEM,0),4)),"123456789012"),LEN(IFERROR(TRIM(INDEX(QryItemNamed,MATCH(TRIM(L93),ITEM,0),4)),"123456789012"))-9))&amp;L94,IFERROR(TRIM(INDEX(QryItemNamed,MATCH(TRIM(L93),ITEM,0),4))&amp;L94,"ITEM CODE DOES NOT EXIST IN ITEM MASTER")))</f>
        <v>EXCAVATION</v>
      </c>
      <c r="M96" s="150" t="str">
        <f t="shared" si="19"/>
        <v>EMBANKMENT</v>
      </c>
      <c r="N96" s="193" t="str">
        <f t="shared" si="19"/>
        <v>EXCAVATION OF SUBGRADE</v>
      </c>
      <c r="O96" s="150" t="str">
        <f t="shared" si="19"/>
        <v>GRANULAR MATERIAL, TYPE B</v>
      </c>
      <c r="P96" s="150" t="str">
        <f t="shared" ref="P96:R96" si="20">IF(OR(TRIM(P93)=0,TRIM(P93)=""),IF(P94="","",P94),IF(IFERROR(TRIM(INDEX(QryItemNamed,MATCH(TRIM(P93),ITEM,0),2)),"")="Y",TRIM(RIGHT(IFERROR(TRIM(INDEX(QryItemNamed,MATCH(TRIM(P93),ITEM,0),4)),"123456789012"),LEN(IFERROR(TRIM(INDEX(QryItemNamed,MATCH(TRIM(P93),ITEM,0),4)),"123456789012"))-9))&amp;P94,IFERROR(TRIM(INDEX(QryItemNamed,MATCH(TRIM(P93),ITEM,0),4))&amp;P94,"ITEM CODE DOES NOT EXIST IN ITEM MASTER")))</f>
        <v>GRANULAR MATERIAL, TYPE D</v>
      </c>
      <c r="Q96" s="150" t="str">
        <f t="shared" si="20"/>
        <v>AGGREGATE BASE</v>
      </c>
      <c r="R96" s="150" t="str">
        <f t="shared" si="20"/>
        <v>8" NON-REINFORCED CONCRETE PAVEMENT, CLASS QC 1P</v>
      </c>
      <c r="S96" s="150" t="str">
        <f t="shared" ref="S96:T96" si="21">IF(OR(TRIM(S93)=0,TRIM(S93)=""),IF(S94="","",S94),IF(IFERROR(TRIM(INDEX(QryItemNamed,MATCH(TRIM(S93),ITEM,0),2)),"")="Y",TRIM(RIGHT(IFERROR(TRIM(INDEX(QryItemNamed,MATCH(TRIM(S93),ITEM,0),4)),"123456789012"),LEN(IFERROR(TRIM(INDEX(QryItemNamed,MATCH(TRIM(S93),ITEM,0),4)),"123456789012"))-9))&amp;S94,IFERROR(TRIM(INDEX(QryItemNamed,MATCH(TRIM(S93),ITEM,0),4))&amp;S94,"ITEM CODE DOES NOT EXIST IN ITEM MASTER")))</f>
        <v>FENCE, MISC.: WOOD FENCE, WITH 5' RAILS</v>
      </c>
      <c r="T96" s="150" t="str">
        <f t="shared" si="21"/>
        <v>4" CONCRETE WALK</v>
      </c>
      <c r="U96" s="150" t="str">
        <f t="shared" ref="U96" si="22">IF(OR(TRIM(U93)=0,TRIM(U93)=""),IF(U94="","",U94),IF(IFERROR(TRIM(INDEX(QryItemNamed,MATCH(TRIM(U93),ITEM,0),2)),"")="Y",TRIM(RIGHT(IFERROR(TRIM(INDEX(QryItemNamed,MATCH(TRIM(U93),ITEM,0),4)),"123456789012"),LEN(IFERROR(TRIM(INDEX(QryItemNamed,MATCH(TRIM(U93),ITEM,0),4)),"123456789012"))-9))&amp;U94,IFERROR(TRIM(INDEX(QryItemNamed,MATCH(TRIM(U93),ITEM,0),4))&amp;U94,"ITEM CODE DOES NOT EXIST IN ITEM MASTER")))</f>
        <v>6" CONCRETE WALK</v>
      </c>
      <c r="V96" s="150" t="str">
        <f t="shared" si="19"/>
        <v>CURB RAMP</v>
      </c>
      <c r="W96" s="150" t="str">
        <f t="shared" si="19"/>
        <v>CURB, TYPE 4-A</v>
      </c>
      <c r="X96" s="150" t="str">
        <f t="shared" si="19"/>
        <v>CURB, TYPE 6</v>
      </c>
      <c r="Y96" s="150" t="str">
        <f t="shared" si="19"/>
        <v>CURB, TYPE 6, AS PER PLAN</v>
      </c>
      <c r="Z96" s="150" t="str">
        <f t="shared" si="19"/>
        <v>4" CONCRETE MEDIAN</v>
      </c>
      <c r="AA96" s="150" t="str">
        <f t="shared" si="19"/>
        <v>MONUMENT ASSEMBLY ADJUSTED TO GRADE</v>
      </c>
      <c r="AB96" s="150" t="str">
        <f t="shared" si="19"/>
        <v>CONDUIT, 2", 725.051</v>
      </c>
      <c r="AC96" s="150" t="str">
        <f t="shared" si="19"/>
        <v>TRENCH, 36" DEEP</v>
      </c>
      <c r="AD96" s="150" t="str">
        <f t="shared" ref="AD96" si="23">IF(OR(TRIM(AD93)=0,TRIM(AD93)=""),IF(AD94="","",AD94),IF(IFERROR(TRIM(INDEX(QryItemNamed,MATCH(TRIM(AD93),ITEM,0),2)),"")="Y",TRIM(RIGHT(IFERROR(TRIM(INDEX(QryItemNamed,MATCH(TRIM(AD93),ITEM,0),4)),"123456789012"),LEN(IFERROR(TRIM(INDEX(QryItemNamed,MATCH(TRIM(AD93),ITEM,0),4)),"123456789012"))-9))&amp;AD94,IFERROR(TRIM(INDEX(QryItemNamed,MATCH(TRIM(AD93),ITEM,0),4))&amp;AD94,"ITEM CODE DOES NOT EXIST IN ITEM MASTER")))</f>
        <v>UNDERGROUND WARNING/MARKING TAPE</v>
      </c>
      <c r="AE96" s="150" t="str">
        <f t="shared" si="19"/>
        <v>GROUND WATER MONITORING WELL ADJUSTED TO GRADE</v>
      </c>
      <c r="AF96" s="197" t="str">
        <f t="shared" si="19"/>
        <v>BARRIER, MISC.:MUP BARRIER</v>
      </c>
    </row>
    <row r="97" spans="2:37" ht="12.75" customHeight="1" x14ac:dyDescent="0.2">
      <c r="B97" s="161"/>
      <c r="D97" s="177"/>
      <c r="E97" s="157"/>
      <c r="F97" s="157"/>
      <c r="G97" s="168"/>
      <c r="H97" s="169"/>
      <c r="I97" s="169"/>
      <c r="J97" s="171"/>
      <c r="K97" s="171"/>
      <c r="L97" s="190"/>
      <c r="M97" s="151"/>
      <c r="N97" s="194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98"/>
    </row>
    <row r="98" spans="2:37" ht="12.75" customHeight="1" x14ac:dyDescent="0.2">
      <c r="B98" s="161"/>
      <c r="D98" s="177"/>
      <c r="E98" s="157"/>
      <c r="F98" s="157"/>
      <c r="G98" s="168"/>
      <c r="H98" s="169"/>
      <c r="I98" s="169"/>
      <c r="J98" s="171"/>
      <c r="K98" s="171"/>
      <c r="L98" s="190"/>
      <c r="M98" s="151"/>
      <c r="N98" s="194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98"/>
    </row>
    <row r="99" spans="2:37" ht="12.75" customHeight="1" x14ac:dyDescent="0.2">
      <c r="B99" s="161"/>
      <c r="D99" s="177"/>
      <c r="E99" s="157"/>
      <c r="F99" s="157"/>
      <c r="G99" s="168"/>
      <c r="H99" s="169"/>
      <c r="I99" s="169"/>
      <c r="J99" s="171"/>
      <c r="K99" s="171"/>
      <c r="L99" s="190"/>
      <c r="M99" s="151"/>
      <c r="N99" s="194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98"/>
    </row>
    <row r="100" spans="2:37" ht="12.75" customHeight="1" x14ac:dyDescent="0.2">
      <c r="B100" s="161"/>
      <c r="D100" s="177"/>
      <c r="E100" s="157"/>
      <c r="F100" s="157"/>
      <c r="G100" s="168"/>
      <c r="H100" s="169"/>
      <c r="I100" s="169"/>
      <c r="J100" s="171"/>
      <c r="K100" s="171"/>
      <c r="L100" s="190"/>
      <c r="M100" s="151"/>
      <c r="N100" s="194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98"/>
    </row>
    <row r="101" spans="2:37" ht="12.75" customHeight="1" x14ac:dyDescent="0.2">
      <c r="B101" s="161"/>
      <c r="D101" s="177"/>
      <c r="E101" s="157"/>
      <c r="F101" s="157"/>
      <c r="G101" s="168"/>
      <c r="H101" s="169"/>
      <c r="I101" s="169"/>
      <c r="J101" s="171"/>
      <c r="K101" s="171"/>
      <c r="L101" s="190"/>
      <c r="M101" s="151"/>
      <c r="N101" s="194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98"/>
    </row>
    <row r="102" spans="2:37" ht="12.75" customHeight="1" x14ac:dyDescent="0.2">
      <c r="B102" s="161"/>
      <c r="D102" s="177"/>
      <c r="E102" s="157"/>
      <c r="F102" s="157"/>
      <c r="G102" s="168"/>
      <c r="H102" s="169"/>
      <c r="I102" s="169"/>
      <c r="J102" s="171"/>
      <c r="K102" s="171"/>
      <c r="L102" s="190"/>
      <c r="M102" s="151"/>
      <c r="N102" s="194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98"/>
    </row>
    <row r="103" spans="2:37" ht="12.75" customHeight="1" x14ac:dyDescent="0.2">
      <c r="B103" s="161"/>
      <c r="D103" s="177"/>
      <c r="E103" s="157"/>
      <c r="F103" s="157"/>
      <c r="G103" s="168"/>
      <c r="H103" s="169"/>
      <c r="I103" s="169"/>
      <c r="J103" s="171"/>
      <c r="K103" s="171"/>
      <c r="L103" s="190"/>
      <c r="M103" s="151"/>
      <c r="N103" s="194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98"/>
    </row>
    <row r="104" spans="2:37" ht="12.75" customHeight="1" x14ac:dyDescent="0.2">
      <c r="B104" s="161"/>
      <c r="D104" s="177"/>
      <c r="E104" s="157"/>
      <c r="F104" s="157"/>
      <c r="G104" s="168"/>
      <c r="H104" s="169"/>
      <c r="I104" s="169"/>
      <c r="J104" s="171"/>
      <c r="K104" s="171"/>
      <c r="L104" s="190"/>
      <c r="M104" s="151"/>
      <c r="N104" s="194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98"/>
    </row>
    <row r="105" spans="2:37" ht="12.75" customHeight="1" x14ac:dyDescent="0.2">
      <c r="B105" s="161"/>
      <c r="D105" s="177"/>
      <c r="E105" s="157"/>
      <c r="F105" s="157"/>
      <c r="G105" s="168"/>
      <c r="H105" s="169"/>
      <c r="I105" s="169"/>
      <c r="J105" s="171"/>
      <c r="K105" s="171"/>
      <c r="L105" s="190"/>
      <c r="M105" s="151"/>
      <c r="N105" s="194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98"/>
    </row>
    <row r="106" spans="2:37" ht="12.75" customHeight="1" x14ac:dyDescent="0.2">
      <c r="B106" s="161"/>
      <c r="D106" s="177"/>
      <c r="E106" s="157"/>
      <c r="F106" s="157"/>
      <c r="G106" s="168"/>
      <c r="H106" s="169"/>
      <c r="I106" s="169"/>
      <c r="J106" s="171"/>
      <c r="K106" s="171"/>
      <c r="L106" s="190"/>
      <c r="M106" s="151"/>
      <c r="N106" s="194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98"/>
    </row>
    <row r="107" spans="2:37" ht="12.75" customHeight="1" x14ac:dyDescent="0.2">
      <c r="B107" s="161"/>
      <c r="D107" s="177"/>
      <c r="E107" s="157"/>
      <c r="F107" s="157"/>
      <c r="G107" s="168"/>
      <c r="H107" s="169"/>
      <c r="I107" s="169"/>
      <c r="J107" s="171"/>
      <c r="K107" s="171"/>
      <c r="L107" s="191"/>
      <c r="M107" s="152"/>
      <c r="N107" s="195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99"/>
    </row>
    <row r="108" spans="2:37" ht="12.75" customHeight="1" thickBot="1" x14ac:dyDescent="0.25">
      <c r="B108" s="162"/>
      <c r="D108" s="178"/>
      <c r="E108" s="180"/>
      <c r="F108" s="180"/>
      <c r="G108" s="183"/>
      <c r="H108" s="184"/>
      <c r="I108" s="184"/>
      <c r="J108" s="172"/>
      <c r="K108" s="172"/>
      <c r="L108" s="19" t="str">
        <f t="shared" ref="L108:AF108" si="24">IF(OR(TRIM(L93)=0,TRIM(L93)=""),"",IF(IFERROR(TRIM(INDEX(QryItemNamed,MATCH(TRIM(L93),ITEM,0),3)),"")="LS","",IFERROR(TRIM(INDEX(QryItemNamed,MATCH(TRIM(L93),ITEM,0),3)),"")))</f>
        <v>CY</v>
      </c>
      <c r="M108" s="20" t="str">
        <f t="shared" si="24"/>
        <v>CY</v>
      </c>
      <c r="N108" s="20" t="str">
        <f t="shared" si="24"/>
        <v>CY</v>
      </c>
      <c r="O108" s="20" t="str">
        <f t="shared" si="24"/>
        <v>CY</v>
      </c>
      <c r="P108" s="20" t="str">
        <f t="shared" si="24"/>
        <v>CY</v>
      </c>
      <c r="Q108" s="20" t="str">
        <f t="shared" si="24"/>
        <v>CY</v>
      </c>
      <c r="R108" s="20" t="str">
        <f t="shared" ref="R108" si="25">IF(OR(TRIM(R93)=0,TRIM(R93)=""),"",IF(IFERROR(TRIM(INDEX(QryItemNamed,MATCH(TRIM(R93),ITEM,0),3)),"")="LS","",IFERROR(TRIM(INDEX(QryItemNamed,MATCH(TRIM(R93),ITEM,0),3)),"")))</f>
        <v>SY</v>
      </c>
      <c r="S108" s="20" t="str">
        <f t="shared" si="24"/>
        <v>FT</v>
      </c>
      <c r="T108" s="20" t="str">
        <f t="shared" si="24"/>
        <v>SF</v>
      </c>
      <c r="U108" s="20" t="str">
        <f t="shared" si="24"/>
        <v>SF</v>
      </c>
      <c r="V108" s="20" t="str">
        <f t="shared" si="24"/>
        <v>SF</v>
      </c>
      <c r="W108" s="20" t="str">
        <f t="shared" si="24"/>
        <v>FT</v>
      </c>
      <c r="X108" s="20" t="str">
        <f t="shared" si="24"/>
        <v>FT</v>
      </c>
      <c r="Y108" s="20" t="str">
        <f t="shared" si="24"/>
        <v>FT</v>
      </c>
      <c r="Z108" s="20" t="str">
        <f t="shared" si="24"/>
        <v>SY</v>
      </c>
      <c r="AA108" s="20" t="str">
        <f t="shared" si="24"/>
        <v>EACH</v>
      </c>
      <c r="AB108" s="20" t="str">
        <f t="shared" si="24"/>
        <v>FT</v>
      </c>
      <c r="AC108" s="20" t="str">
        <f t="shared" si="24"/>
        <v>FT</v>
      </c>
      <c r="AD108" s="20" t="str">
        <f t="shared" ref="AD108" si="26">IF(OR(TRIM(AD93)=0,TRIM(AD93)=""),"",IF(IFERROR(TRIM(INDEX(QryItemNamed,MATCH(TRIM(AD93),ITEM,0),3)),"")="LS","",IFERROR(TRIM(INDEX(QryItemNamed,MATCH(TRIM(AD93),ITEM,0),3)),"")))</f>
        <v>FT</v>
      </c>
      <c r="AE108" s="20" t="str">
        <f t="shared" si="24"/>
        <v>EACH</v>
      </c>
      <c r="AF108" s="119" t="str">
        <f t="shared" si="24"/>
        <v>FT</v>
      </c>
    </row>
    <row r="109" spans="2:37" ht="12.75" customHeight="1" x14ac:dyDescent="0.2">
      <c r="B109" s="21"/>
      <c r="D109" s="107" t="str" cm="1">
        <f t="array" ref="D109">IF($AK109=0,"",IF((INDEX(MASTER!$D$24:$AG$391,$AK109,D$419)=0),"",(INDEX(MASTER!$D$24:$AG$391,$AK109,D$419))))</f>
        <v>$XS123</v>
      </c>
      <c r="E109" s="108" t="str" cm="1">
        <f t="array" ref="E109">IF($AK109=0,"",IF((INDEX(MASTER!$D$24:$AG$391,$AK109,E$419)=0),"",(INDEX(MASTER!$D$24:$AG$391,$AK109,E$419))))</f>
        <v/>
      </c>
      <c r="F109" s="108" t="str" cm="1">
        <f t="array" ref="F109">IF($AK109=0,"",IF((INDEX(MASTER!$D$24:$AG$391,$AK109,F$419)=0),"",(INDEX(MASTER!$D$24:$AG$391,$AK109,F$419))))</f>
        <v>RAMP A</v>
      </c>
      <c r="G109" s="109" cm="1">
        <f t="array" ref="G109">IF($AK109=0,"",IF((INDEX(MASTER!$D$24:$AG$391,$AK109,G$419)=0),"",(INDEX(MASTER!$D$24:$AG$391,$AK109,G$419))))</f>
        <v>2400</v>
      </c>
      <c r="H109" s="108" t="str" cm="1">
        <f t="array" ref="H109">IF($AK109=0,"",IF((INDEX(MASTER!$D$24:$AG$391,$AK109,H$419)=0),"",(INDEX(MASTER!$D$24:$AG$391,$AK109,H$419))))</f>
        <v>TO</v>
      </c>
      <c r="I109" s="109" cm="1">
        <f t="array" ref="I109">IF($AK109=0,"",IF((INDEX(MASTER!$D$24:$AG$391,$AK109,I$419)=0),"",(INDEX(MASTER!$D$24:$AG$391,$AK109,I$419))))</f>
        <v>2450</v>
      </c>
      <c r="J109" s="110" t="str" cm="1">
        <f t="array" ref="J109">IF($AK109=0,"",IF((INDEX(MASTER!$D$24:$AG$391,$AK109,J$419)=0),"",(INDEX(MASTER!$D$24:$AG$391,$AK109,J$419))))</f>
        <v/>
      </c>
      <c r="K109" s="110" t="str" cm="1">
        <f t="array" ref="K109">IF($AK109=0,"",IF((INDEX(MASTER!$D$24:$AG$391,$AK109,K$419)=0),"",(INDEX(MASTER!$D$24:$AG$391,$AK109,K$419))))</f>
        <v>01/NHS/21</v>
      </c>
      <c r="L109" s="99" cm="1">
        <f t="array" ref="L109">IF($AK109=0,"",IF((INDEX(MASTER!$D$24:$AG$391,$AK109,L$419)=0),"",(INDEX(MASTER!$D$24:$AG$391,$AK109,L$419))))</f>
        <v>1121</v>
      </c>
      <c r="M109" s="103" cm="1">
        <f t="array" ref="M109">IF($AK109=0,"",IF((INDEX(MASTER!$D$24:$AG$391,$AK109,M$419)=0),"",(INDEX(MASTER!$D$24:$AG$391,$AK109,M$419))))</f>
        <v>2473</v>
      </c>
      <c r="N109" s="103" cm="1">
        <f t="array" ref="N109">IF($AK109=0,"",IF((INDEX(MASTER!$D$24:$AG$391,$AK109,N$419)=0),"",(INDEX(MASTER!$D$24:$AG$391,$AK109,N$419))))</f>
        <v>37</v>
      </c>
      <c r="O109" s="146" cm="1">
        <f t="array" ref="O109">IF($AK109=0,"",IF((INDEX(MASTER!$D$24:$AG$391,$AK109,O$419)=0),"",(INDEX(MASTER!$D$24:$AG$391,$AK109,O$419))))</f>
        <v>12.333333333333334</v>
      </c>
      <c r="P109" s="146" cm="1">
        <f t="array" ref="P109">IF($AK109=0,"",IF((INDEX(MASTER!$D$24:$AG$391,$AK109,P$419)=0),"",(INDEX(MASTER!$D$24:$AG$391,$AK109,P$419))))</f>
        <v>24.666666666666664</v>
      </c>
      <c r="Q109" s="103" t="str" cm="1">
        <f t="array" ref="Q109">IF($AK109=0,"",IF((INDEX(MASTER!$D$24:$AG$391,$AK109,Q$419)=0),"",(INDEX(MASTER!$D$24:$AG$391,$AK109,Q$419))))</f>
        <v/>
      </c>
      <c r="R109" s="103" t="str" cm="1">
        <f t="array" ref="R109">IF($AK109=0,"",IF((INDEX(MASTER!$D$24:$AG$391,$AK109,R$419)=0),"",(INDEX(MASTER!$D$24:$AG$391,$AK109,R$419))))</f>
        <v/>
      </c>
      <c r="S109" s="103" t="str" cm="1">
        <f t="array" ref="S109">IF($AK109=0,"",IF((INDEX(MASTER!$D$24:$AG$391,$AK109,S$419)=0),"",(INDEX(MASTER!$D$24:$AG$391,$AK109,S$419))))</f>
        <v/>
      </c>
      <c r="T109" s="103" t="str" cm="1">
        <f t="array" ref="T109">IF($AK109=0,"",IF((INDEX(MASTER!$D$24:$AG$391,$AK109,T$419)=0),"",(INDEX(MASTER!$D$24:$AG$391,$AK109,T$419))))</f>
        <v/>
      </c>
      <c r="U109" s="103" t="str" cm="1">
        <f t="array" ref="U109">IF($AK109=0,"",IF((INDEX(MASTER!$D$24:$AG$391,$AK109,U$419)=0),"",(INDEX(MASTER!$D$24:$AG$391,$AK109,U$419))))</f>
        <v/>
      </c>
      <c r="V109" s="103" t="str" cm="1">
        <f t="array" ref="V109">IF($AK109=0,"",IF((INDEX(MASTER!$D$24:$AG$391,$AK109,V$419)=0),"",(INDEX(MASTER!$D$24:$AG$391,$AK109,V$419))))</f>
        <v/>
      </c>
      <c r="W109" s="103" t="str" cm="1">
        <f t="array" ref="W109">IF($AK109=0,"",IF((INDEX(MASTER!$D$24:$AG$391,$AK109,W$419)=0),"",(INDEX(MASTER!$D$24:$AG$391,$AK109,W$419))))</f>
        <v/>
      </c>
      <c r="X109" s="103" t="str" cm="1">
        <f t="array" ref="X109">IF($AK109=0,"",IF((INDEX(MASTER!$D$24:$AG$391,$AK109,X$419)=0),"",(INDEX(MASTER!$D$24:$AG$391,$AK109,X$419))))</f>
        <v/>
      </c>
      <c r="Y109" s="103" t="str" cm="1">
        <f t="array" ref="Y109">IF($AK109=0,"",IF((INDEX(MASTER!$D$24:$AG$391,$AK109,Y$419)=0),"",(INDEX(MASTER!$D$24:$AG$391,$AK109,Y$419))))</f>
        <v/>
      </c>
      <c r="Z109" s="103" t="str" cm="1">
        <f t="array" ref="Z109">IF($AK109=0,"",IF((INDEX(MASTER!$D$24:$AG$391,$AK109,Z$419)=0),"",(INDEX(MASTER!$D$24:$AG$391,$AK109,Z$419))))</f>
        <v/>
      </c>
      <c r="AA109" s="103" t="str" cm="1">
        <f t="array" ref="AA109">IF($AK109=0,"",IF((INDEX(MASTER!$D$24:$AG$391,$AK109,AA$419)=0),"",(INDEX(MASTER!$D$24:$AG$391,$AK109,AA$419))))</f>
        <v/>
      </c>
      <c r="AB109" s="103" t="str" cm="1">
        <f t="array" ref="AB109">IF($AK109=0,"",IF((INDEX(MASTER!$D$24:$AG$391,$AK109,AB$419)=0),"",(INDEX(MASTER!$D$24:$AG$391,$AK109,AB$419))))</f>
        <v/>
      </c>
      <c r="AC109" s="103" t="str" cm="1">
        <f t="array" ref="AC109">IF($AK109=0,"",IF((INDEX(MASTER!$D$24:$AG$391,$AK109,AC$419)=0),"",(INDEX(MASTER!$D$24:$AG$391,$AK109,AC$419))))</f>
        <v/>
      </c>
      <c r="AD109" s="103" t="str" cm="1">
        <f t="array" ref="AD109">IF($AK109=0,"",IF((INDEX(MASTER!$D$24:$AG$391,$AK109,AD$419)=0),"",(INDEX(MASTER!$D$24:$AG$391,$AK109,AD$419))))</f>
        <v/>
      </c>
      <c r="AE109" s="103" t="str" cm="1">
        <f t="array" ref="AE109">IF($AK109=0,"",IF((INDEX(MASTER!$D$24:$AG$391,$AK109,AE$419)=0),"",(INDEX(MASTER!$D$24:$AG$391,$AK109,AE$419))))</f>
        <v/>
      </c>
      <c r="AF109" s="104" t="str" cm="1">
        <f t="array" ref="AF109">IF($AK109=0,"",IF((INDEX(MASTER!$D$24:$AG$391,$AK109,AF$419)=0),"",(INDEX(MASTER!$D$24:$AG$391,$AK109,AF$419))))</f>
        <v/>
      </c>
      <c r="AK109" s="3">
        <v>66</v>
      </c>
    </row>
    <row r="110" spans="2:37" ht="12.75" customHeight="1" x14ac:dyDescent="0.2">
      <c r="B110" s="28"/>
      <c r="D110" s="111" t="str" cm="1">
        <f t="array" ref="D110">IF($AK110=0,"",IF((INDEX(MASTER!$D$24:$AG$391,$AK110,D$419)=0),"",(INDEX(MASTER!$D$24:$AG$391,$AK110,D$419))))</f>
        <v>$XS123</v>
      </c>
      <c r="E110" s="22" t="str" cm="1">
        <f t="array" ref="E110">IF($AK110=0,"",IF((INDEX(MASTER!$D$24:$AG$391,$AK110,E$419)=0),"",(INDEX(MASTER!$D$24:$AG$391,$AK110,E$419))))</f>
        <v/>
      </c>
      <c r="F110" s="22" t="str" cm="1">
        <f t="array" ref="F110">IF($AK110=0,"",IF((INDEX(MASTER!$D$24:$AG$391,$AK110,F$419)=0),"",(INDEX(MASTER!$D$24:$AG$391,$AK110,F$419))))</f>
        <v>RAMP A</v>
      </c>
      <c r="G110" s="23" cm="1">
        <f t="array" ref="G110">IF($AK110=0,"",IF((INDEX(MASTER!$D$24:$AG$391,$AK110,G$419)=0),"",(INDEX(MASTER!$D$24:$AG$391,$AK110,G$419))))</f>
        <v>2450</v>
      </c>
      <c r="H110" s="22" t="str" cm="1">
        <f t="array" ref="H110">IF($AK110=0,"",IF((INDEX(MASTER!$D$24:$AG$391,$AK110,H$419)=0),"",(INDEX(MASTER!$D$24:$AG$391,$AK110,H$419))))</f>
        <v>TO</v>
      </c>
      <c r="I110" s="23" cm="1">
        <f t="array" ref="I110">IF($AK110=0,"",IF((INDEX(MASTER!$D$24:$AG$391,$AK110,I$419)=0),"",(INDEX(MASTER!$D$24:$AG$391,$AK110,I$419))))</f>
        <v>2500</v>
      </c>
      <c r="J110" s="112" t="str" cm="1">
        <f t="array" ref="J110">IF($AK110=0,"",IF((INDEX(MASTER!$D$24:$AG$391,$AK110,J$419)=0),"",(INDEX(MASTER!$D$24:$AG$391,$AK110,J$419))))</f>
        <v/>
      </c>
      <c r="K110" s="112" t="str" cm="1">
        <f t="array" ref="K110">IF($AK110=0,"",IF((INDEX(MASTER!$D$24:$AG$391,$AK110,K$419)=0),"",(INDEX(MASTER!$D$24:$AG$391,$AK110,K$419))))</f>
        <v>01/NHS/21</v>
      </c>
      <c r="L110" s="25" cm="1">
        <f t="array" ref="L110">IF($AK110=0,"",IF((INDEX(MASTER!$D$24:$AG$391,$AK110,L$419)=0),"",(INDEX(MASTER!$D$24:$AG$391,$AK110,L$419))))</f>
        <v>1881</v>
      </c>
      <c r="M110" s="27" cm="1">
        <f t="array" ref="M110">IF($AK110=0,"",IF((INDEX(MASTER!$D$24:$AG$391,$AK110,M$419)=0),"",(INDEX(MASTER!$D$24:$AG$391,$AK110,M$419))))</f>
        <v>1872</v>
      </c>
      <c r="N110" s="27" cm="1">
        <f t="array" ref="N110">IF($AK110=0,"",IF((INDEX(MASTER!$D$24:$AG$391,$AK110,N$419)=0),"",(INDEX(MASTER!$D$24:$AG$391,$AK110,N$419))))</f>
        <v>19</v>
      </c>
      <c r="O110" s="32" cm="1">
        <f t="array" ref="O110">IF($AK110=0,"",IF((INDEX(MASTER!$D$24:$AG$391,$AK110,O$419)=0),"",(INDEX(MASTER!$D$24:$AG$391,$AK110,O$419))))</f>
        <v>6.333333333333333</v>
      </c>
      <c r="P110" s="32" cm="1">
        <f t="array" ref="P110">IF($AK110=0,"",IF((INDEX(MASTER!$D$24:$AG$391,$AK110,P$419)=0),"",(INDEX(MASTER!$D$24:$AG$391,$AK110,P$419))))</f>
        <v>12.666666666666668</v>
      </c>
      <c r="Q110" s="27" t="str" cm="1">
        <f t="array" ref="Q110">IF($AK110=0,"",IF((INDEX(MASTER!$D$24:$AG$391,$AK110,Q$419)=0),"",(INDEX(MASTER!$D$24:$AG$391,$AK110,Q$419))))</f>
        <v/>
      </c>
      <c r="R110" s="27" t="str" cm="1">
        <f t="array" ref="R110">IF($AK110=0,"",IF((INDEX(MASTER!$D$24:$AG$391,$AK110,R$419)=0),"",(INDEX(MASTER!$D$24:$AG$391,$AK110,R$419))))</f>
        <v/>
      </c>
      <c r="S110" s="27" t="str" cm="1">
        <f t="array" ref="S110">IF($AK110=0,"",IF((INDEX(MASTER!$D$24:$AG$391,$AK110,S$419)=0),"",(INDEX(MASTER!$D$24:$AG$391,$AK110,S$419))))</f>
        <v/>
      </c>
      <c r="T110" s="27" t="str" cm="1">
        <f t="array" ref="T110">IF($AK110=0,"",IF((INDEX(MASTER!$D$24:$AG$391,$AK110,T$419)=0),"",(INDEX(MASTER!$D$24:$AG$391,$AK110,T$419))))</f>
        <v/>
      </c>
      <c r="U110" s="27" t="str" cm="1">
        <f t="array" ref="U110">IF($AK110=0,"",IF((INDEX(MASTER!$D$24:$AG$391,$AK110,U$419)=0),"",(INDEX(MASTER!$D$24:$AG$391,$AK110,U$419))))</f>
        <v/>
      </c>
      <c r="V110" s="27" t="str" cm="1">
        <f t="array" ref="V110">IF($AK110=0,"",IF((INDEX(MASTER!$D$24:$AG$391,$AK110,V$419)=0),"",(INDEX(MASTER!$D$24:$AG$391,$AK110,V$419))))</f>
        <v/>
      </c>
      <c r="W110" s="27" t="str" cm="1">
        <f t="array" ref="W110">IF($AK110=0,"",IF((INDEX(MASTER!$D$24:$AG$391,$AK110,W$419)=0),"",(INDEX(MASTER!$D$24:$AG$391,$AK110,W$419))))</f>
        <v/>
      </c>
      <c r="X110" s="27" t="str" cm="1">
        <f t="array" ref="X110">IF($AK110=0,"",IF((INDEX(MASTER!$D$24:$AG$391,$AK110,X$419)=0),"",(INDEX(MASTER!$D$24:$AG$391,$AK110,X$419))))</f>
        <v/>
      </c>
      <c r="Y110" s="27" t="str" cm="1">
        <f t="array" ref="Y110">IF($AK110=0,"",IF((INDEX(MASTER!$D$24:$AG$391,$AK110,Y$419)=0),"",(INDEX(MASTER!$D$24:$AG$391,$AK110,Y$419))))</f>
        <v/>
      </c>
      <c r="Z110" s="27" t="str" cm="1">
        <f t="array" ref="Z110">IF($AK110=0,"",IF((INDEX(MASTER!$D$24:$AG$391,$AK110,Z$419)=0),"",(INDEX(MASTER!$D$24:$AG$391,$AK110,Z$419))))</f>
        <v/>
      </c>
      <c r="AA110" s="27" t="str" cm="1">
        <f t="array" ref="AA110">IF($AK110=0,"",IF((INDEX(MASTER!$D$24:$AG$391,$AK110,AA$419)=0),"",(INDEX(MASTER!$D$24:$AG$391,$AK110,AA$419))))</f>
        <v/>
      </c>
      <c r="AB110" s="27" t="str" cm="1">
        <f t="array" ref="AB110">IF($AK110=0,"",IF((INDEX(MASTER!$D$24:$AG$391,$AK110,AB$419)=0),"",(INDEX(MASTER!$D$24:$AG$391,$AK110,AB$419))))</f>
        <v/>
      </c>
      <c r="AC110" s="27" t="str" cm="1">
        <f t="array" ref="AC110">IF($AK110=0,"",IF((INDEX(MASTER!$D$24:$AG$391,$AK110,AC$419)=0),"",(INDEX(MASTER!$D$24:$AG$391,$AK110,AC$419))))</f>
        <v/>
      </c>
      <c r="AD110" s="27" t="str" cm="1">
        <f t="array" ref="AD110">IF($AK110=0,"",IF((INDEX(MASTER!$D$24:$AG$391,$AK110,AD$419)=0),"",(INDEX(MASTER!$D$24:$AG$391,$AK110,AD$419))))</f>
        <v/>
      </c>
      <c r="AE110" s="27" t="str" cm="1">
        <f t="array" ref="AE110">IF($AK110=0,"",IF((INDEX(MASTER!$D$24:$AG$391,$AK110,AE$419)=0),"",(INDEX(MASTER!$D$24:$AG$391,$AK110,AE$419))))</f>
        <v/>
      </c>
      <c r="AF110" s="102" t="str" cm="1">
        <f t="array" ref="AF110">IF($AK110=0,"",IF((INDEX(MASTER!$D$24:$AG$391,$AK110,AF$419)=0),"",(INDEX(MASTER!$D$24:$AG$391,$AK110,AF$419))))</f>
        <v/>
      </c>
      <c r="AK110" s="3">
        <v>67</v>
      </c>
    </row>
    <row r="111" spans="2:37" ht="12.75" customHeight="1" x14ac:dyDescent="0.2">
      <c r="B111" s="28"/>
      <c r="D111" s="111" t="str" cm="1">
        <f t="array" ref="D111">IF($AK111=0,"",IF((INDEX(MASTER!$D$24:$AG$391,$AK111,D$419)=0),"",(INDEX(MASTER!$D$24:$AG$391,$AK111,D$419))))</f>
        <v>$XS124</v>
      </c>
      <c r="E111" s="22" t="str" cm="1">
        <f t="array" ref="E111">IF($AK111=0,"",IF((INDEX(MASTER!$D$24:$AG$391,$AK111,E$419)=0),"",(INDEX(MASTER!$D$24:$AG$391,$AK111,E$419))))</f>
        <v/>
      </c>
      <c r="F111" s="22" t="str" cm="1">
        <f t="array" ref="F111">IF($AK111=0,"",IF((INDEX(MASTER!$D$24:$AG$391,$AK111,F$419)=0),"",(INDEX(MASTER!$D$24:$AG$391,$AK111,F$419))))</f>
        <v>RAMP A</v>
      </c>
      <c r="G111" s="23" cm="1">
        <f t="array" ref="G111">IF($AK111=0,"",IF((INDEX(MASTER!$D$24:$AG$391,$AK111,G$419)=0),"",(INDEX(MASTER!$D$24:$AG$391,$AK111,G$419))))</f>
        <v>2500</v>
      </c>
      <c r="H111" s="22" t="str" cm="1">
        <f t="array" ref="H111">IF($AK111=0,"",IF((INDEX(MASTER!$D$24:$AG$391,$AK111,H$419)=0),"",(INDEX(MASTER!$D$24:$AG$391,$AK111,H$419))))</f>
        <v>TO</v>
      </c>
      <c r="I111" s="23" cm="1">
        <f t="array" ref="I111">IF($AK111=0,"",IF((INDEX(MASTER!$D$24:$AG$391,$AK111,I$419)=0),"",(INDEX(MASTER!$D$24:$AG$391,$AK111,I$419))))</f>
        <v>2550</v>
      </c>
      <c r="J111" s="112" t="str" cm="1">
        <f t="array" ref="J111">IF($AK111=0,"",IF((INDEX(MASTER!$D$24:$AG$391,$AK111,J$419)=0),"",(INDEX(MASTER!$D$24:$AG$391,$AK111,J$419))))</f>
        <v/>
      </c>
      <c r="K111" s="112" t="str" cm="1">
        <f t="array" ref="K111">IF($AK111=0,"",IF((INDEX(MASTER!$D$24:$AG$391,$AK111,K$419)=0),"",(INDEX(MASTER!$D$24:$AG$391,$AK111,K$419))))</f>
        <v>01/NHS/21</v>
      </c>
      <c r="L111" s="25" cm="1">
        <f t="array" ref="L111">IF($AK111=0,"",IF((INDEX(MASTER!$D$24:$AG$391,$AK111,L$419)=0),"",(INDEX(MASTER!$D$24:$AG$391,$AK111,L$419))))</f>
        <v>2500</v>
      </c>
      <c r="M111" s="27" cm="1">
        <f t="array" ref="M111">IF($AK111=0,"",IF((INDEX(MASTER!$D$24:$AG$391,$AK111,M$419)=0),"",(INDEX(MASTER!$D$24:$AG$391,$AK111,M$419))))</f>
        <v>997</v>
      </c>
      <c r="N111" s="27" t="str" cm="1">
        <f t="array" ref="N111">IF($AK111=0,"",IF((INDEX(MASTER!$D$24:$AG$391,$AK111,N$419)=0),"",(INDEX(MASTER!$D$24:$AG$391,$AK111,N$419))))</f>
        <v/>
      </c>
      <c r="O111" s="32" t="str" cm="1">
        <f t="array" ref="O111">IF($AK111=0,"",IF((INDEX(MASTER!$D$24:$AG$391,$AK111,O$419)=0),"",(INDEX(MASTER!$D$24:$AG$391,$AK111,O$419))))</f>
        <v/>
      </c>
      <c r="P111" s="32" t="str" cm="1">
        <f t="array" ref="P111">IF($AK111=0,"",IF((INDEX(MASTER!$D$24:$AG$391,$AK111,P$419)=0),"",(INDEX(MASTER!$D$24:$AG$391,$AK111,P$419))))</f>
        <v/>
      </c>
      <c r="Q111" s="27" t="str" cm="1">
        <f t="array" ref="Q111">IF($AK111=0,"",IF((INDEX(MASTER!$D$24:$AG$391,$AK111,Q$419)=0),"",(INDEX(MASTER!$D$24:$AG$391,$AK111,Q$419))))</f>
        <v/>
      </c>
      <c r="R111" s="27" t="str" cm="1">
        <f t="array" ref="R111">IF($AK111=0,"",IF((INDEX(MASTER!$D$24:$AG$391,$AK111,R$419)=0),"",(INDEX(MASTER!$D$24:$AG$391,$AK111,R$419))))</f>
        <v/>
      </c>
      <c r="S111" s="27" t="str" cm="1">
        <f t="array" ref="S111">IF($AK111=0,"",IF((INDEX(MASTER!$D$24:$AG$391,$AK111,S$419)=0),"",(INDEX(MASTER!$D$24:$AG$391,$AK111,S$419))))</f>
        <v/>
      </c>
      <c r="T111" s="27" t="str" cm="1">
        <f t="array" ref="T111">IF($AK111=0,"",IF((INDEX(MASTER!$D$24:$AG$391,$AK111,T$419)=0),"",(INDEX(MASTER!$D$24:$AG$391,$AK111,T$419))))</f>
        <v/>
      </c>
      <c r="U111" s="27" t="str" cm="1">
        <f t="array" ref="U111">IF($AK111=0,"",IF((INDEX(MASTER!$D$24:$AG$391,$AK111,U$419)=0),"",(INDEX(MASTER!$D$24:$AG$391,$AK111,U$419))))</f>
        <v/>
      </c>
      <c r="V111" s="27" t="str" cm="1">
        <f t="array" ref="V111">IF($AK111=0,"",IF((INDEX(MASTER!$D$24:$AG$391,$AK111,V$419)=0),"",(INDEX(MASTER!$D$24:$AG$391,$AK111,V$419))))</f>
        <v/>
      </c>
      <c r="W111" s="27" t="str" cm="1">
        <f t="array" ref="W111">IF($AK111=0,"",IF((INDEX(MASTER!$D$24:$AG$391,$AK111,W$419)=0),"",(INDEX(MASTER!$D$24:$AG$391,$AK111,W$419))))</f>
        <v/>
      </c>
      <c r="X111" s="27" t="str" cm="1">
        <f t="array" ref="X111">IF($AK111=0,"",IF((INDEX(MASTER!$D$24:$AG$391,$AK111,X$419)=0),"",(INDEX(MASTER!$D$24:$AG$391,$AK111,X$419))))</f>
        <v/>
      </c>
      <c r="Y111" s="27" t="str" cm="1">
        <f t="array" ref="Y111">IF($AK111=0,"",IF((INDEX(MASTER!$D$24:$AG$391,$AK111,Y$419)=0),"",(INDEX(MASTER!$D$24:$AG$391,$AK111,Y$419))))</f>
        <v/>
      </c>
      <c r="Z111" s="27" t="str" cm="1">
        <f t="array" ref="Z111">IF($AK111=0,"",IF((INDEX(MASTER!$D$24:$AG$391,$AK111,Z$419)=0),"",(INDEX(MASTER!$D$24:$AG$391,$AK111,Z$419))))</f>
        <v/>
      </c>
      <c r="AA111" s="27" t="str" cm="1">
        <f t="array" ref="AA111">IF($AK111=0,"",IF((INDEX(MASTER!$D$24:$AG$391,$AK111,AA$419)=0),"",(INDEX(MASTER!$D$24:$AG$391,$AK111,AA$419))))</f>
        <v/>
      </c>
      <c r="AB111" s="27" t="str" cm="1">
        <f t="array" ref="AB111">IF($AK111=0,"",IF((INDEX(MASTER!$D$24:$AG$391,$AK111,AB$419)=0),"",(INDEX(MASTER!$D$24:$AG$391,$AK111,AB$419))))</f>
        <v/>
      </c>
      <c r="AC111" s="27" t="str" cm="1">
        <f t="array" ref="AC111">IF($AK111=0,"",IF((INDEX(MASTER!$D$24:$AG$391,$AK111,AC$419)=0),"",(INDEX(MASTER!$D$24:$AG$391,$AK111,AC$419))))</f>
        <v/>
      </c>
      <c r="AD111" s="27" t="str" cm="1">
        <f t="array" ref="AD111">IF($AK111=0,"",IF((INDEX(MASTER!$D$24:$AG$391,$AK111,AD$419)=0),"",(INDEX(MASTER!$D$24:$AG$391,$AK111,AD$419))))</f>
        <v/>
      </c>
      <c r="AE111" s="27" t="str" cm="1">
        <f t="array" ref="AE111">IF($AK111=0,"",IF((INDEX(MASTER!$D$24:$AG$391,$AK111,AE$419)=0),"",(INDEX(MASTER!$D$24:$AG$391,$AK111,AE$419))))</f>
        <v/>
      </c>
      <c r="AF111" s="102" t="str" cm="1">
        <f t="array" ref="AF111">IF($AK111=0,"",IF((INDEX(MASTER!$D$24:$AG$391,$AK111,AF$419)=0),"",(INDEX(MASTER!$D$24:$AG$391,$AK111,AF$419))))</f>
        <v/>
      </c>
      <c r="AK111" s="3">
        <v>68</v>
      </c>
    </row>
    <row r="112" spans="2:37" ht="12.75" customHeight="1" x14ac:dyDescent="0.2">
      <c r="B112" s="28"/>
      <c r="D112" s="111" t="str" cm="1">
        <f t="array" ref="D112">IF($AK112=0,"",IF((INDEX(MASTER!$D$24:$AG$391,$AK112,D$419)=0),"",(INDEX(MASTER!$D$24:$AG$391,$AK112,D$419))))</f>
        <v>$XS124</v>
      </c>
      <c r="E112" s="22" t="str" cm="1">
        <f t="array" ref="E112">IF($AK112=0,"",IF((INDEX(MASTER!$D$24:$AG$391,$AK112,E$419)=0),"",(INDEX(MASTER!$D$24:$AG$391,$AK112,E$419))))</f>
        <v/>
      </c>
      <c r="F112" s="22" t="str" cm="1">
        <f t="array" ref="F112">IF($AK112=0,"",IF((INDEX(MASTER!$D$24:$AG$391,$AK112,F$419)=0),"",(INDEX(MASTER!$D$24:$AG$391,$AK112,F$419))))</f>
        <v>RAMP A</v>
      </c>
      <c r="G112" s="23" cm="1">
        <f t="array" ref="G112">IF($AK112=0,"",IF((INDEX(MASTER!$D$24:$AG$391,$AK112,G$419)=0),"",(INDEX(MASTER!$D$24:$AG$391,$AK112,G$419))))</f>
        <v>2550</v>
      </c>
      <c r="H112" s="22" t="str" cm="1">
        <f t="array" ref="H112">IF($AK112=0,"",IF((INDEX(MASTER!$D$24:$AG$391,$AK112,H$419)=0),"",(INDEX(MASTER!$D$24:$AG$391,$AK112,H$419))))</f>
        <v>TO</v>
      </c>
      <c r="I112" s="23" cm="1">
        <f t="array" ref="I112">IF($AK112=0,"",IF((INDEX(MASTER!$D$24:$AG$391,$AK112,I$419)=0),"",(INDEX(MASTER!$D$24:$AG$391,$AK112,I$419))))</f>
        <v>2600</v>
      </c>
      <c r="J112" s="112" t="str" cm="1">
        <f t="array" ref="J112">IF($AK112=0,"",IF((INDEX(MASTER!$D$24:$AG$391,$AK112,J$419)=0),"",(INDEX(MASTER!$D$24:$AG$391,$AK112,J$419))))</f>
        <v/>
      </c>
      <c r="K112" s="112" t="str" cm="1">
        <f t="array" ref="K112">IF($AK112=0,"",IF((INDEX(MASTER!$D$24:$AG$391,$AK112,K$419)=0),"",(INDEX(MASTER!$D$24:$AG$391,$AK112,K$419))))</f>
        <v>01/NHS/21</v>
      </c>
      <c r="L112" s="25" cm="1">
        <f t="array" ref="L112">IF($AK112=0,"",IF((INDEX(MASTER!$D$24:$AG$391,$AK112,L$419)=0),"",(INDEX(MASTER!$D$24:$AG$391,$AK112,L$419))))</f>
        <v>2696</v>
      </c>
      <c r="M112" s="27" cm="1">
        <f t="array" ref="M112">IF($AK112=0,"",IF((INDEX(MASTER!$D$24:$AG$391,$AK112,M$419)=0),"",(INDEX(MASTER!$D$24:$AG$391,$AK112,M$419))))</f>
        <v>717</v>
      </c>
      <c r="N112" s="27" t="str" cm="1">
        <f t="array" ref="N112">IF($AK112=0,"",IF((INDEX(MASTER!$D$24:$AG$391,$AK112,N$419)=0),"",(INDEX(MASTER!$D$24:$AG$391,$AK112,N$419))))</f>
        <v/>
      </c>
      <c r="O112" s="27" t="str" cm="1">
        <f t="array" ref="O112">IF($AK112=0,"",IF((INDEX(MASTER!$D$24:$AG$391,$AK112,O$419)=0),"",(INDEX(MASTER!$D$24:$AG$391,$AK112,O$419))))</f>
        <v/>
      </c>
      <c r="P112" s="27" t="str" cm="1">
        <f t="array" ref="P112">IF($AK112=0,"",IF((INDEX(MASTER!$D$24:$AG$391,$AK112,P$419)=0),"",(INDEX(MASTER!$D$24:$AG$391,$AK112,P$419))))</f>
        <v/>
      </c>
      <c r="Q112" s="27" t="str" cm="1">
        <f t="array" ref="Q112">IF($AK112=0,"",IF((INDEX(MASTER!$D$24:$AG$391,$AK112,Q$419)=0),"",(INDEX(MASTER!$D$24:$AG$391,$AK112,Q$419))))</f>
        <v/>
      </c>
      <c r="R112" s="27" t="str" cm="1">
        <f t="array" ref="R112">IF($AK112=0,"",IF((INDEX(MASTER!$D$24:$AG$391,$AK112,R$419)=0),"",(INDEX(MASTER!$D$24:$AG$391,$AK112,R$419))))</f>
        <v/>
      </c>
      <c r="S112" s="27" t="str" cm="1">
        <f t="array" ref="S112">IF($AK112=0,"",IF((INDEX(MASTER!$D$24:$AG$391,$AK112,S$419)=0),"",(INDEX(MASTER!$D$24:$AG$391,$AK112,S$419))))</f>
        <v/>
      </c>
      <c r="T112" s="27" t="str" cm="1">
        <f t="array" ref="T112">IF($AK112=0,"",IF((INDEX(MASTER!$D$24:$AG$391,$AK112,T$419)=0),"",(INDEX(MASTER!$D$24:$AG$391,$AK112,T$419))))</f>
        <v/>
      </c>
      <c r="U112" s="27" t="str" cm="1">
        <f t="array" ref="U112">IF($AK112=0,"",IF((INDEX(MASTER!$D$24:$AG$391,$AK112,U$419)=0),"",(INDEX(MASTER!$D$24:$AG$391,$AK112,U$419))))</f>
        <v/>
      </c>
      <c r="V112" s="27" t="str" cm="1">
        <f t="array" ref="V112">IF($AK112=0,"",IF((INDEX(MASTER!$D$24:$AG$391,$AK112,V$419)=0),"",(INDEX(MASTER!$D$24:$AG$391,$AK112,V$419))))</f>
        <v/>
      </c>
      <c r="W112" s="27" t="str" cm="1">
        <f t="array" ref="W112">IF($AK112=0,"",IF((INDEX(MASTER!$D$24:$AG$391,$AK112,W$419)=0),"",(INDEX(MASTER!$D$24:$AG$391,$AK112,W$419))))</f>
        <v/>
      </c>
      <c r="X112" s="27" t="str" cm="1">
        <f t="array" ref="X112">IF($AK112=0,"",IF((INDEX(MASTER!$D$24:$AG$391,$AK112,X$419)=0),"",(INDEX(MASTER!$D$24:$AG$391,$AK112,X$419))))</f>
        <v/>
      </c>
      <c r="Y112" s="27" t="str" cm="1">
        <f t="array" ref="Y112">IF($AK112=0,"",IF((INDEX(MASTER!$D$24:$AG$391,$AK112,Y$419)=0),"",(INDEX(MASTER!$D$24:$AG$391,$AK112,Y$419))))</f>
        <v/>
      </c>
      <c r="Z112" s="27" t="str" cm="1">
        <f t="array" ref="Z112">IF($AK112=0,"",IF((INDEX(MASTER!$D$24:$AG$391,$AK112,Z$419)=0),"",(INDEX(MASTER!$D$24:$AG$391,$AK112,Z$419))))</f>
        <v/>
      </c>
      <c r="AA112" s="27" t="str" cm="1">
        <f t="array" ref="AA112">IF($AK112=0,"",IF((INDEX(MASTER!$D$24:$AG$391,$AK112,AA$419)=0),"",(INDEX(MASTER!$D$24:$AG$391,$AK112,AA$419))))</f>
        <v/>
      </c>
      <c r="AB112" s="27" t="str" cm="1">
        <f t="array" ref="AB112">IF($AK112=0,"",IF((INDEX(MASTER!$D$24:$AG$391,$AK112,AB$419)=0),"",(INDEX(MASTER!$D$24:$AG$391,$AK112,AB$419))))</f>
        <v/>
      </c>
      <c r="AC112" s="27" t="str" cm="1">
        <f t="array" ref="AC112">IF($AK112=0,"",IF((INDEX(MASTER!$D$24:$AG$391,$AK112,AC$419)=0),"",(INDEX(MASTER!$D$24:$AG$391,$AK112,AC$419))))</f>
        <v/>
      </c>
      <c r="AD112" s="27" t="str" cm="1">
        <f t="array" ref="AD112">IF($AK112=0,"",IF((INDEX(MASTER!$D$24:$AG$391,$AK112,AD$419)=0),"",(INDEX(MASTER!$D$24:$AG$391,$AK112,AD$419))))</f>
        <v/>
      </c>
      <c r="AE112" s="27" t="str" cm="1">
        <f t="array" ref="AE112">IF($AK112=0,"",IF((INDEX(MASTER!$D$24:$AG$391,$AK112,AE$419)=0),"",(INDEX(MASTER!$D$24:$AG$391,$AK112,AE$419))))</f>
        <v/>
      </c>
      <c r="AF112" s="102" t="str" cm="1">
        <f t="array" ref="AF112">IF($AK112=0,"",IF((INDEX(MASTER!$D$24:$AG$391,$AK112,AF$419)=0),"",(INDEX(MASTER!$D$24:$AG$391,$AK112,AF$419))))</f>
        <v/>
      </c>
      <c r="AK112" s="3">
        <v>69</v>
      </c>
    </row>
    <row r="113" spans="2:37" ht="12.75" customHeight="1" x14ac:dyDescent="0.2">
      <c r="B113" s="28"/>
      <c r="D113" s="111" t="str" cm="1">
        <f t="array" ref="D113">IF($AK113=0,"",IF((INDEX(MASTER!$D$24:$AG$391,$AK113,D$419)=0),"",(INDEX(MASTER!$D$24:$AG$391,$AK113,D$419))))</f>
        <v>$XS125</v>
      </c>
      <c r="E113" s="22" t="str" cm="1">
        <f t="array" ref="E113">IF($AK113=0,"",IF((INDEX(MASTER!$D$24:$AG$391,$AK113,E$419)=0),"",(INDEX(MASTER!$D$24:$AG$391,$AK113,E$419))))</f>
        <v/>
      </c>
      <c r="F113" s="22" t="str" cm="1">
        <f t="array" ref="F113">IF($AK113=0,"",IF((INDEX(MASTER!$D$24:$AG$391,$AK113,F$419)=0),"",(INDEX(MASTER!$D$24:$AG$391,$AK113,F$419))))</f>
        <v>RAMP A</v>
      </c>
      <c r="G113" s="23" cm="1">
        <f t="array" ref="G113">IF($AK113=0,"",IF((INDEX(MASTER!$D$24:$AG$391,$AK113,G$419)=0),"",(INDEX(MASTER!$D$24:$AG$391,$AK113,G$419))))</f>
        <v>2600</v>
      </c>
      <c r="H113" s="22" t="str" cm="1">
        <f t="array" ref="H113">IF($AK113=0,"",IF((INDEX(MASTER!$D$24:$AG$391,$AK113,H$419)=0),"",(INDEX(MASTER!$D$24:$AG$391,$AK113,H$419))))</f>
        <v>TO</v>
      </c>
      <c r="I113" s="23" cm="1">
        <f t="array" ref="I113">IF($AK113=0,"",IF((INDEX(MASTER!$D$24:$AG$391,$AK113,I$419)=0),"",(INDEX(MASTER!$D$24:$AG$391,$AK113,I$419))))</f>
        <v>2650</v>
      </c>
      <c r="J113" s="112" t="str" cm="1">
        <f t="array" ref="J113">IF($AK113=0,"",IF((INDEX(MASTER!$D$24:$AG$391,$AK113,J$419)=0),"",(INDEX(MASTER!$D$24:$AG$391,$AK113,J$419))))</f>
        <v/>
      </c>
      <c r="K113" s="112" t="str" cm="1">
        <f t="array" ref="K113">IF($AK113=0,"",IF((INDEX(MASTER!$D$24:$AG$391,$AK113,K$419)=0),"",(INDEX(MASTER!$D$24:$AG$391,$AK113,K$419))))</f>
        <v>01/NHS/21</v>
      </c>
      <c r="L113" s="25" cm="1">
        <f t="array" ref="L113">IF($AK113=0,"",IF((INDEX(MASTER!$D$24:$AG$391,$AK113,L$419)=0),"",(INDEX(MASTER!$D$24:$AG$391,$AK113,L$419))))</f>
        <v>2225</v>
      </c>
      <c r="M113" s="27" cm="1">
        <f t="array" ref="M113">IF($AK113=0,"",IF((INDEX(MASTER!$D$24:$AG$391,$AK113,M$419)=0),"",(INDEX(MASTER!$D$24:$AG$391,$AK113,M$419))))</f>
        <v>999</v>
      </c>
      <c r="N113" s="27" t="str" cm="1">
        <f t="array" ref="N113">IF($AK113=0,"",IF((INDEX(MASTER!$D$24:$AG$391,$AK113,N$419)=0),"",(INDEX(MASTER!$D$24:$AG$391,$AK113,N$419))))</f>
        <v/>
      </c>
      <c r="O113" s="27" t="str" cm="1">
        <f t="array" ref="O113">IF($AK113=0,"",IF((INDEX(MASTER!$D$24:$AG$391,$AK113,O$419)=0),"",(INDEX(MASTER!$D$24:$AG$391,$AK113,O$419))))</f>
        <v/>
      </c>
      <c r="P113" s="27" t="str" cm="1">
        <f t="array" ref="P113">IF($AK113=0,"",IF((INDEX(MASTER!$D$24:$AG$391,$AK113,P$419)=0),"",(INDEX(MASTER!$D$24:$AG$391,$AK113,P$419))))</f>
        <v/>
      </c>
      <c r="Q113" s="27" t="str" cm="1">
        <f t="array" ref="Q113">IF($AK113=0,"",IF((INDEX(MASTER!$D$24:$AG$391,$AK113,Q$419)=0),"",(INDEX(MASTER!$D$24:$AG$391,$AK113,Q$419))))</f>
        <v/>
      </c>
      <c r="R113" s="27" t="str" cm="1">
        <f t="array" ref="R113">IF($AK113=0,"",IF((INDEX(MASTER!$D$24:$AG$391,$AK113,R$419)=0),"",(INDEX(MASTER!$D$24:$AG$391,$AK113,R$419))))</f>
        <v/>
      </c>
      <c r="S113" s="27" t="str" cm="1">
        <f t="array" ref="S113">IF($AK113=0,"",IF((INDEX(MASTER!$D$24:$AG$391,$AK113,S$419)=0),"",(INDEX(MASTER!$D$24:$AG$391,$AK113,S$419))))</f>
        <v/>
      </c>
      <c r="T113" s="27" t="str" cm="1">
        <f t="array" ref="T113">IF($AK113=0,"",IF((INDEX(MASTER!$D$24:$AG$391,$AK113,T$419)=0),"",(INDEX(MASTER!$D$24:$AG$391,$AK113,T$419))))</f>
        <v/>
      </c>
      <c r="U113" s="27" t="str" cm="1">
        <f t="array" ref="U113">IF($AK113=0,"",IF((INDEX(MASTER!$D$24:$AG$391,$AK113,U$419)=0),"",(INDEX(MASTER!$D$24:$AG$391,$AK113,U$419))))</f>
        <v/>
      </c>
      <c r="V113" s="27" t="str" cm="1">
        <f t="array" ref="V113">IF($AK113=0,"",IF((INDEX(MASTER!$D$24:$AG$391,$AK113,V$419)=0),"",(INDEX(MASTER!$D$24:$AG$391,$AK113,V$419))))</f>
        <v/>
      </c>
      <c r="W113" s="27" t="str" cm="1">
        <f t="array" ref="W113">IF($AK113=0,"",IF((INDEX(MASTER!$D$24:$AG$391,$AK113,W$419)=0),"",(INDEX(MASTER!$D$24:$AG$391,$AK113,W$419))))</f>
        <v/>
      </c>
      <c r="X113" s="27" t="str" cm="1">
        <f t="array" ref="X113">IF($AK113=0,"",IF((INDEX(MASTER!$D$24:$AG$391,$AK113,X$419)=0),"",(INDEX(MASTER!$D$24:$AG$391,$AK113,X$419))))</f>
        <v/>
      </c>
      <c r="Y113" s="27" t="str" cm="1">
        <f t="array" ref="Y113">IF($AK113=0,"",IF((INDEX(MASTER!$D$24:$AG$391,$AK113,Y$419)=0),"",(INDEX(MASTER!$D$24:$AG$391,$AK113,Y$419))))</f>
        <v/>
      </c>
      <c r="Z113" s="27" t="str" cm="1">
        <f t="array" ref="Z113">IF($AK113=0,"",IF((INDEX(MASTER!$D$24:$AG$391,$AK113,Z$419)=0),"",(INDEX(MASTER!$D$24:$AG$391,$AK113,Z$419))))</f>
        <v/>
      </c>
      <c r="AA113" s="27" t="str" cm="1">
        <f t="array" ref="AA113">IF($AK113=0,"",IF((INDEX(MASTER!$D$24:$AG$391,$AK113,AA$419)=0),"",(INDEX(MASTER!$D$24:$AG$391,$AK113,AA$419))))</f>
        <v/>
      </c>
      <c r="AB113" s="27" t="str" cm="1">
        <f t="array" ref="AB113">IF($AK113=0,"",IF((INDEX(MASTER!$D$24:$AG$391,$AK113,AB$419)=0),"",(INDEX(MASTER!$D$24:$AG$391,$AK113,AB$419))))</f>
        <v/>
      </c>
      <c r="AC113" s="27" t="str" cm="1">
        <f t="array" ref="AC113">IF($AK113=0,"",IF((INDEX(MASTER!$D$24:$AG$391,$AK113,AC$419)=0),"",(INDEX(MASTER!$D$24:$AG$391,$AK113,AC$419))))</f>
        <v/>
      </c>
      <c r="AD113" s="27" t="str" cm="1">
        <f t="array" ref="AD113">IF($AK113=0,"",IF((INDEX(MASTER!$D$24:$AG$391,$AK113,AD$419)=0),"",(INDEX(MASTER!$D$24:$AG$391,$AK113,AD$419))))</f>
        <v/>
      </c>
      <c r="AE113" s="27" t="str" cm="1">
        <f t="array" ref="AE113">IF($AK113=0,"",IF((INDEX(MASTER!$D$24:$AG$391,$AK113,AE$419)=0),"",(INDEX(MASTER!$D$24:$AG$391,$AK113,AE$419))))</f>
        <v/>
      </c>
      <c r="AF113" s="102" t="str" cm="1">
        <f t="array" ref="AF113">IF($AK113=0,"",IF((INDEX(MASTER!$D$24:$AG$391,$AK113,AF$419)=0),"",(INDEX(MASTER!$D$24:$AG$391,$AK113,AF$419))))</f>
        <v/>
      </c>
      <c r="AK113" s="3">
        <v>70</v>
      </c>
    </row>
    <row r="114" spans="2:37" ht="12.75" customHeight="1" x14ac:dyDescent="0.2">
      <c r="B114" s="28"/>
      <c r="D114" s="111" t="str" cm="1">
        <f t="array" ref="D114">IF($AK114=0,"",IF((INDEX(MASTER!$D$24:$AG$391,$AK114,D$419)=0),"",(INDEX(MASTER!$D$24:$AG$391,$AK114,D$419))))</f>
        <v>$XS125</v>
      </c>
      <c r="E114" s="22" t="str" cm="1">
        <f t="array" ref="E114">IF($AK114=0,"",IF((INDEX(MASTER!$D$24:$AG$391,$AK114,E$419)=0),"",(INDEX(MASTER!$D$24:$AG$391,$AK114,E$419))))</f>
        <v/>
      </c>
      <c r="F114" s="22" t="str" cm="1">
        <f t="array" ref="F114">IF($AK114=0,"",IF((INDEX(MASTER!$D$24:$AG$391,$AK114,F$419)=0),"",(INDEX(MASTER!$D$24:$AG$391,$AK114,F$419))))</f>
        <v>RAMP A</v>
      </c>
      <c r="G114" s="23" cm="1">
        <f t="array" ref="G114">IF($AK114=0,"",IF((INDEX(MASTER!$D$24:$AG$391,$AK114,G$419)=0),"",(INDEX(MASTER!$D$24:$AG$391,$AK114,G$419))))</f>
        <v>2650</v>
      </c>
      <c r="H114" s="22" t="str" cm="1">
        <f t="array" ref="H114">IF($AK114=0,"",IF((INDEX(MASTER!$D$24:$AG$391,$AK114,H$419)=0),"",(INDEX(MASTER!$D$24:$AG$391,$AK114,H$419))))</f>
        <v>TO</v>
      </c>
      <c r="I114" s="23" cm="1">
        <f t="array" ref="I114">IF($AK114=0,"",IF((INDEX(MASTER!$D$24:$AG$391,$AK114,I$419)=0),"",(INDEX(MASTER!$D$24:$AG$391,$AK114,I$419))))</f>
        <v>2700</v>
      </c>
      <c r="J114" s="112" t="str" cm="1">
        <f t="array" ref="J114">IF($AK114=0,"",IF((INDEX(MASTER!$D$24:$AG$391,$AK114,J$419)=0),"",(INDEX(MASTER!$D$24:$AG$391,$AK114,J$419))))</f>
        <v/>
      </c>
      <c r="K114" s="112" t="str" cm="1">
        <f t="array" ref="K114">IF($AK114=0,"",IF((INDEX(MASTER!$D$24:$AG$391,$AK114,K$419)=0),"",(INDEX(MASTER!$D$24:$AG$391,$AK114,K$419))))</f>
        <v>01/NHS/21</v>
      </c>
      <c r="L114" s="25" cm="1">
        <f t="array" ref="L114">IF($AK114=0,"",IF((INDEX(MASTER!$D$24:$AG$391,$AK114,L$419)=0),"",(INDEX(MASTER!$D$24:$AG$391,$AK114,L$419))))</f>
        <v>1737</v>
      </c>
      <c r="M114" s="27" cm="1">
        <f t="array" ref="M114">IF($AK114=0,"",IF((INDEX(MASTER!$D$24:$AG$391,$AK114,M$419)=0),"",(INDEX(MASTER!$D$24:$AG$391,$AK114,M$419))))</f>
        <v>1266</v>
      </c>
      <c r="N114" s="27" t="str" cm="1">
        <f t="array" ref="N114">IF($AK114=0,"",IF((INDEX(MASTER!$D$24:$AG$391,$AK114,N$419)=0),"",(INDEX(MASTER!$D$24:$AG$391,$AK114,N$419))))</f>
        <v/>
      </c>
      <c r="O114" s="27" t="str" cm="1">
        <f t="array" ref="O114">IF($AK114=0,"",IF((INDEX(MASTER!$D$24:$AG$391,$AK114,O$419)=0),"",(INDEX(MASTER!$D$24:$AG$391,$AK114,O$419))))</f>
        <v/>
      </c>
      <c r="P114" s="27" t="str" cm="1">
        <f t="array" ref="P114">IF($AK114=0,"",IF((INDEX(MASTER!$D$24:$AG$391,$AK114,P$419)=0),"",(INDEX(MASTER!$D$24:$AG$391,$AK114,P$419))))</f>
        <v/>
      </c>
      <c r="Q114" s="27" t="str" cm="1">
        <f t="array" ref="Q114">IF($AK114=0,"",IF((INDEX(MASTER!$D$24:$AG$391,$AK114,Q$419)=0),"",(INDEX(MASTER!$D$24:$AG$391,$AK114,Q$419))))</f>
        <v/>
      </c>
      <c r="R114" s="27" t="str" cm="1">
        <f t="array" ref="R114">IF($AK114=0,"",IF((INDEX(MASTER!$D$24:$AG$391,$AK114,R$419)=0),"",(INDEX(MASTER!$D$24:$AG$391,$AK114,R$419))))</f>
        <v/>
      </c>
      <c r="S114" s="27" t="str" cm="1">
        <f t="array" ref="S114">IF($AK114=0,"",IF((INDEX(MASTER!$D$24:$AG$391,$AK114,S$419)=0),"",(INDEX(MASTER!$D$24:$AG$391,$AK114,S$419))))</f>
        <v/>
      </c>
      <c r="T114" s="27" t="str" cm="1">
        <f t="array" ref="T114">IF($AK114=0,"",IF((INDEX(MASTER!$D$24:$AG$391,$AK114,T$419)=0),"",(INDEX(MASTER!$D$24:$AG$391,$AK114,T$419))))</f>
        <v/>
      </c>
      <c r="U114" s="27" t="str" cm="1">
        <f t="array" ref="U114">IF($AK114=0,"",IF((INDEX(MASTER!$D$24:$AG$391,$AK114,U$419)=0),"",(INDEX(MASTER!$D$24:$AG$391,$AK114,U$419))))</f>
        <v/>
      </c>
      <c r="V114" s="27" t="str" cm="1">
        <f t="array" ref="V114">IF($AK114=0,"",IF((INDEX(MASTER!$D$24:$AG$391,$AK114,V$419)=0),"",(INDEX(MASTER!$D$24:$AG$391,$AK114,V$419))))</f>
        <v/>
      </c>
      <c r="W114" s="27" t="str" cm="1">
        <f t="array" ref="W114">IF($AK114=0,"",IF((INDEX(MASTER!$D$24:$AG$391,$AK114,W$419)=0),"",(INDEX(MASTER!$D$24:$AG$391,$AK114,W$419))))</f>
        <v/>
      </c>
      <c r="X114" s="27" t="str" cm="1">
        <f t="array" ref="X114">IF($AK114=0,"",IF((INDEX(MASTER!$D$24:$AG$391,$AK114,X$419)=0),"",(INDEX(MASTER!$D$24:$AG$391,$AK114,X$419))))</f>
        <v/>
      </c>
      <c r="Y114" s="27" t="str" cm="1">
        <f t="array" ref="Y114">IF($AK114=0,"",IF((INDEX(MASTER!$D$24:$AG$391,$AK114,Y$419)=0),"",(INDEX(MASTER!$D$24:$AG$391,$AK114,Y$419))))</f>
        <v/>
      </c>
      <c r="Z114" s="27" t="str" cm="1">
        <f t="array" ref="Z114">IF($AK114=0,"",IF((INDEX(MASTER!$D$24:$AG$391,$AK114,Z$419)=0),"",(INDEX(MASTER!$D$24:$AG$391,$AK114,Z$419))))</f>
        <v/>
      </c>
      <c r="AA114" s="27" t="str" cm="1">
        <f t="array" ref="AA114">IF($AK114=0,"",IF((INDEX(MASTER!$D$24:$AG$391,$AK114,AA$419)=0),"",(INDEX(MASTER!$D$24:$AG$391,$AK114,AA$419))))</f>
        <v/>
      </c>
      <c r="AB114" s="27" t="str" cm="1">
        <f t="array" ref="AB114">IF($AK114=0,"",IF((INDEX(MASTER!$D$24:$AG$391,$AK114,AB$419)=0),"",(INDEX(MASTER!$D$24:$AG$391,$AK114,AB$419))))</f>
        <v/>
      </c>
      <c r="AC114" s="27" t="str" cm="1">
        <f t="array" ref="AC114">IF($AK114=0,"",IF((INDEX(MASTER!$D$24:$AG$391,$AK114,AC$419)=0),"",(INDEX(MASTER!$D$24:$AG$391,$AK114,AC$419))))</f>
        <v/>
      </c>
      <c r="AD114" s="27" t="str" cm="1">
        <f t="array" ref="AD114">IF($AK114=0,"",IF((INDEX(MASTER!$D$24:$AG$391,$AK114,AD$419)=0),"",(INDEX(MASTER!$D$24:$AG$391,$AK114,AD$419))))</f>
        <v/>
      </c>
      <c r="AE114" s="27" t="str" cm="1">
        <f t="array" ref="AE114">IF($AK114=0,"",IF((INDEX(MASTER!$D$24:$AG$391,$AK114,AE$419)=0),"",(INDEX(MASTER!$D$24:$AG$391,$AK114,AE$419))))</f>
        <v/>
      </c>
      <c r="AF114" s="102" t="str" cm="1">
        <f t="array" ref="AF114">IF($AK114=0,"",IF((INDEX(MASTER!$D$24:$AG$391,$AK114,AF$419)=0),"",(INDEX(MASTER!$D$24:$AG$391,$AK114,AF$419))))</f>
        <v/>
      </c>
      <c r="AK114" s="3">
        <v>71</v>
      </c>
    </row>
    <row r="115" spans="2:37" ht="12.75" customHeight="1" x14ac:dyDescent="0.2">
      <c r="B115" s="28"/>
      <c r="D115" s="111" t="str" cm="1">
        <f t="array" ref="D115">IF($AK115=0,"",IF((INDEX(MASTER!$D$24:$AG$391,$AK115,D$419)=0),"",(INDEX(MASTER!$D$24:$AG$391,$AK115,D$419))))</f>
        <v>$XS126</v>
      </c>
      <c r="E115" s="22" t="str" cm="1">
        <f t="array" ref="E115">IF($AK115=0,"",IF((INDEX(MASTER!$D$24:$AG$391,$AK115,E$419)=0),"",(INDEX(MASTER!$D$24:$AG$391,$AK115,E$419))))</f>
        <v/>
      </c>
      <c r="F115" s="22" t="str" cm="1">
        <f t="array" ref="F115">IF($AK115=0,"",IF((INDEX(MASTER!$D$24:$AG$391,$AK115,F$419)=0),"",(INDEX(MASTER!$D$24:$AG$391,$AK115,F$419))))</f>
        <v>RAMP A</v>
      </c>
      <c r="G115" s="23" cm="1">
        <f t="array" ref="G115">IF($AK115=0,"",IF((INDEX(MASTER!$D$24:$AG$391,$AK115,G$419)=0),"",(INDEX(MASTER!$D$24:$AG$391,$AK115,G$419))))</f>
        <v>2700</v>
      </c>
      <c r="H115" s="22" t="str" cm="1">
        <f t="array" ref="H115">IF($AK115=0,"",IF((INDEX(MASTER!$D$24:$AG$391,$AK115,H$419)=0),"",(INDEX(MASTER!$D$24:$AG$391,$AK115,H$419))))</f>
        <v>TO</v>
      </c>
      <c r="I115" s="23" cm="1">
        <f t="array" ref="I115">IF($AK115=0,"",IF((INDEX(MASTER!$D$24:$AG$391,$AK115,I$419)=0),"",(INDEX(MASTER!$D$24:$AG$391,$AK115,I$419))))</f>
        <v>2750</v>
      </c>
      <c r="J115" s="112" t="str" cm="1">
        <f t="array" ref="J115">IF($AK115=0,"",IF((INDEX(MASTER!$D$24:$AG$391,$AK115,J$419)=0),"",(INDEX(MASTER!$D$24:$AG$391,$AK115,J$419))))</f>
        <v/>
      </c>
      <c r="K115" s="112" t="str" cm="1">
        <f t="array" ref="K115">IF($AK115=0,"",IF((INDEX(MASTER!$D$24:$AG$391,$AK115,K$419)=0),"",(INDEX(MASTER!$D$24:$AG$391,$AK115,K$419))))</f>
        <v>01/NHS/21</v>
      </c>
      <c r="L115" s="25" cm="1">
        <f t="array" ref="L115">IF($AK115=0,"",IF((INDEX(MASTER!$D$24:$AG$391,$AK115,L$419)=0),"",(INDEX(MASTER!$D$24:$AG$391,$AK115,L$419))))</f>
        <v>1420</v>
      </c>
      <c r="M115" s="27" cm="1">
        <f t="array" ref="M115">IF($AK115=0,"",IF((INDEX(MASTER!$D$24:$AG$391,$AK115,M$419)=0),"",(INDEX(MASTER!$D$24:$AG$391,$AK115,M$419))))</f>
        <v>1426</v>
      </c>
      <c r="N115" s="27" t="str" cm="1">
        <f t="array" ref="N115">IF($AK115=0,"",IF((INDEX(MASTER!$D$24:$AG$391,$AK115,N$419)=0),"",(INDEX(MASTER!$D$24:$AG$391,$AK115,N$419))))</f>
        <v/>
      </c>
      <c r="O115" s="27" t="str" cm="1">
        <f t="array" ref="O115">IF($AK115=0,"",IF((INDEX(MASTER!$D$24:$AG$391,$AK115,O$419)=0),"",(INDEX(MASTER!$D$24:$AG$391,$AK115,O$419))))</f>
        <v/>
      </c>
      <c r="P115" s="27" t="str" cm="1">
        <f t="array" ref="P115">IF($AK115=0,"",IF((INDEX(MASTER!$D$24:$AG$391,$AK115,P$419)=0),"",(INDEX(MASTER!$D$24:$AG$391,$AK115,P$419))))</f>
        <v/>
      </c>
      <c r="Q115" s="27" t="str" cm="1">
        <f t="array" ref="Q115">IF($AK115=0,"",IF((INDEX(MASTER!$D$24:$AG$391,$AK115,Q$419)=0),"",(INDEX(MASTER!$D$24:$AG$391,$AK115,Q$419))))</f>
        <v/>
      </c>
      <c r="R115" s="27" t="str" cm="1">
        <f t="array" ref="R115">IF($AK115=0,"",IF((INDEX(MASTER!$D$24:$AG$391,$AK115,R$419)=0),"",(INDEX(MASTER!$D$24:$AG$391,$AK115,R$419))))</f>
        <v/>
      </c>
      <c r="S115" s="27" t="str" cm="1">
        <f t="array" ref="S115">IF($AK115=0,"",IF((INDEX(MASTER!$D$24:$AG$391,$AK115,S$419)=0),"",(INDEX(MASTER!$D$24:$AG$391,$AK115,S$419))))</f>
        <v/>
      </c>
      <c r="T115" s="27" t="str" cm="1">
        <f t="array" ref="T115">IF($AK115=0,"",IF((INDEX(MASTER!$D$24:$AG$391,$AK115,T$419)=0),"",(INDEX(MASTER!$D$24:$AG$391,$AK115,T$419))))</f>
        <v/>
      </c>
      <c r="U115" s="27" t="str" cm="1">
        <f t="array" ref="U115">IF($AK115=0,"",IF((INDEX(MASTER!$D$24:$AG$391,$AK115,U$419)=0),"",(INDEX(MASTER!$D$24:$AG$391,$AK115,U$419))))</f>
        <v/>
      </c>
      <c r="V115" s="27" t="str" cm="1">
        <f t="array" ref="V115">IF($AK115=0,"",IF((INDEX(MASTER!$D$24:$AG$391,$AK115,V$419)=0),"",(INDEX(MASTER!$D$24:$AG$391,$AK115,V$419))))</f>
        <v/>
      </c>
      <c r="W115" s="27" t="str" cm="1">
        <f t="array" ref="W115">IF($AK115=0,"",IF((INDEX(MASTER!$D$24:$AG$391,$AK115,W$419)=0),"",(INDEX(MASTER!$D$24:$AG$391,$AK115,W$419))))</f>
        <v/>
      </c>
      <c r="X115" s="27" t="str" cm="1">
        <f t="array" ref="X115">IF($AK115=0,"",IF((INDEX(MASTER!$D$24:$AG$391,$AK115,X$419)=0),"",(INDEX(MASTER!$D$24:$AG$391,$AK115,X$419))))</f>
        <v/>
      </c>
      <c r="Y115" s="27" t="str" cm="1">
        <f t="array" ref="Y115">IF($AK115=0,"",IF((INDEX(MASTER!$D$24:$AG$391,$AK115,Y$419)=0),"",(INDEX(MASTER!$D$24:$AG$391,$AK115,Y$419))))</f>
        <v/>
      </c>
      <c r="Z115" s="27" t="str" cm="1">
        <f t="array" ref="Z115">IF($AK115=0,"",IF((INDEX(MASTER!$D$24:$AG$391,$AK115,Z$419)=0),"",(INDEX(MASTER!$D$24:$AG$391,$AK115,Z$419))))</f>
        <v/>
      </c>
      <c r="AA115" s="27" t="str" cm="1">
        <f t="array" ref="AA115">IF($AK115=0,"",IF((INDEX(MASTER!$D$24:$AG$391,$AK115,AA$419)=0),"",(INDEX(MASTER!$D$24:$AG$391,$AK115,AA$419))))</f>
        <v/>
      </c>
      <c r="AB115" s="27" t="str" cm="1">
        <f t="array" ref="AB115">IF($AK115=0,"",IF((INDEX(MASTER!$D$24:$AG$391,$AK115,AB$419)=0),"",(INDEX(MASTER!$D$24:$AG$391,$AK115,AB$419))))</f>
        <v/>
      </c>
      <c r="AC115" s="27" t="str" cm="1">
        <f t="array" ref="AC115">IF($AK115=0,"",IF((INDEX(MASTER!$D$24:$AG$391,$AK115,AC$419)=0),"",(INDEX(MASTER!$D$24:$AG$391,$AK115,AC$419))))</f>
        <v/>
      </c>
      <c r="AD115" s="27" t="str" cm="1">
        <f t="array" ref="AD115">IF($AK115=0,"",IF((INDEX(MASTER!$D$24:$AG$391,$AK115,AD$419)=0),"",(INDEX(MASTER!$D$24:$AG$391,$AK115,AD$419))))</f>
        <v/>
      </c>
      <c r="AE115" s="27" t="str" cm="1">
        <f t="array" ref="AE115">IF($AK115=0,"",IF((INDEX(MASTER!$D$24:$AG$391,$AK115,AE$419)=0),"",(INDEX(MASTER!$D$24:$AG$391,$AK115,AE$419))))</f>
        <v/>
      </c>
      <c r="AF115" s="102" t="str" cm="1">
        <f t="array" ref="AF115">IF($AK115=0,"",IF((INDEX(MASTER!$D$24:$AG$391,$AK115,AF$419)=0),"",(INDEX(MASTER!$D$24:$AG$391,$AK115,AF$419))))</f>
        <v/>
      </c>
      <c r="AK115" s="3">
        <v>72</v>
      </c>
    </row>
    <row r="116" spans="2:37" ht="12.75" customHeight="1" x14ac:dyDescent="0.2">
      <c r="B116" s="28"/>
      <c r="D116" s="111" t="str" cm="1">
        <f t="array" ref="D116">IF($AK116=0,"",IF((INDEX(MASTER!$D$24:$AG$391,$AK116,D$419)=0),"",(INDEX(MASTER!$D$24:$AG$391,$AK116,D$419))))</f>
        <v>$XS126</v>
      </c>
      <c r="E116" s="22" t="str" cm="1">
        <f t="array" ref="E116">IF($AK116=0,"",IF((INDEX(MASTER!$D$24:$AG$391,$AK116,E$419)=0),"",(INDEX(MASTER!$D$24:$AG$391,$AK116,E$419))))</f>
        <v/>
      </c>
      <c r="F116" s="22" t="str" cm="1">
        <f t="array" ref="F116">IF($AK116=0,"",IF((INDEX(MASTER!$D$24:$AG$391,$AK116,F$419)=0),"",(INDEX(MASTER!$D$24:$AG$391,$AK116,F$419))))</f>
        <v>RAMP A</v>
      </c>
      <c r="G116" s="23" cm="1">
        <f t="array" ref="G116">IF($AK116=0,"",IF((INDEX(MASTER!$D$24:$AG$391,$AK116,G$419)=0),"",(INDEX(MASTER!$D$24:$AG$391,$AK116,G$419))))</f>
        <v>2750</v>
      </c>
      <c r="H116" s="22" t="str" cm="1">
        <f t="array" ref="H116">IF($AK116=0,"",IF((INDEX(MASTER!$D$24:$AG$391,$AK116,H$419)=0),"",(INDEX(MASTER!$D$24:$AG$391,$AK116,H$419))))</f>
        <v>TO</v>
      </c>
      <c r="I116" s="23" cm="1">
        <f t="array" ref="I116">IF($AK116=0,"",IF((INDEX(MASTER!$D$24:$AG$391,$AK116,I$419)=0),"",(INDEX(MASTER!$D$24:$AG$391,$AK116,I$419))))</f>
        <v>2800</v>
      </c>
      <c r="J116" s="112" t="str" cm="1">
        <f t="array" ref="J116">IF($AK116=0,"",IF((INDEX(MASTER!$D$24:$AG$391,$AK116,J$419)=0),"",(INDEX(MASTER!$D$24:$AG$391,$AK116,J$419))))</f>
        <v/>
      </c>
      <c r="K116" s="112" t="str" cm="1">
        <f t="array" ref="K116">IF($AK116=0,"",IF((INDEX(MASTER!$D$24:$AG$391,$AK116,K$419)=0),"",(INDEX(MASTER!$D$24:$AG$391,$AK116,K$419))))</f>
        <v>01/NHS/21</v>
      </c>
      <c r="L116" s="25" cm="1">
        <f t="array" ref="L116">IF($AK116=0,"",IF((INDEX(MASTER!$D$24:$AG$391,$AK116,L$419)=0),"",(INDEX(MASTER!$D$24:$AG$391,$AK116,L$419))))</f>
        <v>992</v>
      </c>
      <c r="M116" s="27" cm="1">
        <f t="array" ref="M116">IF($AK116=0,"",IF((INDEX(MASTER!$D$24:$AG$391,$AK116,M$419)=0),"",(INDEX(MASTER!$D$24:$AG$391,$AK116,M$419))))</f>
        <v>1455</v>
      </c>
      <c r="N116" s="27" t="str" cm="1">
        <f t="array" ref="N116">IF($AK116=0,"",IF((INDEX(MASTER!$D$24:$AG$391,$AK116,N$419)=0),"",(INDEX(MASTER!$D$24:$AG$391,$AK116,N$419))))</f>
        <v/>
      </c>
      <c r="O116" s="27" t="str" cm="1">
        <f t="array" ref="O116">IF($AK116=0,"",IF((INDEX(MASTER!$D$24:$AG$391,$AK116,O$419)=0),"",(INDEX(MASTER!$D$24:$AG$391,$AK116,O$419))))</f>
        <v/>
      </c>
      <c r="P116" s="27" t="str" cm="1">
        <f t="array" ref="P116">IF($AK116=0,"",IF((INDEX(MASTER!$D$24:$AG$391,$AK116,P$419)=0),"",(INDEX(MASTER!$D$24:$AG$391,$AK116,P$419))))</f>
        <v/>
      </c>
      <c r="Q116" s="27" t="str" cm="1">
        <f t="array" ref="Q116">IF($AK116=0,"",IF((INDEX(MASTER!$D$24:$AG$391,$AK116,Q$419)=0),"",(INDEX(MASTER!$D$24:$AG$391,$AK116,Q$419))))</f>
        <v/>
      </c>
      <c r="R116" s="27" t="str" cm="1">
        <f t="array" ref="R116">IF($AK116=0,"",IF((INDEX(MASTER!$D$24:$AG$391,$AK116,R$419)=0),"",(INDEX(MASTER!$D$24:$AG$391,$AK116,R$419))))</f>
        <v/>
      </c>
      <c r="S116" s="27" t="str" cm="1">
        <f t="array" ref="S116">IF($AK116=0,"",IF((INDEX(MASTER!$D$24:$AG$391,$AK116,S$419)=0),"",(INDEX(MASTER!$D$24:$AG$391,$AK116,S$419))))</f>
        <v/>
      </c>
      <c r="T116" s="27" t="str" cm="1">
        <f t="array" ref="T116">IF($AK116=0,"",IF((INDEX(MASTER!$D$24:$AG$391,$AK116,T$419)=0),"",(INDEX(MASTER!$D$24:$AG$391,$AK116,T$419))))</f>
        <v/>
      </c>
      <c r="U116" s="27" t="str" cm="1">
        <f t="array" ref="U116">IF($AK116=0,"",IF((INDEX(MASTER!$D$24:$AG$391,$AK116,U$419)=0),"",(INDEX(MASTER!$D$24:$AG$391,$AK116,U$419))))</f>
        <v/>
      </c>
      <c r="V116" s="27" t="str" cm="1">
        <f t="array" ref="V116">IF($AK116=0,"",IF((INDEX(MASTER!$D$24:$AG$391,$AK116,V$419)=0),"",(INDEX(MASTER!$D$24:$AG$391,$AK116,V$419))))</f>
        <v/>
      </c>
      <c r="W116" s="27" t="str" cm="1">
        <f t="array" ref="W116">IF($AK116=0,"",IF((INDEX(MASTER!$D$24:$AG$391,$AK116,W$419)=0),"",(INDEX(MASTER!$D$24:$AG$391,$AK116,W$419))))</f>
        <v/>
      </c>
      <c r="X116" s="27" t="str" cm="1">
        <f t="array" ref="X116">IF($AK116=0,"",IF((INDEX(MASTER!$D$24:$AG$391,$AK116,X$419)=0),"",(INDEX(MASTER!$D$24:$AG$391,$AK116,X$419))))</f>
        <v/>
      </c>
      <c r="Y116" s="27" t="str" cm="1">
        <f t="array" ref="Y116">IF($AK116=0,"",IF((INDEX(MASTER!$D$24:$AG$391,$AK116,Y$419)=0),"",(INDEX(MASTER!$D$24:$AG$391,$AK116,Y$419))))</f>
        <v/>
      </c>
      <c r="Z116" s="27" t="str" cm="1">
        <f t="array" ref="Z116">IF($AK116=0,"",IF((INDEX(MASTER!$D$24:$AG$391,$AK116,Z$419)=0),"",(INDEX(MASTER!$D$24:$AG$391,$AK116,Z$419))))</f>
        <v/>
      </c>
      <c r="AA116" s="27" t="str" cm="1">
        <f t="array" ref="AA116">IF($AK116=0,"",IF((INDEX(MASTER!$D$24:$AG$391,$AK116,AA$419)=0),"",(INDEX(MASTER!$D$24:$AG$391,$AK116,AA$419))))</f>
        <v/>
      </c>
      <c r="AB116" s="27" t="str" cm="1">
        <f t="array" ref="AB116">IF($AK116=0,"",IF((INDEX(MASTER!$D$24:$AG$391,$AK116,AB$419)=0),"",(INDEX(MASTER!$D$24:$AG$391,$AK116,AB$419))))</f>
        <v/>
      </c>
      <c r="AC116" s="27" t="str" cm="1">
        <f t="array" ref="AC116">IF($AK116=0,"",IF((INDEX(MASTER!$D$24:$AG$391,$AK116,AC$419)=0),"",(INDEX(MASTER!$D$24:$AG$391,$AK116,AC$419))))</f>
        <v/>
      </c>
      <c r="AD116" s="27" t="str" cm="1">
        <f t="array" ref="AD116">IF($AK116=0,"",IF((INDEX(MASTER!$D$24:$AG$391,$AK116,AD$419)=0),"",(INDEX(MASTER!$D$24:$AG$391,$AK116,AD$419))))</f>
        <v/>
      </c>
      <c r="AE116" s="27" t="str" cm="1">
        <f t="array" ref="AE116">IF($AK116=0,"",IF((INDEX(MASTER!$D$24:$AG$391,$AK116,AE$419)=0),"",(INDEX(MASTER!$D$24:$AG$391,$AK116,AE$419))))</f>
        <v/>
      </c>
      <c r="AF116" s="102" t="str" cm="1">
        <f t="array" ref="AF116">IF($AK116=0,"",IF((INDEX(MASTER!$D$24:$AG$391,$AK116,AF$419)=0),"",(INDEX(MASTER!$D$24:$AG$391,$AK116,AF$419))))</f>
        <v/>
      </c>
      <c r="AK116" s="3">
        <v>73</v>
      </c>
    </row>
    <row r="117" spans="2:37" ht="12.75" customHeight="1" x14ac:dyDescent="0.2">
      <c r="B117" s="28"/>
      <c r="D117" s="111" t="str" cm="1">
        <f t="array" ref="D117">IF($AK117=0,"",IF((INDEX(MASTER!$D$24:$AG$391,$AK117,D$419)=0),"",(INDEX(MASTER!$D$24:$AG$391,$AK117,D$419))))</f>
        <v>$XS126</v>
      </c>
      <c r="E117" s="22" t="str" cm="1">
        <f t="array" ref="E117">IF($AK117=0,"",IF((INDEX(MASTER!$D$24:$AG$391,$AK117,E$419)=0),"",(INDEX(MASTER!$D$24:$AG$391,$AK117,E$419))))</f>
        <v/>
      </c>
      <c r="F117" s="22" t="str" cm="1">
        <f t="array" ref="F117">IF($AK117=0,"",IF((INDEX(MASTER!$D$24:$AG$391,$AK117,F$419)=0),"",(INDEX(MASTER!$D$24:$AG$391,$AK117,F$419))))</f>
        <v>RAMP A</v>
      </c>
      <c r="G117" s="23" cm="1">
        <f t="array" ref="G117">IF($AK117=0,"",IF((INDEX(MASTER!$D$24:$AG$391,$AK117,G$419)=0),"",(INDEX(MASTER!$D$24:$AG$391,$AK117,G$419))))</f>
        <v>2800</v>
      </c>
      <c r="H117" s="22" t="str" cm="1">
        <f t="array" ref="H117">IF($AK117=0,"",IF((INDEX(MASTER!$D$24:$AG$391,$AK117,H$419)=0),"",(INDEX(MASTER!$D$24:$AG$391,$AK117,H$419))))</f>
        <v>TO</v>
      </c>
      <c r="I117" s="23" cm="1">
        <f t="array" ref="I117">IF($AK117=0,"",IF((INDEX(MASTER!$D$24:$AG$391,$AK117,I$419)=0),"",(INDEX(MASTER!$D$24:$AG$391,$AK117,I$419))))</f>
        <v>2850</v>
      </c>
      <c r="J117" s="112" t="str" cm="1">
        <f t="array" ref="J117">IF($AK117=0,"",IF((INDEX(MASTER!$D$24:$AG$391,$AK117,J$419)=0),"",(INDEX(MASTER!$D$24:$AG$391,$AK117,J$419))))</f>
        <v/>
      </c>
      <c r="K117" s="112" t="str" cm="1">
        <f t="array" ref="K117">IF($AK117=0,"",IF((INDEX(MASTER!$D$24:$AG$391,$AK117,K$419)=0),"",(INDEX(MASTER!$D$24:$AG$391,$AK117,K$419))))</f>
        <v>01/NHS/21</v>
      </c>
      <c r="L117" s="25" cm="1">
        <f t="array" ref="L117">IF($AK117=0,"",IF((INDEX(MASTER!$D$24:$AG$391,$AK117,L$419)=0),"",(INDEX(MASTER!$D$24:$AG$391,$AK117,L$419))))</f>
        <v>581</v>
      </c>
      <c r="M117" s="27" cm="1">
        <f t="array" ref="M117">IF($AK117=0,"",IF((INDEX(MASTER!$D$24:$AG$391,$AK117,M$419)=0),"",(INDEX(MASTER!$D$24:$AG$391,$AK117,M$419))))</f>
        <v>1131</v>
      </c>
      <c r="N117" s="27" t="str" cm="1">
        <f t="array" ref="N117">IF($AK117=0,"",IF((INDEX(MASTER!$D$24:$AG$391,$AK117,N$419)=0),"",(INDEX(MASTER!$D$24:$AG$391,$AK117,N$419))))</f>
        <v/>
      </c>
      <c r="O117" s="27" t="str" cm="1">
        <f t="array" ref="O117">IF($AK117=0,"",IF((INDEX(MASTER!$D$24:$AG$391,$AK117,O$419)=0),"",(INDEX(MASTER!$D$24:$AG$391,$AK117,O$419))))</f>
        <v/>
      </c>
      <c r="P117" s="27" t="str" cm="1">
        <f t="array" ref="P117">IF($AK117=0,"",IF((INDEX(MASTER!$D$24:$AG$391,$AK117,P$419)=0),"",(INDEX(MASTER!$D$24:$AG$391,$AK117,P$419))))</f>
        <v/>
      </c>
      <c r="Q117" s="27" t="str" cm="1">
        <f t="array" ref="Q117">IF($AK117=0,"",IF((INDEX(MASTER!$D$24:$AG$391,$AK117,Q$419)=0),"",(INDEX(MASTER!$D$24:$AG$391,$AK117,Q$419))))</f>
        <v/>
      </c>
      <c r="R117" s="27" t="str" cm="1">
        <f t="array" ref="R117">IF($AK117=0,"",IF((INDEX(MASTER!$D$24:$AG$391,$AK117,R$419)=0),"",(INDEX(MASTER!$D$24:$AG$391,$AK117,R$419))))</f>
        <v/>
      </c>
      <c r="S117" s="27" t="str" cm="1">
        <f t="array" ref="S117">IF($AK117=0,"",IF((INDEX(MASTER!$D$24:$AG$391,$AK117,S$419)=0),"",(INDEX(MASTER!$D$24:$AG$391,$AK117,S$419))))</f>
        <v/>
      </c>
      <c r="T117" s="27" t="str" cm="1">
        <f t="array" ref="T117">IF($AK117=0,"",IF((INDEX(MASTER!$D$24:$AG$391,$AK117,T$419)=0),"",(INDEX(MASTER!$D$24:$AG$391,$AK117,T$419))))</f>
        <v/>
      </c>
      <c r="U117" s="27" t="str" cm="1">
        <f t="array" ref="U117">IF($AK117=0,"",IF((INDEX(MASTER!$D$24:$AG$391,$AK117,U$419)=0),"",(INDEX(MASTER!$D$24:$AG$391,$AK117,U$419))))</f>
        <v/>
      </c>
      <c r="V117" s="27" t="str" cm="1">
        <f t="array" ref="V117">IF($AK117=0,"",IF((INDEX(MASTER!$D$24:$AG$391,$AK117,V$419)=0),"",(INDEX(MASTER!$D$24:$AG$391,$AK117,V$419))))</f>
        <v/>
      </c>
      <c r="W117" s="27" t="str" cm="1">
        <f t="array" ref="W117">IF($AK117=0,"",IF((INDEX(MASTER!$D$24:$AG$391,$AK117,W$419)=0),"",(INDEX(MASTER!$D$24:$AG$391,$AK117,W$419))))</f>
        <v/>
      </c>
      <c r="X117" s="27" t="str" cm="1">
        <f t="array" ref="X117">IF($AK117=0,"",IF((INDEX(MASTER!$D$24:$AG$391,$AK117,X$419)=0),"",(INDEX(MASTER!$D$24:$AG$391,$AK117,X$419))))</f>
        <v/>
      </c>
      <c r="Y117" s="27" t="str" cm="1">
        <f t="array" ref="Y117">IF($AK117=0,"",IF((INDEX(MASTER!$D$24:$AG$391,$AK117,Y$419)=0),"",(INDEX(MASTER!$D$24:$AG$391,$AK117,Y$419))))</f>
        <v/>
      </c>
      <c r="Z117" s="27" t="str" cm="1">
        <f t="array" ref="Z117">IF($AK117=0,"",IF((INDEX(MASTER!$D$24:$AG$391,$AK117,Z$419)=0),"",(INDEX(MASTER!$D$24:$AG$391,$AK117,Z$419))))</f>
        <v/>
      </c>
      <c r="AA117" s="27" t="str" cm="1">
        <f t="array" ref="AA117">IF($AK117=0,"",IF((INDEX(MASTER!$D$24:$AG$391,$AK117,AA$419)=0),"",(INDEX(MASTER!$D$24:$AG$391,$AK117,AA$419))))</f>
        <v/>
      </c>
      <c r="AB117" s="27" t="str" cm="1">
        <f t="array" ref="AB117">IF($AK117=0,"",IF((INDEX(MASTER!$D$24:$AG$391,$AK117,AB$419)=0),"",(INDEX(MASTER!$D$24:$AG$391,$AK117,AB$419))))</f>
        <v/>
      </c>
      <c r="AC117" s="27" t="str" cm="1">
        <f t="array" ref="AC117">IF($AK117=0,"",IF((INDEX(MASTER!$D$24:$AG$391,$AK117,AC$419)=0),"",(INDEX(MASTER!$D$24:$AG$391,$AK117,AC$419))))</f>
        <v/>
      </c>
      <c r="AD117" s="27" t="str" cm="1">
        <f t="array" ref="AD117">IF($AK117=0,"",IF((INDEX(MASTER!$D$24:$AG$391,$AK117,AD$419)=0),"",(INDEX(MASTER!$D$24:$AG$391,$AK117,AD$419))))</f>
        <v/>
      </c>
      <c r="AE117" s="27" t="str" cm="1">
        <f t="array" ref="AE117">IF($AK117=0,"",IF((INDEX(MASTER!$D$24:$AG$391,$AK117,AE$419)=0),"",(INDEX(MASTER!$D$24:$AG$391,$AK117,AE$419))))</f>
        <v/>
      </c>
      <c r="AF117" s="102" t="str" cm="1">
        <f t="array" ref="AF117">IF($AK117=0,"",IF((INDEX(MASTER!$D$24:$AG$391,$AK117,AF$419)=0),"",(INDEX(MASTER!$D$24:$AG$391,$AK117,AF$419))))</f>
        <v/>
      </c>
      <c r="AK117" s="3">
        <v>74</v>
      </c>
    </row>
    <row r="118" spans="2:37" ht="12.75" customHeight="1" x14ac:dyDescent="0.2">
      <c r="B118" s="28"/>
      <c r="D118" s="111" t="str" cm="1">
        <f t="array" ref="D118">IF($AK118=0,"",IF((INDEX(MASTER!$D$24:$AG$391,$AK118,D$419)=0),"",(INDEX(MASTER!$D$24:$AG$391,$AK118,D$419))))</f>
        <v>$XS127</v>
      </c>
      <c r="E118" s="22" t="str" cm="1">
        <f t="array" ref="E118">IF($AK118=0,"",IF((INDEX(MASTER!$D$24:$AG$391,$AK118,E$419)=0),"",(INDEX(MASTER!$D$24:$AG$391,$AK118,E$419))))</f>
        <v/>
      </c>
      <c r="F118" s="22" t="str" cm="1">
        <f t="array" ref="F118">IF($AK118=0,"",IF((INDEX(MASTER!$D$24:$AG$391,$AK118,F$419)=0),"",(INDEX(MASTER!$D$24:$AG$391,$AK118,F$419))))</f>
        <v>RAMP A</v>
      </c>
      <c r="G118" s="23" cm="1">
        <f t="array" ref="G118">IF($AK118=0,"",IF((INDEX(MASTER!$D$24:$AG$391,$AK118,G$419)=0),"",(INDEX(MASTER!$D$24:$AG$391,$AK118,G$419))))</f>
        <v>2850</v>
      </c>
      <c r="H118" s="22" t="str" cm="1">
        <f t="array" ref="H118">IF($AK118=0,"",IF((INDEX(MASTER!$D$24:$AG$391,$AK118,H$419)=0),"",(INDEX(MASTER!$D$24:$AG$391,$AK118,H$419))))</f>
        <v>TO</v>
      </c>
      <c r="I118" s="23" cm="1">
        <f t="array" ref="I118">IF($AK118=0,"",IF((INDEX(MASTER!$D$24:$AG$391,$AK118,I$419)=0),"",(INDEX(MASTER!$D$24:$AG$391,$AK118,I$419))))</f>
        <v>2900</v>
      </c>
      <c r="J118" s="112" t="str" cm="1">
        <f t="array" ref="J118">IF($AK118=0,"",IF((INDEX(MASTER!$D$24:$AG$391,$AK118,J$419)=0),"",(INDEX(MASTER!$D$24:$AG$391,$AK118,J$419))))</f>
        <v/>
      </c>
      <c r="K118" s="112" t="str" cm="1">
        <f t="array" ref="K118">IF($AK118=0,"",IF((INDEX(MASTER!$D$24:$AG$391,$AK118,K$419)=0),"",(INDEX(MASTER!$D$24:$AG$391,$AK118,K$419))))</f>
        <v>01/NHS/21</v>
      </c>
      <c r="L118" s="25" cm="1">
        <f t="array" ref="L118">IF($AK118=0,"",IF((INDEX(MASTER!$D$24:$AG$391,$AK118,L$419)=0),"",(INDEX(MASTER!$D$24:$AG$391,$AK118,L$419))))</f>
        <v>512</v>
      </c>
      <c r="M118" s="27" cm="1">
        <f t="array" ref="M118">IF($AK118=0,"",IF((INDEX(MASTER!$D$24:$AG$391,$AK118,M$419)=0),"",(INDEX(MASTER!$D$24:$AG$391,$AK118,M$419))))</f>
        <v>789</v>
      </c>
      <c r="N118" s="27" cm="1">
        <f t="array" ref="N118">IF($AK118=0,"",IF((INDEX(MASTER!$D$24:$AG$391,$AK118,N$419)=0),"",(INDEX(MASTER!$D$24:$AG$391,$AK118,N$419))))</f>
        <v>21</v>
      </c>
      <c r="O118" s="27" cm="1">
        <f t="array" ref="O118">IF($AK118=0,"",IF((INDEX(MASTER!$D$24:$AG$391,$AK118,O$419)=0),"",(INDEX(MASTER!$D$24:$AG$391,$AK118,O$419))))</f>
        <v>7</v>
      </c>
      <c r="P118" s="27" cm="1">
        <f t="array" ref="P118">IF($AK118=0,"",IF((INDEX(MASTER!$D$24:$AG$391,$AK118,P$419)=0),"",(INDEX(MASTER!$D$24:$AG$391,$AK118,P$419))))</f>
        <v>14</v>
      </c>
      <c r="Q118" s="27" t="str" cm="1">
        <f t="array" ref="Q118">IF($AK118=0,"",IF((INDEX(MASTER!$D$24:$AG$391,$AK118,Q$419)=0),"",(INDEX(MASTER!$D$24:$AG$391,$AK118,Q$419))))</f>
        <v/>
      </c>
      <c r="R118" s="27" t="str" cm="1">
        <f t="array" ref="R118">IF($AK118=0,"",IF((INDEX(MASTER!$D$24:$AG$391,$AK118,R$419)=0),"",(INDEX(MASTER!$D$24:$AG$391,$AK118,R$419))))</f>
        <v/>
      </c>
      <c r="S118" s="27" t="str" cm="1">
        <f t="array" ref="S118">IF($AK118=0,"",IF((INDEX(MASTER!$D$24:$AG$391,$AK118,S$419)=0),"",(INDEX(MASTER!$D$24:$AG$391,$AK118,S$419))))</f>
        <v/>
      </c>
      <c r="T118" s="27" t="str" cm="1">
        <f t="array" ref="T118">IF($AK118=0,"",IF((INDEX(MASTER!$D$24:$AG$391,$AK118,T$419)=0),"",(INDEX(MASTER!$D$24:$AG$391,$AK118,T$419))))</f>
        <v/>
      </c>
      <c r="U118" s="27" t="str" cm="1">
        <f t="array" ref="U118">IF($AK118=0,"",IF((INDEX(MASTER!$D$24:$AG$391,$AK118,U$419)=0),"",(INDEX(MASTER!$D$24:$AG$391,$AK118,U$419))))</f>
        <v/>
      </c>
      <c r="V118" s="27" t="str" cm="1">
        <f t="array" ref="V118">IF($AK118=0,"",IF((INDEX(MASTER!$D$24:$AG$391,$AK118,V$419)=0),"",(INDEX(MASTER!$D$24:$AG$391,$AK118,V$419))))</f>
        <v/>
      </c>
      <c r="W118" s="27" t="str" cm="1">
        <f t="array" ref="W118">IF($AK118=0,"",IF((INDEX(MASTER!$D$24:$AG$391,$AK118,W$419)=0),"",(INDEX(MASTER!$D$24:$AG$391,$AK118,W$419))))</f>
        <v/>
      </c>
      <c r="X118" s="27" t="str" cm="1">
        <f t="array" ref="X118">IF($AK118=0,"",IF((INDEX(MASTER!$D$24:$AG$391,$AK118,X$419)=0),"",(INDEX(MASTER!$D$24:$AG$391,$AK118,X$419))))</f>
        <v/>
      </c>
      <c r="Y118" s="27" t="str" cm="1">
        <f t="array" ref="Y118">IF($AK118=0,"",IF((INDEX(MASTER!$D$24:$AG$391,$AK118,Y$419)=0),"",(INDEX(MASTER!$D$24:$AG$391,$AK118,Y$419))))</f>
        <v/>
      </c>
      <c r="Z118" s="27" t="str" cm="1">
        <f t="array" ref="Z118">IF($AK118=0,"",IF((INDEX(MASTER!$D$24:$AG$391,$AK118,Z$419)=0),"",(INDEX(MASTER!$D$24:$AG$391,$AK118,Z$419))))</f>
        <v/>
      </c>
      <c r="AA118" s="27" t="str" cm="1">
        <f t="array" ref="AA118">IF($AK118=0,"",IF((INDEX(MASTER!$D$24:$AG$391,$AK118,AA$419)=0),"",(INDEX(MASTER!$D$24:$AG$391,$AK118,AA$419))))</f>
        <v/>
      </c>
      <c r="AB118" s="27" t="str" cm="1">
        <f t="array" ref="AB118">IF($AK118=0,"",IF((INDEX(MASTER!$D$24:$AG$391,$AK118,AB$419)=0),"",(INDEX(MASTER!$D$24:$AG$391,$AK118,AB$419))))</f>
        <v/>
      </c>
      <c r="AC118" s="27" t="str" cm="1">
        <f t="array" ref="AC118">IF($AK118=0,"",IF((INDEX(MASTER!$D$24:$AG$391,$AK118,AC$419)=0),"",(INDEX(MASTER!$D$24:$AG$391,$AK118,AC$419))))</f>
        <v/>
      </c>
      <c r="AD118" s="27" t="str" cm="1">
        <f t="array" ref="AD118">IF($AK118=0,"",IF((INDEX(MASTER!$D$24:$AG$391,$AK118,AD$419)=0),"",(INDEX(MASTER!$D$24:$AG$391,$AK118,AD$419))))</f>
        <v/>
      </c>
      <c r="AE118" s="27" t="str" cm="1">
        <f t="array" ref="AE118">IF($AK118=0,"",IF((INDEX(MASTER!$D$24:$AG$391,$AK118,AE$419)=0),"",(INDEX(MASTER!$D$24:$AG$391,$AK118,AE$419))))</f>
        <v/>
      </c>
      <c r="AF118" s="102" t="str" cm="1">
        <f t="array" ref="AF118">IF($AK118=0,"",IF((INDEX(MASTER!$D$24:$AG$391,$AK118,AF$419)=0),"",(INDEX(MASTER!$D$24:$AG$391,$AK118,AF$419))))</f>
        <v/>
      </c>
      <c r="AK118" s="3">
        <v>75</v>
      </c>
    </row>
    <row r="119" spans="2:37" ht="12.75" customHeight="1" x14ac:dyDescent="0.2">
      <c r="B119" s="28"/>
      <c r="D119" s="111" t="str" cm="1">
        <f t="array" ref="D119">IF($AK119=0,"",IF((INDEX(MASTER!$D$24:$AG$391,$AK119,D$419)=0),"",(INDEX(MASTER!$D$24:$AG$391,$AK119,D$419))))</f>
        <v>$XS127</v>
      </c>
      <c r="E119" s="22" t="str" cm="1">
        <f t="array" ref="E119">IF($AK119=0,"",IF((INDEX(MASTER!$D$24:$AG$391,$AK119,E$419)=0),"",(INDEX(MASTER!$D$24:$AG$391,$AK119,E$419))))</f>
        <v/>
      </c>
      <c r="F119" s="22" t="str" cm="1">
        <f t="array" ref="F119">IF($AK119=0,"",IF((INDEX(MASTER!$D$24:$AG$391,$AK119,F$419)=0),"",(INDEX(MASTER!$D$24:$AG$391,$AK119,F$419))))</f>
        <v>RAMP A</v>
      </c>
      <c r="G119" s="23" cm="1">
        <f t="array" ref="G119">IF($AK119=0,"",IF((INDEX(MASTER!$D$24:$AG$391,$AK119,G$419)=0),"",(INDEX(MASTER!$D$24:$AG$391,$AK119,G$419))))</f>
        <v>2900</v>
      </c>
      <c r="H119" s="22" t="str" cm="1">
        <f t="array" ref="H119">IF($AK119=0,"",IF((INDEX(MASTER!$D$24:$AG$391,$AK119,H$419)=0),"",(INDEX(MASTER!$D$24:$AG$391,$AK119,H$419))))</f>
        <v>TO</v>
      </c>
      <c r="I119" s="23" cm="1">
        <f t="array" ref="I119">IF($AK119=0,"",IF((INDEX(MASTER!$D$24:$AG$391,$AK119,I$419)=0),"",(INDEX(MASTER!$D$24:$AG$391,$AK119,I$419))))</f>
        <v>2950</v>
      </c>
      <c r="J119" s="112" t="str" cm="1">
        <f t="array" ref="J119">IF($AK119=0,"",IF((INDEX(MASTER!$D$24:$AG$391,$AK119,J$419)=0),"",(INDEX(MASTER!$D$24:$AG$391,$AK119,J$419))))</f>
        <v/>
      </c>
      <c r="K119" s="112" t="str" cm="1">
        <f t="array" ref="K119">IF($AK119=0,"",IF((INDEX(MASTER!$D$24:$AG$391,$AK119,K$419)=0),"",(INDEX(MASTER!$D$24:$AG$391,$AK119,K$419))))</f>
        <v>01/NHS/21</v>
      </c>
      <c r="L119" s="25" cm="1">
        <f t="array" ref="L119">IF($AK119=0,"",IF((INDEX(MASTER!$D$24:$AG$391,$AK119,L$419)=0),"",(INDEX(MASTER!$D$24:$AG$391,$AK119,L$419))))</f>
        <v>509</v>
      </c>
      <c r="M119" s="27" cm="1">
        <f t="array" ref="M119">IF($AK119=0,"",IF((INDEX(MASTER!$D$24:$AG$391,$AK119,M$419)=0),"",(INDEX(MASTER!$D$24:$AG$391,$AK119,M$419))))</f>
        <v>1289</v>
      </c>
      <c r="N119" s="27" cm="1">
        <f t="array" ref="N119">IF($AK119=0,"",IF((INDEX(MASTER!$D$24:$AG$391,$AK119,N$419)=0),"",(INDEX(MASTER!$D$24:$AG$391,$AK119,N$419))))</f>
        <v>40</v>
      </c>
      <c r="O119" s="32" cm="1">
        <f t="array" ref="O119">IF($AK119=0,"",IF((INDEX(MASTER!$D$24:$AG$391,$AK119,O$419)=0),"",(INDEX(MASTER!$D$24:$AG$391,$AK119,O$419))))</f>
        <v>13.333333333333334</v>
      </c>
      <c r="P119" s="32" cm="1">
        <f t="array" ref="P119">IF($AK119=0,"",IF((INDEX(MASTER!$D$24:$AG$391,$AK119,P$419)=0),"",(INDEX(MASTER!$D$24:$AG$391,$AK119,P$419))))</f>
        <v>26.666666666666664</v>
      </c>
      <c r="Q119" s="27" t="str" cm="1">
        <f t="array" ref="Q119">IF($AK119=0,"",IF((INDEX(MASTER!$D$24:$AG$391,$AK119,Q$419)=0),"",(INDEX(MASTER!$D$24:$AG$391,$AK119,Q$419))))</f>
        <v/>
      </c>
      <c r="R119" s="27" t="str" cm="1">
        <f t="array" ref="R119">IF($AK119=0,"",IF((INDEX(MASTER!$D$24:$AG$391,$AK119,R$419)=0),"",(INDEX(MASTER!$D$24:$AG$391,$AK119,R$419))))</f>
        <v/>
      </c>
      <c r="S119" s="27" t="str" cm="1">
        <f t="array" ref="S119">IF($AK119=0,"",IF((INDEX(MASTER!$D$24:$AG$391,$AK119,S$419)=0),"",(INDEX(MASTER!$D$24:$AG$391,$AK119,S$419))))</f>
        <v/>
      </c>
      <c r="T119" s="27" t="str" cm="1">
        <f t="array" ref="T119">IF($AK119=0,"",IF((INDEX(MASTER!$D$24:$AG$391,$AK119,T$419)=0),"",(INDEX(MASTER!$D$24:$AG$391,$AK119,T$419))))</f>
        <v/>
      </c>
      <c r="U119" s="27" t="str" cm="1">
        <f t="array" ref="U119">IF($AK119=0,"",IF((INDEX(MASTER!$D$24:$AG$391,$AK119,U$419)=0),"",(INDEX(MASTER!$D$24:$AG$391,$AK119,U$419))))</f>
        <v/>
      </c>
      <c r="V119" s="27" t="str" cm="1">
        <f t="array" ref="V119">IF($AK119=0,"",IF((INDEX(MASTER!$D$24:$AG$391,$AK119,V$419)=0),"",(INDEX(MASTER!$D$24:$AG$391,$AK119,V$419))))</f>
        <v/>
      </c>
      <c r="W119" s="27" t="str" cm="1">
        <f t="array" ref="W119">IF($AK119=0,"",IF((INDEX(MASTER!$D$24:$AG$391,$AK119,W$419)=0),"",(INDEX(MASTER!$D$24:$AG$391,$AK119,W$419))))</f>
        <v/>
      </c>
      <c r="X119" s="27" t="str" cm="1">
        <f t="array" ref="X119">IF($AK119=0,"",IF((INDEX(MASTER!$D$24:$AG$391,$AK119,X$419)=0),"",(INDEX(MASTER!$D$24:$AG$391,$AK119,X$419))))</f>
        <v/>
      </c>
      <c r="Y119" s="27" t="str" cm="1">
        <f t="array" ref="Y119">IF($AK119=0,"",IF((INDEX(MASTER!$D$24:$AG$391,$AK119,Y$419)=0),"",(INDEX(MASTER!$D$24:$AG$391,$AK119,Y$419))))</f>
        <v/>
      </c>
      <c r="Z119" s="27" t="str" cm="1">
        <f t="array" ref="Z119">IF($AK119=0,"",IF((INDEX(MASTER!$D$24:$AG$391,$AK119,Z$419)=0),"",(INDEX(MASTER!$D$24:$AG$391,$AK119,Z$419))))</f>
        <v/>
      </c>
      <c r="AA119" s="27" t="str" cm="1">
        <f t="array" ref="AA119">IF($AK119=0,"",IF((INDEX(MASTER!$D$24:$AG$391,$AK119,AA$419)=0),"",(INDEX(MASTER!$D$24:$AG$391,$AK119,AA$419))))</f>
        <v/>
      </c>
      <c r="AB119" s="27" t="str" cm="1">
        <f t="array" ref="AB119">IF($AK119=0,"",IF((INDEX(MASTER!$D$24:$AG$391,$AK119,AB$419)=0),"",(INDEX(MASTER!$D$24:$AG$391,$AK119,AB$419))))</f>
        <v/>
      </c>
      <c r="AC119" s="27" t="str" cm="1">
        <f t="array" ref="AC119">IF($AK119=0,"",IF((INDEX(MASTER!$D$24:$AG$391,$AK119,AC$419)=0),"",(INDEX(MASTER!$D$24:$AG$391,$AK119,AC$419))))</f>
        <v/>
      </c>
      <c r="AD119" s="27" t="str" cm="1">
        <f t="array" ref="AD119">IF($AK119=0,"",IF((INDEX(MASTER!$D$24:$AG$391,$AK119,AD$419)=0),"",(INDEX(MASTER!$D$24:$AG$391,$AK119,AD$419))))</f>
        <v/>
      </c>
      <c r="AE119" s="27" t="str" cm="1">
        <f t="array" ref="AE119">IF($AK119=0,"",IF((INDEX(MASTER!$D$24:$AG$391,$AK119,AE$419)=0),"",(INDEX(MASTER!$D$24:$AG$391,$AK119,AE$419))))</f>
        <v/>
      </c>
      <c r="AF119" s="102" t="str" cm="1">
        <f t="array" ref="AF119">IF($AK119=0,"",IF((INDEX(MASTER!$D$24:$AG$391,$AK119,AF$419)=0),"",(INDEX(MASTER!$D$24:$AG$391,$AK119,AF$419))))</f>
        <v/>
      </c>
      <c r="AK119" s="3">
        <v>76</v>
      </c>
    </row>
    <row r="120" spans="2:37" ht="12.75" customHeight="1" x14ac:dyDescent="0.2">
      <c r="B120" s="28"/>
      <c r="D120" s="111" t="str" cm="1">
        <f t="array" ref="D120">IF($AK120=0,"",IF((INDEX(MASTER!$D$24:$AG$391,$AK120,D$419)=0),"",(INDEX(MASTER!$D$24:$AG$391,$AK120,D$419))))</f>
        <v>$XS127</v>
      </c>
      <c r="E120" s="22" t="str" cm="1">
        <f t="array" ref="E120">IF($AK120=0,"",IF((INDEX(MASTER!$D$24:$AG$391,$AK120,E$419)=0),"",(INDEX(MASTER!$D$24:$AG$391,$AK120,E$419))))</f>
        <v/>
      </c>
      <c r="F120" s="22" t="str" cm="1">
        <f t="array" ref="F120">IF($AK120=0,"",IF((INDEX(MASTER!$D$24:$AG$391,$AK120,F$419)=0),"",(INDEX(MASTER!$D$24:$AG$391,$AK120,F$419))))</f>
        <v>RAMP A</v>
      </c>
      <c r="G120" s="23" cm="1">
        <f t="array" ref="G120">IF($AK120=0,"",IF((INDEX(MASTER!$D$24:$AG$391,$AK120,G$419)=0),"",(INDEX(MASTER!$D$24:$AG$391,$AK120,G$419))))</f>
        <v>2950</v>
      </c>
      <c r="H120" s="22" t="str" cm="1">
        <f t="array" ref="H120">IF($AK120=0,"",IF((INDEX(MASTER!$D$24:$AG$391,$AK120,H$419)=0),"",(INDEX(MASTER!$D$24:$AG$391,$AK120,H$419))))</f>
        <v>TO</v>
      </c>
      <c r="I120" s="23" cm="1">
        <f t="array" ref="I120">IF($AK120=0,"",IF((INDEX(MASTER!$D$24:$AG$391,$AK120,I$419)=0),"",(INDEX(MASTER!$D$24:$AG$391,$AK120,I$419))))</f>
        <v>3000</v>
      </c>
      <c r="J120" s="112" t="str" cm="1">
        <f t="array" ref="J120">IF($AK120=0,"",IF((INDEX(MASTER!$D$24:$AG$391,$AK120,J$419)=0),"",(INDEX(MASTER!$D$24:$AG$391,$AK120,J$419))))</f>
        <v/>
      </c>
      <c r="K120" s="112" t="str" cm="1">
        <f t="array" ref="K120">IF($AK120=0,"",IF((INDEX(MASTER!$D$24:$AG$391,$AK120,K$419)=0),"",(INDEX(MASTER!$D$24:$AG$391,$AK120,K$419))))</f>
        <v>01/NHS/21</v>
      </c>
      <c r="L120" s="25" cm="1">
        <f t="array" ref="L120">IF($AK120=0,"",IF((INDEX(MASTER!$D$24:$AG$391,$AK120,L$419)=0),"",(INDEX(MASTER!$D$24:$AG$391,$AK120,L$419))))</f>
        <v>472</v>
      </c>
      <c r="M120" s="27" cm="1">
        <f t="array" ref="M120">IF($AK120=0,"",IF((INDEX(MASTER!$D$24:$AG$391,$AK120,M$419)=0),"",(INDEX(MASTER!$D$24:$AG$391,$AK120,M$419))))</f>
        <v>1440</v>
      </c>
      <c r="N120" s="27" cm="1">
        <f t="array" ref="N120">IF($AK120=0,"",IF((INDEX(MASTER!$D$24:$AG$391,$AK120,N$419)=0),"",(INDEX(MASTER!$D$24:$AG$391,$AK120,N$419))))</f>
        <v>19</v>
      </c>
      <c r="O120" s="32" cm="1">
        <f t="array" ref="O120">IF($AK120=0,"",IF((INDEX(MASTER!$D$24:$AG$391,$AK120,O$419)=0),"",(INDEX(MASTER!$D$24:$AG$391,$AK120,O$419))))</f>
        <v>6.333333333333333</v>
      </c>
      <c r="P120" s="32" cm="1">
        <f t="array" ref="P120">IF($AK120=0,"",IF((INDEX(MASTER!$D$24:$AG$391,$AK120,P$419)=0),"",(INDEX(MASTER!$D$24:$AG$391,$AK120,P$419))))</f>
        <v>12.666666666666668</v>
      </c>
      <c r="Q120" s="27" t="str" cm="1">
        <f t="array" ref="Q120">IF($AK120=0,"",IF((INDEX(MASTER!$D$24:$AG$391,$AK120,Q$419)=0),"",(INDEX(MASTER!$D$24:$AG$391,$AK120,Q$419))))</f>
        <v/>
      </c>
      <c r="R120" s="27" t="str" cm="1">
        <f t="array" ref="R120">IF($AK120=0,"",IF((INDEX(MASTER!$D$24:$AG$391,$AK120,R$419)=0),"",(INDEX(MASTER!$D$24:$AG$391,$AK120,R$419))))</f>
        <v/>
      </c>
      <c r="S120" s="27" t="str" cm="1">
        <f t="array" ref="S120">IF($AK120=0,"",IF((INDEX(MASTER!$D$24:$AG$391,$AK120,S$419)=0),"",(INDEX(MASTER!$D$24:$AG$391,$AK120,S$419))))</f>
        <v/>
      </c>
      <c r="T120" s="27" t="str" cm="1">
        <f t="array" ref="T120">IF($AK120=0,"",IF((INDEX(MASTER!$D$24:$AG$391,$AK120,T$419)=0),"",(INDEX(MASTER!$D$24:$AG$391,$AK120,T$419))))</f>
        <v/>
      </c>
      <c r="U120" s="27" t="str" cm="1">
        <f t="array" ref="U120">IF($AK120=0,"",IF((INDEX(MASTER!$D$24:$AG$391,$AK120,U$419)=0),"",(INDEX(MASTER!$D$24:$AG$391,$AK120,U$419))))</f>
        <v/>
      </c>
      <c r="V120" s="27" t="str" cm="1">
        <f t="array" ref="V120">IF($AK120=0,"",IF((INDEX(MASTER!$D$24:$AG$391,$AK120,V$419)=0),"",(INDEX(MASTER!$D$24:$AG$391,$AK120,V$419))))</f>
        <v/>
      </c>
      <c r="W120" s="27" t="str" cm="1">
        <f t="array" ref="W120">IF($AK120=0,"",IF((INDEX(MASTER!$D$24:$AG$391,$AK120,W$419)=0),"",(INDEX(MASTER!$D$24:$AG$391,$AK120,W$419))))</f>
        <v/>
      </c>
      <c r="X120" s="27" t="str" cm="1">
        <f t="array" ref="X120">IF($AK120=0,"",IF((INDEX(MASTER!$D$24:$AG$391,$AK120,X$419)=0),"",(INDEX(MASTER!$D$24:$AG$391,$AK120,X$419))))</f>
        <v/>
      </c>
      <c r="Y120" s="27" t="str" cm="1">
        <f t="array" ref="Y120">IF($AK120=0,"",IF((INDEX(MASTER!$D$24:$AG$391,$AK120,Y$419)=0),"",(INDEX(MASTER!$D$24:$AG$391,$AK120,Y$419))))</f>
        <v/>
      </c>
      <c r="Z120" s="27" t="str" cm="1">
        <f t="array" ref="Z120">IF($AK120=0,"",IF((INDEX(MASTER!$D$24:$AG$391,$AK120,Z$419)=0),"",(INDEX(MASTER!$D$24:$AG$391,$AK120,Z$419))))</f>
        <v/>
      </c>
      <c r="AA120" s="27" t="str" cm="1">
        <f t="array" ref="AA120">IF($AK120=0,"",IF((INDEX(MASTER!$D$24:$AG$391,$AK120,AA$419)=0),"",(INDEX(MASTER!$D$24:$AG$391,$AK120,AA$419))))</f>
        <v/>
      </c>
      <c r="AB120" s="27" t="str" cm="1">
        <f t="array" ref="AB120">IF($AK120=0,"",IF((INDEX(MASTER!$D$24:$AG$391,$AK120,AB$419)=0),"",(INDEX(MASTER!$D$24:$AG$391,$AK120,AB$419))))</f>
        <v/>
      </c>
      <c r="AC120" s="27" t="str" cm="1">
        <f t="array" ref="AC120">IF($AK120=0,"",IF((INDEX(MASTER!$D$24:$AG$391,$AK120,AC$419)=0),"",(INDEX(MASTER!$D$24:$AG$391,$AK120,AC$419))))</f>
        <v/>
      </c>
      <c r="AD120" s="27" t="str" cm="1">
        <f t="array" ref="AD120">IF($AK120=0,"",IF((INDEX(MASTER!$D$24:$AG$391,$AK120,AD$419)=0),"",(INDEX(MASTER!$D$24:$AG$391,$AK120,AD$419))))</f>
        <v/>
      </c>
      <c r="AE120" s="27" t="str" cm="1">
        <f t="array" ref="AE120">IF($AK120=0,"",IF((INDEX(MASTER!$D$24:$AG$391,$AK120,AE$419)=0),"",(INDEX(MASTER!$D$24:$AG$391,$AK120,AE$419))))</f>
        <v/>
      </c>
      <c r="AF120" s="102" t="str" cm="1">
        <f t="array" ref="AF120">IF($AK120=0,"",IF((INDEX(MASTER!$D$24:$AG$391,$AK120,AF$419)=0),"",(INDEX(MASTER!$D$24:$AG$391,$AK120,AF$419))))</f>
        <v/>
      </c>
      <c r="AK120" s="3">
        <v>77</v>
      </c>
    </row>
    <row r="121" spans="2:37" ht="12.75" customHeight="1" x14ac:dyDescent="0.2">
      <c r="B121" s="28"/>
      <c r="D121" s="111" t="str" cm="1">
        <f t="array" ref="D121">IF($AK121=0,"",IF((INDEX(MASTER!$D$24:$AG$391,$AK121,D$419)=0),"",(INDEX(MASTER!$D$24:$AG$391,$AK121,D$419))))</f>
        <v>$XS128</v>
      </c>
      <c r="E121" s="22" t="str" cm="1">
        <f t="array" ref="E121">IF($AK121=0,"",IF((INDEX(MASTER!$D$24:$AG$391,$AK121,E$419)=0),"",(INDEX(MASTER!$D$24:$AG$391,$AK121,E$419))))</f>
        <v/>
      </c>
      <c r="F121" s="22" t="str" cm="1">
        <f t="array" ref="F121">IF($AK121=0,"",IF((INDEX(MASTER!$D$24:$AG$391,$AK121,F$419)=0),"",(INDEX(MASTER!$D$24:$AG$391,$AK121,F$419))))</f>
        <v>RAMP A</v>
      </c>
      <c r="G121" s="23" cm="1">
        <f t="array" ref="G121">IF($AK121=0,"",IF((INDEX(MASTER!$D$24:$AG$391,$AK121,G$419)=0),"",(INDEX(MASTER!$D$24:$AG$391,$AK121,G$419))))</f>
        <v>3000</v>
      </c>
      <c r="H121" s="22" t="str" cm="1">
        <f t="array" ref="H121">IF($AK121=0,"",IF((INDEX(MASTER!$D$24:$AG$391,$AK121,H$419)=0),"",(INDEX(MASTER!$D$24:$AG$391,$AK121,H$419))))</f>
        <v>TO</v>
      </c>
      <c r="I121" s="23" cm="1">
        <f t="array" ref="I121">IF($AK121=0,"",IF((INDEX(MASTER!$D$24:$AG$391,$AK121,I$419)=0),"",(INDEX(MASTER!$D$24:$AG$391,$AK121,I$419))))</f>
        <v>3050</v>
      </c>
      <c r="J121" s="112" t="str" cm="1">
        <f t="array" ref="J121">IF($AK121=0,"",IF((INDEX(MASTER!$D$24:$AG$391,$AK121,J$419)=0),"",(INDEX(MASTER!$D$24:$AG$391,$AK121,J$419))))</f>
        <v/>
      </c>
      <c r="K121" s="112" t="str" cm="1">
        <f t="array" ref="K121">IF($AK121=0,"",IF((INDEX(MASTER!$D$24:$AG$391,$AK121,K$419)=0),"",(INDEX(MASTER!$D$24:$AG$391,$AK121,K$419))))</f>
        <v>01/NHS/21</v>
      </c>
      <c r="L121" s="25" cm="1">
        <f t="array" ref="L121">IF($AK121=0,"",IF((INDEX(MASTER!$D$24:$AG$391,$AK121,L$419)=0),"",(INDEX(MASTER!$D$24:$AG$391,$AK121,L$419))))</f>
        <v>1095</v>
      </c>
      <c r="M121" s="27" cm="1">
        <f t="array" ref="M121">IF($AK121=0,"",IF((INDEX(MASTER!$D$24:$AG$391,$AK121,M$419)=0),"",(INDEX(MASTER!$D$24:$AG$391,$AK121,M$419))))</f>
        <v>810</v>
      </c>
      <c r="N121" s="27" t="str" cm="1">
        <f t="array" ref="N121">IF($AK121=0,"",IF((INDEX(MASTER!$D$24:$AG$391,$AK121,N$419)=0),"",(INDEX(MASTER!$D$24:$AG$391,$AK121,N$419))))</f>
        <v/>
      </c>
      <c r="O121" s="32" t="str" cm="1">
        <f t="array" ref="O121">IF($AK121=0,"",IF((INDEX(MASTER!$D$24:$AG$391,$AK121,O$419)=0),"",(INDEX(MASTER!$D$24:$AG$391,$AK121,O$419))))</f>
        <v/>
      </c>
      <c r="P121" s="32" t="str" cm="1">
        <f t="array" ref="P121">IF($AK121=0,"",IF((INDEX(MASTER!$D$24:$AG$391,$AK121,P$419)=0),"",(INDEX(MASTER!$D$24:$AG$391,$AK121,P$419))))</f>
        <v/>
      </c>
      <c r="Q121" s="27" t="str" cm="1">
        <f t="array" ref="Q121">IF($AK121=0,"",IF((INDEX(MASTER!$D$24:$AG$391,$AK121,Q$419)=0),"",(INDEX(MASTER!$D$24:$AG$391,$AK121,Q$419))))</f>
        <v/>
      </c>
      <c r="R121" s="27" t="str" cm="1">
        <f t="array" ref="R121">IF($AK121=0,"",IF((INDEX(MASTER!$D$24:$AG$391,$AK121,R$419)=0),"",(INDEX(MASTER!$D$24:$AG$391,$AK121,R$419))))</f>
        <v/>
      </c>
      <c r="S121" s="27" t="str" cm="1">
        <f t="array" ref="S121">IF($AK121=0,"",IF((INDEX(MASTER!$D$24:$AG$391,$AK121,S$419)=0),"",(INDEX(MASTER!$D$24:$AG$391,$AK121,S$419))))</f>
        <v/>
      </c>
      <c r="T121" s="27" t="str" cm="1">
        <f t="array" ref="T121">IF($AK121=0,"",IF((INDEX(MASTER!$D$24:$AG$391,$AK121,T$419)=0),"",(INDEX(MASTER!$D$24:$AG$391,$AK121,T$419))))</f>
        <v/>
      </c>
      <c r="U121" s="27" t="str" cm="1">
        <f t="array" ref="U121">IF($AK121=0,"",IF((INDEX(MASTER!$D$24:$AG$391,$AK121,U$419)=0),"",(INDEX(MASTER!$D$24:$AG$391,$AK121,U$419))))</f>
        <v/>
      </c>
      <c r="V121" s="27" t="str" cm="1">
        <f t="array" ref="V121">IF($AK121=0,"",IF((INDEX(MASTER!$D$24:$AG$391,$AK121,V$419)=0),"",(INDEX(MASTER!$D$24:$AG$391,$AK121,V$419))))</f>
        <v/>
      </c>
      <c r="W121" s="27" t="str" cm="1">
        <f t="array" ref="W121">IF($AK121=0,"",IF((INDEX(MASTER!$D$24:$AG$391,$AK121,W$419)=0),"",(INDEX(MASTER!$D$24:$AG$391,$AK121,W$419))))</f>
        <v/>
      </c>
      <c r="X121" s="27" t="str" cm="1">
        <f t="array" ref="X121">IF($AK121=0,"",IF((INDEX(MASTER!$D$24:$AG$391,$AK121,X$419)=0),"",(INDEX(MASTER!$D$24:$AG$391,$AK121,X$419))))</f>
        <v/>
      </c>
      <c r="Y121" s="27" t="str" cm="1">
        <f t="array" ref="Y121">IF($AK121=0,"",IF((INDEX(MASTER!$D$24:$AG$391,$AK121,Y$419)=0),"",(INDEX(MASTER!$D$24:$AG$391,$AK121,Y$419))))</f>
        <v/>
      </c>
      <c r="Z121" s="27" t="str" cm="1">
        <f t="array" ref="Z121">IF($AK121=0,"",IF((INDEX(MASTER!$D$24:$AG$391,$AK121,Z$419)=0),"",(INDEX(MASTER!$D$24:$AG$391,$AK121,Z$419))))</f>
        <v/>
      </c>
      <c r="AA121" s="27" t="str" cm="1">
        <f t="array" ref="AA121">IF($AK121=0,"",IF((INDEX(MASTER!$D$24:$AG$391,$AK121,AA$419)=0),"",(INDEX(MASTER!$D$24:$AG$391,$AK121,AA$419))))</f>
        <v/>
      </c>
      <c r="AB121" s="27" t="str" cm="1">
        <f t="array" ref="AB121">IF($AK121=0,"",IF((INDEX(MASTER!$D$24:$AG$391,$AK121,AB$419)=0),"",(INDEX(MASTER!$D$24:$AG$391,$AK121,AB$419))))</f>
        <v/>
      </c>
      <c r="AC121" s="27" t="str" cm="1">
        <f t="array" ref="AC121">IF($AK121=0,"",IF((INDEX(MASTER!$D$24:$AG$391,$AK121,AC$419)=0),"",(INDEX(MASTER!$D$24:$AG$391,$AK121,AC$419))))</f>
        <v/>
      </c>
      <c r="AD121" s="27" t="str" cm="1">
        <f t="array" ref="AD121">IF($AK121=0,"",IF((INDEX(MASTER!$D$24:$AG$391,$AK121,AD$419)=0),"",(INDEX(MASTER!$D$24:$AG$391,$AK121,AD$419))))</f>
        <v/>
      </c>
      <c r="AE121" s="27" t="str" cm="1">
        <f t="array" ref="AE121">IF($AK121=0,"",IF((INDEX(MASTER!$D$24:$AG$391,$AK121,AE$419)=0),"",(INDEX(MASTER!$D$24:$AG$391,$AK121,AE$419))))</f>
        <v/>
      </c>
      <c r="AF121" s="102" t="str" cm="1">
        <f t="array" ref="AF121">IF($AK121=0,"",IF((INDEX(MASTER!$D$24:$AG$391,$AK121,AF$419)=0),"",(INDEX(MASTER!$D$24:$AG$391,$AK121,AF$419))))</f>
        <v/>
      </c>
      <c r="AK121" s="3">
        <v>78</v>
      </c>
    </row>
    <row r="122" spans="2:37" ht="12.75" customHeight="1" x14ac:dyDescent="0.2">
      <c r="B122" s="28"/>
      <c r="D122" s="111" t="str" cm="1">
        <f t="array" ref="D122">IF($AK122=0,"",IF((INDEX(MASTER!$D$24:$AG$391,$AK122,D$419)=0),"",(INDEX(MASTER!$D$24:$AG$391,$AK122,D$419))))</f>
        <v>$XS128</v>
      </c>
      <c r="E122" s="22" t="str" cm="1">
        <f t="array" ref="E122">IF($AK122=0,"",IF((INDEX(MASTER!$D$24:$AG$391,$AK122,E$419)=0),"",(INDEX(MASTER!$D$24:$AG$391,$AK122,E$419))))</f>
        <v/>
      </c>
      <c r="F122" s="22" t="str" cm="1">
        <f t="array" ref="F122">IF($AK122=0,"",IF((INDEX(MASTER!$D$24:$AG$391,$AK122,F$419)=0),"",(INDEX(MASTER!$D$24:$AG$391,$AK122,F$419))))</f>
        <v>RAMP A</v>
      </c>
      <c r="G122" s="23" cm="1">
        <f t="array" ref="G122">IF($AK122=0,"",IF((INDEX(MASTER!$D$24:$AG$391,$AK122,G$419)=0),"",(INDEX(MASTER!$D$24:$AG$391,$AK122,G$419))))</f>
        <v>3050</v>
      </c>
      <c r="H122" s="22" t="str" cm="1">
        <f t="array" ref="H122">IF($AK122=0,"",IF((INDEX(MASTER!$D$24:$AG$391,$AK122,H$419)=0),"",(INDEX(MASTER!$D$24:$AG$391,$AK122,H$419))))</f>
        <v>TO</v>
      </c>
      <c r="I122" s="23" cm="1">
        <f t="array" ref="I122">IF($AK122=0,"",IF((INDEX(MASTER!$D$24:$AG$391,$AK122,I$419)=0),"",(INDEX(MASTER!$D$24:$AG$391,$AK122,I$419))))</f>
        <v>3100</v>
      </c>
      <c r="J122" s="112" t="str" cm="1">
        <f t="array" ref="J122">IF($AK122=0,"",IF((INDEX(MASTER!$D$24:$AG$391,$AK122,J$419)=0),"",(INDEX(MASTER!$D$24:$AG$391,$AK122,J$419))))</f>
        <v/>
      </c>
      <c r="K122" s="112" t="str" cm="1">
        <f t="array" ref="K122">IF($AK122=0,"",IF((INDEX(MASTER!$D$24:$AG$391,$AK122,K$419)=0),"",(INDEX(MASTER!$D$24:$AG$391,$AK122,K$419))))</f>
        <v>01/NHS/21</v>
      </c>
      <c r="L122" s="25" cm="1">
        <f t="array" ref="L122">IF($AK122=0,"",IF((INDEX(MASTER!$D$24:$AG$391,$AK122,L$419)=0),"",(INDEX(MASTER!$D$24:$AG$391,$AK122,L$419))))</f>
        <v>1659</v>
      </c>
      <c r="M122" s="27" cm="1">
        <f t="array" ref="M122">IF($AK122=0,"",IF((INDEX(MASTER!$D$24:$AG$391,$AK122,M$419)=0),"",(INDEX(MASTER!$D$24:$AG$391,$AK122,M$419))))</f>
        <v>574</v>
      </c>
      <c r="N122" s="27" t="str" cm="1">
        <f t="array" ref="N122">IF($AK122=0,"",IF((INDEX(MASTER!$D$24:$AG$391,$AK122,N$419)=0),"",(INDEX(MASTER!$D$24:$AG$391,$AK122,N$419))))</f>
        <v/>
      </c>
      <c r="O122" s="27" t="str" cm="1">
        <f t="array" ref="O122">IF($AK122=0,"",IF((INDEX(MASTER!$D$24:$AG$391,$AK122,O$419)=0),"",(INDEX(MASTER!$D$24:$AG$391,$AK122,O$419))))</f>
        <v/>
      </c>
      <c r="P122" s="27" t="str" cm="1">
        <f t="array" ref="P122">IF($AK122=0,"",IF((INDEX(MASTER!$D$24:$AG$391,$AK122,P$419)=0),"",(INDEX(MASTER!$D$24:$AG$391,$AK122,P$419))))</f>
        <v/>
      </c>
      <c r="Q122" s="27" t="str" cm="1">
        <f t="array" ref="Q122">IF($AK122=0,"",IF((INDEX(MASTER!$D$24:$AG$391,$AK122,Q$419)=0),"",(INDEX(MASTER!$D$24:$AG$391,$AK122,Q$419))))</f>
        <v/>
      </c>
      <c r="R122" s="27" t="str" cm="1">
        <f t="array" ref="R122">IF($AK122=0,"",IF((INDEX(MASTER!$D$24:$AG$391,$AK122,R$419)=0),"",(INDEX(MASTER!$D$24:$AG$391,$AK122,R$419))))</f>
        <v/>
      </c>
      <c r="S122" s="27" t="str" cm="1">
        <f t="array" ref="S122">IF($AK122=0,"",IF((INDEX(MASTER!$D$24:$AG$391,$AK122,S$419)=0),"",(INDEX(MASTER!$D$24:$AG$391,$AK122,S$419))))</f>
        <v/>
      </c>
      <c r="T122" s="27" t="str" cm="1">
        <f t="array" ref="T122">IF($AK122=0,"",IF((INDEX(MASTER!$D$24:$AG$391,$AK122,T$419)=0),"",(INDEX(MASTER!$D$24:$AG$391,$AK122,T$419))))</f>
        <v/>
      </c>
      <c r="U122" s="27" t="str" cm="1">
        <f t="array" ref="U122">IF($AK122=0,"",IF((INDEX(MASTER!$D$24:$AG$391,$AK122,U$419)=0),"",(INDEX(MASTER!$D$24:$AG$391,$AK122,U$419))))</f>
        <v/>
      </c>
      <c r="V122" s="27" t="str" cm="1">
        <f t="array" ref="V122">IF($AK122=0,"",IF((INDEX(MASTER!$D$24:$AG$391,$AK122,V$419)=0),"",(INDEX(MASTER!$D$24:$AG$391,$AK122,V$419))))</f>
        <v/>
      </c>
      <c r="W122" s="27" t="str" cm="1">
        <f t="array" ref="W122">IF($AK122=0,"",IF((INDEX(MASTER!$D$24:$AG$391,$AK122,W$419)=0),"",(INDEX(MASTER!$D$24:$AG$391,$AK122,W$419))))</f>
        <v/>
      </c>
      <c r="X122" s="27" t="str" cm="1">
        <f t="array" ref="X122">IF($AK122=0,"",IF((INDEX(MASTER!$D$24:$AG$391,$AK122,X$419)=0),"",(INDEX(MASTER!$D$24:$AG$391,$AK122,X$419))))</f>
        <v/>
      </c>
      <c r="Y122" s="27" t="str" cm="1">
        <f t="array" ref="Y122">IF($AK122=0,"",IF((INDEX(MASTER!$D$24:$AG$391,$AK122,Y$419)=0),"",(INDEX(MASTER!$D$24:$AG$391,$AK122,Y$419))))</f>
        <v/>
      </c>
      <c r="Z122" s="27" t="str" cm="1">
        <f t="array" ref="Z122">IF($AK122=0,"",IF((INDEX(MASTER!$D$24:$AG$391,$AK122,Z$419)=0),"",(INDEX(MASTER!$D$24:$AG$391,$AK122,Z$419))))</f>
        <v/>
      </c>
      <c r="AA122" s="27" t="str" cm="1">
        <f t="array" ref="AA122">IF($AK122=0,"",IF((INDEX(MASTER!$D$24:$AG$391,$AK122,AA$419)=0),"",(INDEX(MASTER!$D$24:$AG$391,$AK122,AA$419))))</f>
        <v/>
      </c>
      <c r="AB122" s="27" t="str" cm="1">
        <f t="array" ref="AB122">IF($AK122=0,"",IF((INDEX(MASTER!$D$24:$AG$391,$AK122,AB$419)=0),"",(INDEX(MASTER!$D$24:$AG$391,$AK122,AB$419))))</f>
        <v/>
      </c>
      <c r="AC122" s="27" t="str" cm="1">
        <f t="array" ref="AC122">IF($AK122=0,"",IF((INDEX(MASTER!$D$24:$AG$391,$AK122,AC$419)=0),"",(INDEX(MASTER!$D$24:$AG$391,$AK122,AC$419))))</f>
        <v/>
      </c>
      <c r="AD122" s="27" t="str" cm="1">
        <f t="array" ref="AD122">IF($AK122=0,"",IF((INDEX(MASTER!$D$24:$AG$391,$AK122,AD$419)=0),"",(INDEX(MASTER!$D$24:$AG$391,$AK122,AD$419))))</f>
        <v/>
      </c>
      <c r="AE122" s="27" t="str" cm="1">
        <f t="array" ref="AE122">IF($AK122=0,"",IF((INDEX(MASTER!$D$24:$AG$391,$AK122,AE$419)=0),"",(INDEX(MASTER!$D$24:$AG$391,$AK122,AE$419))))</f>
        <v/>
      </c>
      <c r="AF122" s="102" t="str" cm="1">
        <f t="array" ref="AF122">IF($AK122=0,"",IF((INDEX(MASTER!$D$24:$AG$391,$AK122,AF$419)=0),"",(INDEX(MASTER!$D$24:$AG$391,$AK122,AF$419))))</f>
        <v/>
      </c>
      <c r="AK122" s="3">
        <v>79</v>
      </c>
    </row>
    <row r="123" spans="2:37" ht="12.75" customHeight="1" x14ac:dyDescent="0.2">
      <c r="B123" s="28"/>
      <c r="D123" s="111" t="str" cm="1">
        <f t="array" ref="D123">IF($AK123=0,"",IF((INDEX(MASTER!$D$24:$AG$391,$AK123,D$419)=0),"",(INDEX(MASTER!$D$24:$AG$391,$AK123,D$419))))</f>
        <v>$XS129</v>
      </c>
      <c r="E123" s="22" t="str" cm="1">
        <f t="array" ref="E123">IF($AK123=0,"",IF((INDEX(MASTER!$D$24:$AG$391,$AK123,E$419)=0),"",(INDEX(MASTER!$D$24:$AG$391,$AK123,E$419))))</f>
        <v/>
      </c>
      <c r="F123" s="22" t="str" cm="1">
        <f t="array" ref="F123">IF($AK123=0,"",IF((INDEX(MASTER!$D$24:$AG$391,$AK123,F$419)=0),"",(INDEX(MASTER!$D$24:$AG$391,$AK123,F$419))))</f>
        <v>RAMP A</v>
      </c>
      <c r="G123" s="23" cm="1">
        <f t="array" ref="G123">IF($AK123=0,"",IF((INDEX(MASTER!$D$24:$AG$391,$AK123,G$419)=0),"",(INDEX(MASTER!$D$24:$AG$391,$AK123,G$419))))</f>
        <v>3100</v>
      </c>
      <c r="H123" s="22" t="str" cm="1">
        <f t="array" ref="H123">IF($AK123=0,"",IF((INDEX(MASTER!$D$24:$AG$391,$AK123,H$419)=0),"",(INDEX(MASTER!$D$24:$AG$391,$AK123,H$419))))</f>
        <v>TO</v>
      </c>
      <c r="I123" s="23" cm="1">
        <f t="array" ref="I123">IF($AK123=0,"",IF((INDEX(MASTER!$D$24:$AG$391,$AK123,I$419)=0),"",(INDEX(MASTER!$D$24:$AG$391,$AK123,I$419))))</f>
        <v>3120.5</v>
      </c>
      <c r="J123" s="112" t="str" cm="1">
        <f t="array" ref="J123">IF($AK123=0,"",IF((INDEX(MASTER!$D$24:$AG$391,$AK123,J$419)=0),"",(INDEX(MASTER!$D$24:$AG$391,$AK123,J$419))))</f>
        <v/>
      </c>
      <c r="K123" s="112" t="str" cm="1">
        <f t="array" ref="K123">IF($AK123=0,"",IF((INDEX(MASTER!$D$24:$AG$391,$AK123,K$419)=0),"",(INDEX(MASTER!$D$24:$AG$391,$AK123,K$419))))</f>
        <v>01/NHS/21</v>
      </c>
      <c r="L123" s="25" cm="1">
        <f t="array" ref="L123">IF($AK123=0,"",IF((INDEX(MASTER!$D$24:$AG$391,$AK123,L$419)=0),"",(INDEX(MASTER!$D$24:$AG$391,$AK123,L$419))))</f>
        <v>170</v>
      </c>
      <c r="M123" s="27" cm="1">
        <f t="array" ref="M123">IF($AK123=0,"",IF((INDEX(MASTER!$D$24:$AG$391,$AK123,M$419)=0),"",(INDEX(MASTER!$D$24:$AG$391,$AK123,M$419))))</f>
        <v>528</v>
      </c>
      <c r="N123" s="27" t="str" cm="1">
        <f t="array" ref="N123">IF($AK123=0,"",IF((INDEX(MASTER!$D$24:$AG$391,$AK123,N$419)=0),"",(INDEX(MASTER!$D$24:$AG$391,$AK123,N$419))))</f>
        <v/>
      </c>
      <c r="O123" s="27" t="str" cm="1">
        <f t="array" ref="O123">IF($AK123=0,"",IF((INDEX(MASTER!$D$24:$AG$391,$AK123,O$419)=0),"",(INDEX(MASTER!$D$24:$AG$391,$AK123,O$419))))</f>
        <v/>
      </c>
      <c r="P123" s="27" t="str" cm="1">
        <f t="array" ref="P123">IF($AK123=0,"",IF((INDEX(MASTER!$D$24:$AG$391,$AK123,P$419)=0),"",(INDEX(MASTER!$D$24:$AG$391,$AK123,P$419))))</f>
        <v/>
      </c>
      <c r="Q123" s="27" t="str" cm="1">
        <f t="array" ref="Q123">IF($AK123=0,"",IF((INDEX(MASTER!$D$24:$AG$391,$AK123,Q$419)=0),"",(INDEX(MASTER!$D$24:$AG$391,$AK123,Q$419))))</f>
        <v/>
      </c>
      <c r="R123" s="27" t="str" cm="1">
        <f t="array" ref="R123">IF($AK123=0,"",IF((INDEX(MASTER!$D$24:$AG$391,$AK123,R$419)=0),"",(INDEX(MASTER!$D$24:$AG$391,$AK123,R$419))))</f>
        <v/>
      </c>
      <c r="S123" s="27" t="str" cm="1">
        <f t="array" ref="S123">IF($AK123=0,"",IF((INDEX(MASTER!$D$24:$AG$391,$AK123,S$419)=0),"",(INDEX(MASTER!$D$24:$AG$391,$AK123,S$419))))</f>
        <v/>
      </c>
      <c r="T123" s="27" t="str" cm="1">
        <f t="array" ref="T123">IF($AK123=0,"",IF((INDEX(MASTER!$D$24:$AG$391,$AK123,T$419)=0),"",(INDEX(MASTER!$D$24:$AG$391,$AK123,T$419))))</f>
        <v/>
      </c>
      <c r="U123" s="27" t="str" cm="1">
        <f t="array" ref="U123">IF($AK123=0,"",IF((INDEX(MASTER!$D$24:$AG$391,$AK123,U$419)=0),"",(INDEX(MASTER!$D$24:$AG$391,$AK123,U$419))))</f>
        <v/>
      </c>
      <c r="V123" s="27" t="str" cm="1">
        <f t="array" ref="V123">IF($AK123=0,"",IF((INDEX(MASTER!$D$24:$AG$391,$AK123,V$419)=0),"",(INDEX(MASTER!$D$24:$AG$391,$AK123,V$419))))</f>
        <v/>
      </c>
      <c r="W123" s="27" t="str" cm="1">
        <f t="array" ref="W123">IF($AK123=0,"",IF((INDEX(MASTER!$D$24:$AG$391,$AK123,W$419)=0),"",(INDEX(MASTER!$D$24:$AG$391,$AK123,W$419))))</f>
        <v/>
      </c>
      <c r="X123" s="27" t="str" cm="1">
        <f t="array" ref="X123">IF($AK123=0,"",IF((INDEX(MASTER!$D$24:$AG$391,$AK123,X$419)=0),"",(INDEX(MASTER!$D$24:$AG$391,$AK123,X$419))))</f>
        <v/>
      </c>
      <c r="Y123" s="27" t="str" cm="1">
        <f t="array" ref="Y123">IF($AK123=0,"",IF((INDEX(MASTER!$D$24:$AG$391,$AK123,Y$419)=0),"",(INDEX(MASTER!$D$24:$AG$391,$AK123,Y$419))))</f>
        <v/>
      </c>
      <c r="Z123" s="27" t="str" cm="1">
        <f t="array" ref="Z123">IF($AK123=0,"",IF((INDEX(MASTER!$D$24:$AG$391,$AK123,Z$419)=0),"",(INDEX(MASTER!$D$24:$AG$391,$AK123,Z$419))))</f>
        <v/>
      </c>
      <c r="AA123" s="27" t="str" cm="1">
        <f t="array" ref="AA123">IF($AK123=0,"",IF((INDEX(MASTER!$D$24:$AG$391,$AK123,AA$419)=0),"",(INDEX(MASTER!$D$24:$AG$391,$AK123,AA$419))))</f>
        <v/>
      </c>
      <c r="AB123" s="27" t="str" cm="1">
        <f t="array" ref="AB123">IF($AK123=0,"",IF((INDEX(MASTER!$D$24:$AG$391,$AK123,AB$419)=0),"",(INDEX(MASTER!$D$24:$AG$391,$AK123,AB$419))))</f>
        <v/>
      </c>
      <c r="AC123" s="27" t="str" cm="1">
        <f t="array" ref="AC123">IF($AK123=0,"",IF((INDEX(MASTER!$D$24:$AG$391,$AK123,AC$419)=0),"",(INDEX(MASTER!$D$24:$AG$391,$AK123,AC$419))))</f>
        <v/>
      </c>
      <c r="AD123" s="27" t="str" cm="1">
        <f t="array" ref="AD123">IF($AK123=0,"",IF((INDEX(MASTER!$D$24:$AG$391,$AK123,AD$419)=0),"",(INDEX(MASTER!$D$24:$AG$391,$AK123,AD$419))))</f>
        <v/>
      </c>
      <c r="AE123" s="27" t="str" cm="1">
        <f t="array" ref="AE123">IF($AK123=0,"",IF((INDEX(MASTER!$D$24:$AG$391,$AK123,AE$419)=0),"",(INDEX(MASTER!$D$24:$AG$391,$AK123,AE$419))))</f>
        <v/>
      </c>
      <c r="AF123" s="102" t="str" cm="1">
        <f t="array" ref="AF123">IF($AK123=0,"",IF((INDEX(MASTER!$D$24:$AG$391,$AK123,AF$419)=0),"",(INDEX(MASTER!$D$24:$AG$391,$AK123,AF$419))))</f>
        <v/>
      </c>
      <c r="AK123" s="3">
        <v>80</v>
      </c>
    </row>
    <row r="124" spans="2:37" ht="12.75" customHeight="1" x14ac:dyDescent="0.2">
      <c r="B124" s="28"/>
      <c r="D124" s="111" t="str" cm="1">
        <f t="array" ref="D124">IF($AK124=0,"",IF((INDEX(MASTER!$D$24:$AG$391,$AK124,D$419)=0),"",(INDEX(MASTER!$D$24:$AG$391,$AK124,D$419))))</f>
        <v>$XS129</v>
      </c>
      <c r="E124" s="22" t="str" cm="1">
        <f t="array" ref="E124">IF($AK124=0,"",IF((INDEX(MASTER!$D$24:$AG$391,$AK124,E$419)=0),"",(INDEX(MASTER!$D$24:$AG$391,$AK124,E$419))))</f>
        <v/>
      </c>
      <c r="F124" s="22" t="str" cm="1">
        <f t="array" ref="F124">IF($AK124=0,"",IF((INDEX(MASTER!$D$24:$AG$391,$AK124,F$419)=0),"",(INDEX(MASTER!$D$24:$AG$391,$AK124,F$419))))</f>
        <v>RAMP A</v>
      </c>
      <c r="G124" s="23" cm="1">
        <f t="array" ref="G124">IF($AK124=0,"",IF((INDEX(MASTER!$D$24:$AG$391,$AK124,G$419)=0),"",(INDEX(MASTER!$D$24:$AG$391,$AK124,G$419))))</f>
        <v>3120.5</v>
      </c>
      <c r="H124" s="22" t="str" cm="1">
        <f t="array" ref="H124">IF($AK124=0,"",IF((INDEX(MASTER!$D$24:$AG$391,$AK124,H$419)=0),"",(INDEX(MASTER!$D$24:$AG$391,$AK124,H$419))))</f>
        <v>TO</v>
      </c>
      <c r="I124" s="23" cm="1">
        <f t="array" ref="I124">IF($AK124=0,"",IF((INDEX(MASTER!$D$24:$AG$391,$AK124,I$419)=0),"",(INDEX(MASTER!$D$24:$AG$391,$AK124,I$419))))</f>
        <v>3145.5</v>
      </c>
      <c r="J124" s="112" t="str" cm="1">
        <f t="array" ref="J124">IF($AK124=0,"",IF((INDEX(MASTER!$D$24:$AG$391,$AK124,J$419)=0),"",(INDEX(MASTER!$D$24:$AG$391,$AK124,J$419))))</f>
        <v/>
      </c>
      <c r="K124" s="112" t="str" cm="1">
        <f t="array" ref="K124">IF($AK124=0,"",IF((INDEX(MASTER!$D$24:$AG$391,$AK124,K$419)=0),"",(INDEX(MASTER!$D$24:$AG$391,$AK124,K$419))))</f>
        <v>01/NHS/21</v>
      </c>
      <c r="L124" s="25" cm="1">
        <f t="array" ref="L124">IF($AK124=0,"",IF((INDEX(MASTER!$D$24:$AG$391,$AK124,L$419)=0),"",(INDEX(MASTER!$D$24:$AG$391,$AK124,L$419))))</f>
        <v>175</v>
      </c>
      <c r="M124" s="27" cm="1">
        <f t="array" ref="M124">IF($AK124=0,"",IF((INDEX(MASTER!$D$24:$AG$391,$AK124,M$419)=0),"",(INDEX(MASTER!$D$24:$AG$391,$AK124,M$419))))</f>
        <v>669</v>
      </c>
      <c r="N124" s="27" cm="1">
        <f t="array" ref="N124">IF($AK124=0,"",IF((INDEX(MASTER!$D$24:$AG$391,$AK124,N$419)=0),"",(INDEX(MASTER!$D$24:$AG$391,$AK124,N$419))))</f>
        <v>11</v>
      </c>
      <c r="O124" s="32" cm="1">
        <f t="array" ref="O124">IF($AK124=0,"",IF((INDEX(MASTER!$D$24:$AG$391,$AK124,O$419)=0),"",(INDEX(MASTER!$D$24:$AG$391,$AK124,O$419))))</f>
        <v>3.6666666666666665</v>
      </c>
      <c r="P124" s="32" cm="1">
        <f t="array" ref="P124">IF($AK124=0,"",IF((INDEX(MASTER!$D$24:$AG$391,$AK124,P$419)=0),"",(INDEX(MASTER!$D$24:$AG$391,$AK124,P$419))))</f>
        <v>7.3333333333333339</v>
      </c>
      <c r="Q124" s="27" t="str" cm="1">
        <f t="array" ref="Q124">IF($AK124=0,"",IF((INDEX(MASTER!$D$24:$AG$391,$AK124,Q$419)=0),"",(INDEX(MASTER!$D$24:$AG$391,$AK124,Q$419))))</f>
        <v/>
      </c>
      <c r="R124" s="27" t="str" cm="1">
        <f t="array" ref="R124">IF($AK124=0,"",IF((INDEX(MASTER!$D$24:$AG$391,$AK124,R$419)=0),"",(INDEX(MASTER!$D$24:$AG$391,$AK124,R$419))))</f>
        <v/>
      </c>
      <c r="S124" s="27" t="str" cm="1">
        <f t="array" ref="S124">IF($AK124=0,"",IF((INDEX(MASTER!$D$24:$AG$391,$AK124,S$419)=0),"",(INDEX(MASTER!$D$24:$AG$391,$AK124,S$419))))</f>
        <v/>
      </c>
      <c r="T124" s="27" t="str" cm="1">
        <f t="array" ref="T124">IF($AK124=0,"",IF((INDEX(MASTER!$D$24:$AG$391,$AK124,T$419)=0),"",(INDEX(MASTER!$D$24:$AG$391,$AK124,T$419))))</f>
        <v/>
      </c>
      <c r="U124" s="27" t="str" cm="1">
        <f t="array" ref="U124">IF($AK124=0,"",IF((INDEX(MASTER!$D$24:$AG$391,$AK124,U$419)=0),"",(INDEX(MASTER!$D$24:$AG$391,$AK124,U$419))))</f>
        <v/>
      </c>
      <c r="V124" s="27" t="str" cm="1">
        <f t="array" ref="V124">IF($AK124=0,"",IF((INDEX(MASTER!$D$24:$AG$391,$AK124,V$419)=0),"",(INDEX(MASTER!$D$24:$AG$391,$AK124,V$419))))</f>
        <v/>
      </c>
      <c r="W124" s="27" t="str" cm="1">
        <f t="array" ref="W124">IF($AK124=0,"",IF((INDEX(MASTER!$D$24:$AG$391,$AK124,W$419)=0),"",(INDEX(MASTER!$D$24:$AG$391,$AK124,W$419))))</f>
        <v/>
      </c>
      <c r="X124" s="27" t="str" cm="1">
        <f t="array" ref="X124">IF($AK124=0,"",IF((INDEX(MASTER!$D$24:$AG$391,$AK124,X$419)=0),"",(INDEX(MASTER!$D$24:$AG$391,$AK124,X$419))))</f>
        <v/>
      </c>
      <c r="Y124" s="27" t="str" cm="1">
        <f t="array" ref="Y124">IF($AK124=0,"",IF((INDEX(MASTER!$D$24:$AG$391,$AK124,Y$419)=0),"",(INDEX(MASTER!$D$24:$AG$391,$AK124,Y$419))))</f>
        <v/>
      </c>
      <c r="Z124" s="27" t="str" cm="1">
        <f t="array" ref="Z124">IF($AK124=0,"",IF((INDEX(MASTER!$D$24:$AG$391,$AK124,Z$419)=0),"",(INDEX(MASTER!$D$24:$AG$391,$AK124,Z$419))))</f>
        <v/>
      </c>
      <c r="AA124" s="27" t="str" cm="1">
        <f t="array" ref="AA124">IF($AK124=0,"",IF((INDEX(MASTER!$D$24:$AG$391,$AK124,AA$419)=0),"",(INDEX(MASTER!$D$24:$AG$391,$AK124,AA$419))))</f>
        <v/>
      </c>
      <c r="AB124" s="27" t="str" cm="1">
        <f t="array" ref="AB124">IF($AK124=0,"",IF((INDEX(MASTER!$D$24:$AG$391,$AK124,AB$419)=0),"",(INDEX(MASTER!$D$24:$AG$391,$AK124,AB$419))))</f>
        <v/>
      </c>
      <c r="AC124" s="27" t="str" cm="1">
        <f t="array" ref="AC124">IF($AK124=0,"",IF((INDEX(MASTER!$D$24:$AG$391,$AK124,AC$419)=0),"",(INDEX(MASTER!$D$24:$AG$391,$AK124,AC$419))))</f>
        <v/>
      </c>
      <c r="AD124" s="27" t="str" cm="1">
        <f t="array" ref="AD124">IF($AK124=0,"",IF((INDEX(MASTER!$D$24:$AG$391,$AK124,AD$419)=0),"",(INDEX(MASTER!$D$24:$AG$391,$AK124,AD$419))))</f>
        <v/>
      </c>
      <c r="AE124" s="27" t="str" cm="1">
        <f t="array" ref="AE124">IF($AK124=0,"",IF((INDEX(MASTER!$D$24:$AG$391,$AK124,AE$419)=0),"",(INDEX(MASTER!$D$24:$AG$391,$AK124,AE$419))))</f>
        <v/>
      </c>
      <c r="AF124" s="102" t="str" cm="1">
        <f t="array" ref="AF124">IF($AK124=0,"",IF((INDEX(MASTER!$D$24:$AG$391,$AK124,AF$419)=0),"",(INDEX(MASTER!$D$24:$AG$391,$AK124,AF$419))))</f>
        <v/>
      </c>
      <c r="AK124" s="3">
        <v>81</v>
      </c>
    </row>
    <row r="125" spans="2:37" ht="12.75" customHeight="1" x14ac:dyDescent="0.2">
      <c r="B125" s="28"/>
      <c r="D125" s="111" t="str" cm="1">
        <f t="array" ref="D125">IF($AK125=0,"",IF((INDEX(MASTER!$D$24:$AG$391,$AK125,D$419)=0),"",(INDEX(MASTER!$D$24:$AG$391,$AK125,D$419))))</f>
        <v>$XS130</v>
      </c>
      <c r="E125" s="22" t="str" cm="1">
        <f t="array" ref="E125">IF($AK125=0,"",IF((INDEX(MASTER!$D$24:$AG$391,$AK125,E$419)=0),"",(INDEX(MASTER!$D$24:$AG$391,$AK125,E$419))))</f>
        <v/>
      </c>
      <c r="F125" s="22" t="str" cm="1">
        <f t="array" ref="F125">IF($AK125=0,"",IF((INDEX(MASTER!$D$24:$AG$391,$AK125,F$419)=0),"",(INDEX(MASTER!$D$24:$AG$391,$AK125,F$419))))</f>
        <v>RAMP A</v>
      </c>
      <c r="G125" s="23" cm="1">
        <f t="array" ref="G125">IF($AK125=0,"",IF((INDEX(MASTER!$D$24:$AG$391,$AK125,G$419)=0),"",(INDEX(MASTER!$D$24:$AG$391,$AK125,G$419))))</f>
        <v>3145.5</v>
      </c>
      <c r="H125" s="22" t="str" cm="1">
        <f t="array" ref="H125">IF($AK125=0,"",IF((INDEX(MASTER!$D$24:$AG$391,$AK125,H$419)=0),"",(INDEX(MASTER!$D$24:$AG$391,$AK125,H$419))))</f>
        <v>TO</v>
      </c>
      <c r="I125" s="23" cm="1">
        <f t="array" ref="I125">IF($AK125=0,"",IF((INDEX(MASTER!$D$24:$AG$391,$AK125,I$419)=0),"",(INDEX(MASTER!$D$24:$AG$391,$AK125,I$419))))</f>
        <v>3276.06</v>
      </c>
      <c r="J125" s="112" t="str" cm="1">
        <f t="array" ref="J125">IF($AK125=0,"",IF((INDEX(MASTER!$D$24:$AG$391,$AK125,J$419)=0),"",(INDEX(MASTER!$D$24:$AG$391,$AK125,J$419))))</f>
        <v/>
      </c>
      <c r="K125" s="112" t="str" cm="1">
        <f t="array" ref="K125">IF($AK125=0,"",IF((INDEX(MASTER!$D$24:$AG$391,$AK125,K$419)=0),"",(INDEX(MASTER!$D$24:$AG$391,$AK125,K$419))))</f>
        <v>01/NHS/21</v>
      </c>
      <c r="L125" s="25" t="str" cm="1">
        <f t="array" ref="L125">IF($AK125=0,"",IF((INDEX(MASTER!$D$24:$AG$391,$AK125,L$419)=0),"",(INDEX(MASTER!$D$24:$AG$391,$AK125,L$419))))</f>
        <v/>
      </c>
      <c r="M125" s="27" cm="1">
        <f t="array" ref="M125">IF($AK125=0,"",IF((INDEX(MASTER!$D$24:$AG$391,$AK125,M$419)=0),"",(INDEX(MASTER!$D$24:$AG$391,$AK125,M$419))))</f>
        <v>3071</v>
      </c>
      <c r="N125" s="27" t="str" cm="1">
        <f t="array" ref="N125">IF($AK125=0,"",IF((INDEX(MASTER!$D$24:$AG$391,$AK125,N$419)=0),"",(INDEX(MASTER!$D$24:$AG$391,$AK125,N$419))))</f>
        <v/>
      </c>
      <c r="O125" s="32" t="str" cm="1">
        <f t="array" ref="O125">IF($AK125=0,"",IF((INDEX(MASTER!$D$24:$AG$391,$AK125,O$419)=0),"",(INDEX(MASTER!$D$24:$AG$391,$AK125,O$419))))</f>
        <v/>
      </c>
      <c r="P125" s="32" t="str" cm="1">
        <f t="array" ref="P125">IF($AK125=0,"",IF((INDEX(MASTER!$D$24:$AG$391,$AK125,P$419)=0),"",(INDEX(MASTER!$D$24:$AG$391,$AK125,P$419))))</f>
        <v/>
      </c>
      <c r="Q125" s="27" t="str" cm="1">
        <f t="array" ref="Q125">IF($AK125=0,"",IF((INDEX(MASTER!$D$24:$AG$391,$AK125,Q$419)=0),"",(INDEX(MASTER!$D$24:$AG$391,$AK125,Q$419))))</f>
        <v/>
      </c>
      <c r="R125" s="27" t="str" cm="1">
        <f t="array" ref="R125">IF($AK125=0,"",IF((INDEX(MASTER!$D$24:$AG$391,$AK125,R$419)=0),"",(INDEX(MASTER!$D$24:$AG$391,$AK125,R$419))))</f>
        <v/>
      </c>
      <c r="S125" s="27" t="str" cm="1">
        <f t="array" ref="S125">IF($AK125=0,"",IF((INDEX(MASTER!$D$24:$AG$391,$AK125,S$419)=0),"",(INDEX(MASTER!$D$24:$AG$391,$AK125,S$419))))</f>
        <v/>
      </c>
      <c r="T125" s="27" t="str" cm="1">
        <f t="array" ref="T125">IF($AK125=0,"",IF((INDEX(MASTER!$D$24:$AG$391,$AK125,T$419)=0),"",(INDEX(MASTER!$D$24:$AG$391,$AK125,T$419))))</f>
        <v/>
      </c>
      <c r="U125" s="27" t="str" cm="1">
        <f t="array" ref="U125">IF($AK125=0,"",IF((INDEX(MASTER!$D$24:$AG$391,$AK125,U$419)=0),"",(INDEX(MASTER!$D$24:$AG$391,$AK125,U$419))))</f>
        <v/>
      </c>
      <c r="V125" s="27" t="str" cm="1">
        <f t="array" ref="V125">IF($AK125=0,"",IF((INDEX(MASTER!$D$24:$AG$391,$AK125,V$419)=0),"",(INDEX(MASTER!$D$24:$AG$391,$AK125,V$419))))</f>
        <v/>
      </c>
      <c r="W125" s="27" t="str" cm="1">
        <f t="array" ref="W125">IF($AK125=0,"",IF((INDEX(MASTER!$D$24:$AG$391,$AK125,W$419)=0),"",(INDEX(MASTER!$D$24:$AG$391,$AK125,W$419))))</f>
        <v/>
      </c>
      <c r="X125" s="27" t="str" cm="1">
        <f t="array" ref="X125">IF($AK125=0,"",IF((INDEX(MASTER!$D$24:$AG$391,$AK125,X$419)=0),"",(INDEX(MASTER!$D$24:$AG$391,$AK125,X$419))))</f>
        <v/>
      </c>
      <c r="Y125" s="27" t="str" cm="1">
        <f t="array" ref="Y125">IF($AK125=0,"",IF((INDEX(MASTER!$D$24:$AG$391,$AK125,Y$419)=0),"",(INDEX(MASTER!$D$24:$AG$391,$AK125,Y$419))))</f>
        <v/>
      </c>
      <c r="Z125" s="27" t="str" cm="1">
        <f t="array" ref="Z125">IF($AK125=0,"",IF((INDEX(MASTER!$D$24:$AG$391,$AK125,Z$419)=0),"",(INDEX(MASTER!$D$24:$AG$391,$AK125,Z$419))))</f>
        <v/>
      </c>
      <c r="AA125" s="27" t="str" cm="1">
        <f t="array" ref="AA125">IF($AK125=0,"",IF((INDEX(MASTER!$D$24:$AG$391,$AK125,AA$419)=0),"",(INDEX(MASTER!$D$24:$AG$391,$AK125,AA$419))))</f>
        <v/>
      </c>
      <c r="AB125" s="27" t="str" cm="1">
        <f t="array" ref="AB125">IF($AK125=0,"",IF((INDEX(MASTER!$D$24:$AG$391,$AK125,AB$419)=0),"",(INDEX(MASTER!$D$24:$AG$391,$AK125,AB$419))))</f>
        <v/>
      </c>
      <c r="AC125" s="27" t="str" cm="1">
        <f t="array" ref="AC125">IF($AK125=0,"",IF((INDEX(MASTER!$D$24:$AG$391,$AK125,AC$419)=0),"",(INDEX(MASTER!$D$24:$AG$391,$AK125,AC$419))))</f>
        <v/>
      </c>
      <c r="AD125" s="27" t="str" cm="1">
        <f t="array" ref="AD125">IF($AK125=0,"",IF((INDEX(MASTER!$D$24:$AG$391,$AK125,AD$419)=0),"",(INDEX(MASTER!$D$24:$AG$391,$AK125,AD$419))))</f>
        <v/>
      </c>
      <c r="AE125" s="27" t="str" cm="1">
        <f t="array" ref="AE125">IF($AK125=0,"",IF((INDEX(MASTER!$D$24:$AG$391,$AK125,AE$419)=0),"",(INDEX(MASTER!$D$24:$AG$391,$AK125,AE$419))))</f>
        <v/>
      </c>
      <c r="AF125" s="102" t="str" cm="1">
        <f t="array" ref="AF125">IF($AK125=0,"",IF((INDEX(MASTER!$D$24:$AG$391,$AK125,AF$419)=0),"",(INDEX(MASTER!$D$24:$AG$391,$AK125,AF$419))))</f>
        <v/>
      </c>
      <c r="AK125" s="3">
        <v>82</v>
      </c>
    </row>
    <row r="126" spans="2:37" ht="12.75" customHeight="1" x14ac:dyDescent="0.2">
      <c r="B126" s="28"/>
      <c r="D126" s="111" t="str" cm="1">
        <f t="array" ref="D126">IF($AK126=0,"",IF((INDEX(MASTER!$D$24:$AG$391,$AK126,D$419)=0),"",(INDEX(MASTER!$D$24:$AG$391,$AK126,D$419))))</f>
        <v>$XS130</v>
      </c>
      <c r="E126" s="22" t="str" cm="1">
        <f t="array" ref="E126">IF($AK126=0,"",IF((INDEX(MASTER!$D$24:$AG$391,$AK126,E$419)=0),"",(INDEX(MASTER!$D$24:$AG$391,$AK126,E$419))))</f>
        <v/>
      </c>
      <c r="F126" s="22" t="str" cm="1">
        <f t="array" ref="F126">IF($AK126=0,"",IF((INDEX(MASTER!$D$24:$AG$391,$AK126,F$419)=0),"",(INDEX(MASTER!$D$24:$AG$391,$AK126,F$419))))</f>
        <v>RAMP A</v>
      </c>
      <c r="G126" s="23" cm="1">
        <f t="array" ref="G126">IF($AK126=0,"",IF((INDEX(MASTER!$D$24:$AG$391,$AK126,G$419)=0),"",(INDEX(MASTER!$D$24:$AG$391,$AK126,G$419))))</f>
        <v>3276.06</v>
      </c>
      <c r="H126" s="22" t="str" cm="1">
        <f t="array" ref="H126">IF($AK126=0,"",IF((INDEX(MASTER!$D$24:$AG$391,$AK126,H$419)=0),"",(INDEX(MASTER!$D$24:$AG$391,$AK126,H$419))))</f>
        <v>TO</v>
      </c>
      <c r="I126" s="23" cm="1">
        <f t="array" ref="I126">IF($AK126=0,"",IF((INDEX(MASTER!$D$24:$AG$391,$AK126,I$419)=0),"",(INDEX(MASTER!$D$24:$AG$391,$AK126,I$419))))</f>
        <v>3301.06</v>
      </c>
      <c r="J126" s="112" t="str" cm="1">
        <f t="array" ref="J126">IF($AK126=0,"",IF((INDEX(MASTER!$D$24:$AG$391,$AK126,J$419)=0),"",(INDEX(MASTER!$D$24:$AG$391,$AK126,J$419))))</f>
        <v/>
      </c>
      <c r="K126" s="112" t="str" cm="1">
        <f t="array" ref="K126">IF($AK126=0,"",IF((INDEX(MASTER!$D$24:$AG$391,$AK126,K$419)=0),"",(INDEX(MASTER!$D$24:$AG$391,$AK126,K$419))))</f>
        <v>01/NHS/21</v>
      </c>
      <c r="L126" s="25" t="str" cm="1">
        <f t="array" ref="L126">IF($AK126=0,"",IF((INDEX(MASTER!$D$24:$AG$391,$AK126,L$419)=0),"",(INDEX(MASTER!$D$24:$AG$391,$AK126,L$419))))</f>
        <v/>
      </c>
      <c r="M126" s="27" cm="1">
        <f t="array" ref="M126">IF($AK126=0,"",IF((INDEX(MASTER!$D$24:$AG$391,$AK126,M$419)=0),"",(INDEX(MASTER!$D$24:$AG$391,$AK126,M$419))))</f>
        <v>372</v>
      </c>
      <c r="N126" s="27" cm="1">
        <f t="array" ref="N126">IF($AK126=0,"",IF((INDEX(MASTER!$D$24:$AG$391,$AK126,N$419)=0),"",(INDEX(MASTER!$D$24:$AG$391,$AK126,N$419))))</f>
        <v>24</v>
      </c>
      <c r="O126" s="27" cm="1">
        <f t="array" ref="O126">IF($AK126=0,"",IF((INDEX(MASTER!$D$24:$AG$391,$AK126,O$419)=0),"",(INDEX(MASTER!$D$24:$AG$391,$AK126,O$419))))</f>
        <v>8</v>
      </c>
      <c r="P126" s="27" cm="1">
        <f t="array" ref="P126">IF($AK126=0,"",IF((INDEX(MASTER!$D$24:$AG$391,$AK126,P$419)=0),"",(INDEX(MASTER!$D$24:$AG$391,$AK126,P$419))))</f>
        <v>16</v>
      </c>
      <c r="Q126" s="27" t="str" cm="1">
        <f t="array" ref="Q126">IF($AK126=0,"",IF((INDEX(MASTER!$D$24:$AG$391,$AK126,Q$419)=0),"",(INDEX(MASTER!$D$24:$AG$391,$AK126,Q$419))))</f>
        <v/>
      </c>
      <c r="R126" s="27" t="str" cm="1">
        <f t="array" ref="R126">IF($AK126=0,"",IF((INDEX(MASTER!$D$24:$AG$391,$AK126,R$419)=0),"",(INDEX(MASTER!$D$24:$AG$391,$AK126,R$419))))</f>
        <v/>
      </c>
      <c r="S126" s="27" t="str" cm="1">
        <f t="array" ref="S126">IF($AK126=0,"",IF((INDEX(MASTER!$D$24:$AG$391,$AK126,S$419)=0),"",(INDEX(MASTER!$D$24:$AG$391,$AK126,S$419))))</f>
        <v/>
      </c>
      <c r="T126" s="27" t="str" cm="1">
        <f t="array" ref="T126">IF($AK126=0,"",IF((INDEX(MASTER!$D$24:$AG$391,$AK126,T$419)=0),"",(INDEX(MASTER!$D$24:$AG$391,$AK126,T$419))))</f>
        <v/>
      </c>
      <c r="U126" s="27" t="str" cm="1">
        <f t="array" ref="U126">IF($AK126=0,"",IF((INDEX(MASTER!$D$24:$AG$391,$AK126,U$419)=0),"",(INDEX(MASTER!$D$24:$AG$391,$AK126,U$419))))</f>
        <v/>
      </c>
      <c r="V126" s="27" t="str" cm="1">
        <f t="array" ref="V126">IF($AK126=0,"",IF((INDEX(MASTER!$D$24:$AG$391,$AK126,V$419)=0),"",(INDEX(MASTER!$D$24:$AG$391,$AK126,V$419))))</f>
        <v/>
      </c>
      <c r="W126" s="27" t="str" cm="1">
        <f t="array" ref="W126">IF($AK126=0,"",IF((INDEX(MASTER!$D$24:$AG$391,$AK126,W$419)=0),"",(INDEX(MASTER!$D$24:$AG$391,$AK126,W$419))))</f>
        <v/>
      </c>
      <c r="X126" s="27" t="str" cm="1">
        <f t="array" ref="X126">IF($AK126=0,"",IF((INDEX(MASTER!$D$24:$AG$391,$AK126,X$419)=0),"",(INDEX(MASTER!$D$24:$AG$391,$AK126,X$419))))</f>
        <v/>
      </c>
      <c r="Y126" s="27" t="str" cm="1">
        <f t="array" ref="Y126">IF($AK126=0,"",IF((INDEX(MASTER!$D$24:$AG$391,$AK126,Y$419)=0),"",(INDEX(MASTER!$D$24:$AG$391,$AK126,Y$419))))</f>
        <v/>
      </c>
      <c r="Z126" s="27" t="str" cm="1">
        <f t="array" ref="Z126">IF($AK126=0,"",IF((INDEX(MASTER!$D$24:$AG$391,$AK126,Z$419)=0),"",(INDEX(MASTER!$D$24:$AG$391,$AK126,Z$419))))</f>
        <v/>
      </c>
      <c r="AA126" s="27" t="str" cm="1">
        <f t="array" ref="AA126">IF($AK126=0,"",IF((INDEX(MASTER!$D$24:$AG$391,$AK126,AA$419)=0),"",(INDEX(MASTER!$D$24:$AG$391,$AK126,AA$419))))</f>
        <v/>
      </c>
      <c r="AB126" s="27" t="str" cm="1">
        <f t="array" ref="AB126">IF($AK126=0,"",IF((INDEX(MASTER!$D$24:$AG$391,$AK126,AB$419)=0),"",(INDEX(MASTER!$D$24:$AG$391,$AK126,AB$419))))</f>
        <v/>
      </c>
      <c r="AC126" s="27" t="str" cm="1">
        <f t="array" ref="AC126">IF($AK126=0,"",IF((INDEX(MASTER!$D$24:$AG$391,$AK126,AC$419)=0),"",(INDEX(MASTER!$D$24:$AG$391,$AK126,AC$419))))</f>
        <v/>
      </c>
      <c r="AD126" s="27" t="str" cm="1">
        <f t="array" ref="AD126">IF($AK126=0,"",IF((INDEX(MASTER!$D$24:$AG$391,$AK126,AD$419)=0),"",(INDEX(MASTER!$D$24:$AG$391,$AK126,AD$419))))</f>
        <v/>
      </c>
      <c r="AE126" s="27" t="str" cm="1">
        <f t="array" ref="AE126">IF($AK126=0,"",IF((INDEX(MASTER!$D$24:$AG$391,$AK126,AE$419)=0),"",(INDEX(MASTER!$D$24:$AG$391,$AK126,AE$419))))</f>
        <v/>
      </c>
      <c r="AF126" s="102" t="str" cm="1">
        <f t="array" ref="AF126">IF($AK126=0,"",IF((INDEX(MASTER!$D$24:$AG$391,$AK126,AF$419)=0),"",(INDEX(MASTER!$D$24:$AG$391,$AK126,AF$419))))</f>
        <v/>
      </c>
      <c r="AK126" s="3">
        <v>83</v>
      </c>
    </row>
    <row r="127" spans="2:37" ht="12.75" customHeight="1" x14ac:dyDescent="0.2">
      <c r="B127" s="28"/>
      <c r="D127" s="111" t="str" cm="1">
        <f t="array" ref="D127">IF($AK127=0,"",IF((INDEX(MASTER!$D$24:$AG$391,$AK127,D$419)=0),"",(INDEX(MASTER!$D$24:$AG$391,$AK127,D$419))))</f>
        <v>$XS131</v>
      </c>
      <c r="E127" s="22" t="str" cm="1">
        <f t="array" ref="E127">IF($AK127=0,"",IF((INDEX(MASTER!$D$24:$AG$391,$AK127,E$419)=0),"",(INDEX(MASTER!$D$24:$AG$391,$AK127,E$419))))</f>
        <v/>
      </c>
      <c r="F127" s="22" t="str" cm="1">
        <f t="array" ref="F127">IF($AK127=0,"",IF((INDEX(MASTER!$D$24:$AG$391,$AK127,F$419)=0),"",(INDEX(MASTER!$D$24:$AG$391,$AK127,F$419))))</f>
        <v>RAMP A</v>
      </c>
      <c r="G127" s="23" cm="1">
        <f t="array" ref="G127">IF($AK127=0,"",IF((INDEX(MASTER!$D$24:$AG$391,$AK127,G$419)=0),"",(INDEX(MASTER!$D$24:$AG$391,$AK127,G$419))))</f>
        <v>3301.06</v>
      </c>
      <c r="H127" s="22" t="str" cm="1">
        <f t="array" ref="H127">IF($AK127=0,"",IF((INDEX(MASTER!$D$24:$AG$391,$AK127,H$419)=0),"",(INDEX(MASTER!$D$24:$AG$391,$AK127,H$419))))</f>
        <v>TO</v>
      </c>
      <c r="I127" s="23" cm="1">
        <f t="array" ref="I127">IF($AK127=0,"",IF((INDEX(MASTER!$D$24:$AG$391,$AK127,I$419)=0),"",(INDEX(MASTER!$D$24:$AG$391,$AK127,I$419))))</f>
        <v>3350</v>
      </c>
      <c r="J127" s="112" t="str" cm="1">
        <f t="array" ref="J127">IF($AK127=0,"",IF((INDEX(MASTER!$D$24:$AG$391,$AK127,J$419)=0),"",(INDEX(MASTER!$D$24:$AG$391,$AK127,J$419))))</f>
        <v/>
      </c>
      <c r="K127" s="112" t="str" cm="1">
        <f t="array" ref="K127">IF($AK127=0,"",IF((INDEX(MASTER!$D$24:$AG$391,$AK127,K$419)=0),"",(INDEX(MASTER!$D$24:$AG$391,$AK127,K$419))))</f>
        <v>01/NHS/21</v>
      </c>
      <c r="L127" s="25" cm="1">
        <f t="array" ref="L127">IF($AK127=0,"",IF((INDEX(MASTER!$D$24:$AG$391,$AK127,L$419)=0),"",(INDEX(MASTER!$D$24:$AG$391,$AK127,L$419))))</f>
        <v>380</v>
      </c>
      <c r="M127" s="27" cm="1">
        <f t="array" ref="M127">IF($AK127=0,"",IF((INDEX(MASTER!$D$24:$AG$391,$AK127,M$419)=0),"",(INDEX(MASTER!$D$24:$AG$391,$AK127,M$419))))</f>
        <v>490</v>
      </c>
      <c r="N127" s="27" cm="1">
        <f t="array" ref="N127">IF($AK127=0,"",IF((INDEX(MASTER!$D$24:$AG$391,$AK127,N$419)=0),"",(INDEX(MASTER!$D$24:$AG$391,$AK127,N$419))))</f>
        <v>40</v>
      </c>
      <c r="O127" s="32" cm="1">
        <f t="array" ref="O127">IF($AK127=0,"",IF((INDEX(MASTER!$D$24:$AG$391,$AK127,O$419)=0),"",(INDEX(MASTER!$D$24:$AG$391,$AK127,O$419))))</f>
        <v>13.333333333333334</v>
      </c>
      <c r="P127" s="32" cm="1">
        <f t="array" ref="P127">IF($AK127=0,"",IF((INDEX(MASTER!$D$24:$AG$391,$AK127,P$419)=0),"",(INDEX(MASTER!$D$24:$AG$391,$AK127,P$419))))</f>
        <v>26.666666666666664</v>
      </c>
      <c r="Q127" s="27" t="str" cm="1">
        <f t="array" ref="Q127">IF($AK127=0,"",IF((INDEX(MASTER!$D$24:$AG$391,$AK127,Q$419)=0),"",(INDEX(MASTER!$D$24:$AG$391,$AK127,Q$419))))</f>
        <v/>
      </c>
      <c r="R127" s="27" t="str" cm="1">
        <f t="array" ref="R127">IF($AK127=0,"",IF((INDEX(MASTER!$D$24:$AG$391,$AK127,R$419)=0),"",(INDEX(MASTER!$D$24:$AG$391,$AK127,R$419))))</f>
        <v/>
      </c>
      <c r="S127" s="27" t="str" cm="1">
        <f t="array" ref="S127">IF($AK127=0,"",IF((INDEX(MASTER!$D$24:$AG$391,$AK127,S$419)=0),"",(INDEX(MASTER!$D$24:$AG$391,$AK127,S$419))))</f>
        <v/>
      </c>
      <c r="T127" s="27" t="str" cm="1">
        <f t="array" ref="T127">IF($AK127=0,"",IF((INDEX(MASTER!$D$24:$AG$391,$AK127,T$419)=0),"",(INDEX(MASTER!$D$24:$AG$391,$AK127,T$419))))</f>
        <v/>
      </c>
      <c r="U127" s="27" t="str" cm="1">
        <f t="array" ref="U127">IF($AK127=0,"",IF((INDEX(MASTER!$D$24:$AG$391,$AK127,U$419)=0),"",(INDEX(MASTER!$D$24:$AG$391,$AK127,U$419))))</f>
        <v/>
      </c>
      <c r="V127" s="27" t="str" cm="1">
        <f t="array" ref="V127">IF($AK127=0,"",IF((INDEX(MASTER!$D$24:$AG$391,$AK127,V$419)=0),"",(INDEX(MASTER!$D$24:$AG$391,$AK127,V$419))))</f>
        <v/>
      </c>
      <c r="W127" s="27" t="str" cm="1">
        <f t="array" ref="W127">IF($AK127=0,"",IF((INDEX(MASTER!$D$24:$AG$391,$AK127,W$419)=0),"",(INDEX(MASTER!$D$24:$AG$391,$AK127,W$419))))</f>
        <v/>
      </c>
      <c r="X127" s="27" t="str" cm="1">
        <f t="array" ref="X127">IF($AK127=0,"",IF((INDEX(MASTER!$D$24:$AG$391,$AK127,X$419)=0),"",(INDEX(MASTER!$D$24:$AG$391,$AK127,X$419))))</f>
        <v/>
      </c>
      <c r="Y127" s="27" t="str" cm="1">
        <f t="array" ref="Y127">IF($AK127=0,"",IF((INDEX(MASTER!$D$24:$AG$391,$AK127,Y$419)=0),"",(INDEX(MASTER!$D$24:$AG$391,$AK127,Y$419))))</f>
        <v/>
      </c>
      <c r="Z127" s="27" t="str" cm="1">
        <f t="array" ref="Z127">IF($AK127=0,"",IF((INDEX(MASTER!$D$24:$AG$391,$AK127,Z$419)=0),"",(INDEX(MASTER!$D$24:$AG$391,$AK127,Z$419))))</f>
        <v/>
      </c>
      <c r="AA127" s="27" t="str" cm="1">
        <f t="array" ref="AA127">IF($AK127=0,"",IF((INDEX(MASTER!$D$24:$AG$391,$AK127,AA$419)=0),"",(INDEX(MASTER!$D$24:$AG$391,$AK127,AA$419))))</f>
        <v/>
      </c>
      <c r="AB127" s="27" t="str" cm="1">
        <f t="array" ref="AB127">IF($AK127=0,"",IF((INDEX(MASTER!$D$24:$AG$391,$AK127,AB$419)=0),"",(INDEX(MASTER!$D$24:$AG$391,$AK127,AB$419))))</f>
        <v/>
      </c>
      <c r="AC127" s="27" t="str" cm="1">
        <f t="array" ref="AC127">IF($AK127=0,"",IF((INDEX(MASTER!$D$24:$AG$391,$AK127,AC$419)=0),"",(INDEX(MASTER!$D$24:$AG$391,$AK127,AC$419))))</f>
        <v/>
      </c>
      <c r="AD127" s="27" t="str" cm="1">
        <f t="array" ref="AD127">IF($AK127=0,"",IF((INDEX(MASTER!$D$24:$AG$391,$AK127,AD$419)=0),"",(INDEX(MASTER!$D$24:$AG$391,$AK127,AD$419))))</f>
        <v/>
      </c>
      <c r="AE127" s="27" t="str" cm="1">
        <f t="array" ref="AE127">IF($AK127=0,"",IF((INDEX(MASTER!$D$24:$AG$391,$AK127,AE$419)=0),"",(INDEX(MASTER!$D$24:$AG$391,$AK127,AE$419))))</f>
        <v/>
      </c>
      <c r="AF127" s="102" t="str" cm="1">
        <f t="array" ref="AF127">IF($AK127=0,"",IF((INDEX(MASTER!$D$24:$AG$391,$AK127,AF$419)=0),"",(INDEX(MASTER!$D$24:$AG$391,$AK127,AF$419))))</f>
        <v/>
      </c>
      <c r="AK127" s="3">
        <v>84</v>
      </c>
    </row>
    <row r="128" spans="2:37" ht="12.75" customHeight="1" x14ac:dyDescent="0.2">
      <c r="B128" s="28"/>
      <c r="D128" s="111" t="str" cm="1">
        <f t="array" ref="D128">IF($AK128=0,"",IF((INDEX(MASTER!$D$24:$AG$391,$AK128,D$419)=0),"",(INDEX(MASTER!$D$24:$AG$391,$AK128,D$419))))</f>
        <v>$XS131</v>
      </c>
      <c r="E128" s="22" t="str" cm="1">
        <f t="array" ref="E128">IF($AK128=0,"",IF((INDEX(MASTER!$D$24:$AG$391,$AK128,E$419)=0),"",(INDEX(MASTER!$D$24:$AG$391,$AK128,E$419))))</f>
        <v/>
      </c>
      <c r="F128" s="22" t="str" cm="1">
        <f t="array" ref="F128">IF($AK128=0,"",IF((INDEX(MASTER!$D$24:$AG$391,$AK128,F$419)=0),"",(INDEX(MASTER!$D$24:$AG$391,$AK128,F$419))))</f>
        <v>RAMP A</v>
      </c>
      <c r="G128" s="23" cm="1">
        <f t="array" ref="G128">IF($AK128=0,"",IF((INDEX(MASTER!$D$24:$AG$391,$AK128,G$419)=0),"",(INDEX(MASTER!$D$24:$AG$391,$AK128,G$419))))</f>
        <v>3350</v>
      </c>
      <c r="H128" s="22" t="str" cm="1">
        <f t="array" ref="H128">IF($AK128=0,"",IF((INDEX(MASTER!$D$24:$AG$391,$AK128,H$419)=0),"",(INDEX(MASTER!$D$24:$AG$391,$AK128,H$419))))</f>
        <v>TO</v>
      </c>
      <c r="I128" s="23" cm="1">
        <f t="array" ref="I128">IF($AK128=0,"",IF((INDEX(MASTER!$D$24:$AG$391,$AK128,I$419)=0),"",(INDEX(MASTER!$D$24:$AG$391,$AK128,I$419))))</f>
        <v>3400</v>
      </c>
      <c r="J128" s="112" t="str" cm="1">
        <f t="array" ref="J128">IF($AK128=0,"",IF((INDEX(MASTER!$D$24:$AG$391,$AK128,J$419)=0),"",(INDEX(MASTER!$D$24:$AG$391,$AK128,J$419))))</f>
        <v/>
      </c>
      <c r="K128" s="112" t="str" cm="1">
        <f t="array" ref="K128">IF($AK128=0,"",IF((INDEX(MASTER!$D$24:$AG$391,$AK128,K$419)=0),"",(INDEX(MASTER!$D$24:$AG$391,$AK128,K$419))))</f>
        <v>01/NHS/21</v>
      </c>
      <c r="L128" s="25" cm="1">
        <f t="array" ref="L128">IF($AK128=0,"",IF((INDEX(MASTER!$D$24:$AG$391,$AK128,L$419)=0),"",(INDEX(MASTER!$D$24:$AG$391,$AK128,L$419))))</f>
        <v>744</v>
      </c>
      <c r="M128" s="27" cm="1">
        <f t="array" ref="M128">IF($AK128=0,"",IF((INDEX(MASTER!$D$24:$AG$391,$AK128,M$419)=0),"",(INDEX(MASTER!$D$24:$AG$391,$AK128,M$419))))</f>
        <v>214</v>
      </c>
      <c r="N128" s="27" cm="1">
        <f t="array" ref="N128">IF($AK128=0,"",IF((INDEX(MASTER!$D$24:$AG$391,$AK128,N$419)=0),"",(INDEX(MASTER!$D$24:$AG$391,$AK128,N$419))))</f>
        <v>44</v>
      </c>
      <c r="O128" s="32" cm="1">
        <f t="array" ref="O128">IF($AK128=0,"",IF((INDEX(MASTER!$D$24:$AG$391,$AK128,O$419)=0),"",(INDEX(MASTER!$D$24:$AG$391,$AK128,O$419))))</f>
        <v>14.666666666666666</v>
      </c>
      <c r="P128" s="32" cm="1">
        <f t="array" ref="P128">IF($AK128=0,"",IF((INDEX(MASTER!$D$24:$AG$391,$AK128,P$419)=0),"",(INDEX(MASTER!$D$24:$AG$391,$AK128,P$419))))</f>
        <v>29.333333333333336</v>
      </c>
      <c r="Q128" s="27" t="str" cm="1">
        <f t="array" ref="Q128">IF($AK128=0,"",IF((INDEX(MASTER!$D$24:$AG$391,$AK128,Q$419)=0),"",(INDEX(MASTER!$D$24:$AG$391,$AK128,Q$419))))</f>
        <v/>
      </c>
      <c r="R128" s="27" t="str" cm="1">
        <f t="array" ref="R128">IF($AK128=0,"",IF((INDEX(MASTER!$D$24:$AG$391,$AK128,R$419)=0),"",(INDEX(MASTER!$D$24:$AG$391,$AK128,R$419))))</f>
        <v/>
      </c>
      <c r="S128" s="27" t="str" cm="1">
        <f t="array" ref="S128">IF($AK128=0,"",IF((INDEX(MASTER!$D$24:$AG$391,$AK128,S$419)=0),"",(INDEX(MASTER!$D$24:$AG$391,$AK128,S$419))))</f>
        <v/>
      </c>
      <c r="T128" s="27" t="str" cm="1">
        <f t="array" ref="T128">IF($AK128=0,"",IF((INDEX(MASTER!$D$24:$AG$391,$AK128,T$419)=0),"",(INDEX(MASTER!$D$24:$AG$391,$AK128,T$419))))</f>
        <v/>
      </c>
      <c r="U128" s="27" t="str" cm="1">
        <f t="array" ref="U128">IF($AK128=0,"",IF((INDEX(MASTER!$D$24:$AG$391,$AK128,U$419)=0),"",(INDEX(MASTER!$D$24:$AG$391,$AK128,U$419))))</f>
        <v/>
      </c>
      <c r="V128" s="27" t="str" cm="1">
        <f t="array" ref="V128">IF($AK128=0,"",IF((INDEX(MASTER!$D$24:$AG$391,$AK128,V$419)=0),"",(INDEX(MASTER!$D$24:$AG$391,$AK128,V$419))))</f>
        <v/>
      </c>
      <c r="W128" s="27" t="str" cm="1">
        <f t="array" ref="W128">IF($AK128=0,"",IF((INDEX(MASTER!$D$24:$AG$391,$AK128,W$419)=0),"",(INDEX(MASTER!$D$24:$AG$391,$AK128,W$419))))</f>
        <v/>
      </c>
      <c r="X128" s="27" t="str" cm="1">
        <f t="array" ref="X128">IF($AK128=0,"",IF((INDEX(MASTER!$D$24:$AG$391,$AK128,X$419)=0),"",(INDEX(MASTER!$D$24:$AG$391,$AK128,X$419))))</f>
        <v/>
      </c>
      <c r="Y128" s="27" t="str" cm="1">
        <f t="array" ref="Y128">IF($AK128=0,"",IF((INDEX(MASTER!$D$24:$AG$391,$AK128,Y$419)=0),"",(INDEX(MASTER!$D$24:$AG$391,$AK128,Y$419))))</f>
        <v/>
      </c>
      <c r="Z128" s="27" t="str" cm="1">
        <f t="array" ref="Z128">IF($AK128=0,"",IF((INDEX(MASTER!$D$24:$AG$391,$AK128,Z$419)=0),"",(INDEX(MASTER!$D$24:$AG$391,$AK128,Z$419))))</f>
        <v/>
      </c>
      <c r="AA128" s="27" t="str" cm="1">
        <f t="array" ref="AA128">IF($AK128=0,"",IF((INDEX(MASTER!$D$24:$AG$391,$AK128,AA$419)=0),"",(INDEX(MASTER!$D$24:$AG$391,$AK128,AA$419))))</f>
        <v/>
      </c>
      <c r="AB128" s="27" t="str" cm="1">
        <f t="array" ref="AB128">IF($AK128=0,"",IF((INDEX(MASTER!$D$24:$AG$391,$AK128,AB$419)=0),"",(INDEX(MASTER!$D$24:$AG$391,$AK128,AB$419))))</f>
        <v/>
      </c>
      <c r="AC128" s="27" t="str" cm="1">
        <f t="array" ref="AC128">IF($AK128=0,"",IF((INDEX(MASTER!$D$24:$AG$391,$AK128,AC$419)=0),"",(INDEX(MASTER!$D$24:$AG$391,$AK128,AC$419))))</f>
        <v/>
      </c>
      <c r="AD128" s="27" t="str" cm="1">
        <f t="array" ref="AD128">IF($AK128=0,"",IF((INDEX(MASTER!$D$24:$AG$391,$AK128,AD$419)=0),"",(INDEX(MASTER!$D$24:$AG$391,$AK128,AD$419))))</f>
        <v/>
      </c>
      <c r="AE128" s="27" t="str" cm="1">
        <f t="array" ref="AE128">IF($AK128=0,"",IF((INDEX(MASTER!$D$24:$AG$391,$AK128,AE$419)=0),"",(INDEX(MASTER!$D$24:$AG$391,$AK128,AE$419))))</f>
        <v/>
      </c>
      <c r="AF128" s="102" t="str" cm="1">
        <f t="array" ref="AF128">IF($AK128=0,"",IF((INDEX(MASTER!$D$24:$AG$391,$AK128,AF$419)=0),"",(INDEX(MASTER!$D$24:$AG$391,$AK128,AF$419))))</f>
        <v/>
      </c>
      <c r="AK128" s="3">
        <v>85</v>
      </c>
    </row>
    <row r="129" spans="2:37" ht="12.75" customHeight="1" x14ac:dyDescent="0.2">
      <c r="B129" s="28"/>
      <c r="D129" s="111" t="str" cm="1">
        <f t="array" ref="D129">IF($AK129=0,"",IF((INDEX(MASTER!$D$24:$AG$391,$AK129,D$419)=0),"",(INDEX(MASTER!$D$24:$AG$391,$AK129,D$419))))</f>
        <v>$XS132</v>
      </c>
      <c r="E129" s="22" t="str" cm="1">
        <f t="array" ref="E129">IF($AK129=0,"",IF((INDEX(MASTER!$D$24:$AG$391,$AK129,E$419)=0),"",(INDEX(MASTER!$D$24:$AG$391,$AK129,E$419))))</f>
        <v/>
      </c>
      <c r="F129" s="22" t="str" cm="1">
        <f t="array" ref="F129">IF($AK129=0,"",IF((INDEX(MASTER!$D$24:$AG$391,$AK129,F$419)=0),"",(INDEX(MASTER!$D$24:$AG$391,$AK129,F$419))))</f>
        <v>RAMP A</v>
      </c>
      <c r="G129" s="23" cm="1">
        <f t="array" ref="G129">IF($AK129=0,"",IF((INDEX(MASTER!$D$24:$AG$391,$AK129,G$419)=0),"",(INDEX(MASTER!$D$24:$AG$391,$AK129,G$419))))</f>
        <v>3400</v>
      </c>
      <c r="H129" s="22" t="str" cm="1">
        <f t="array" ref="H129">IF($AK129=0,"",IF((INDEX(MASTER!$D$24:$AG$391,$AK129,H$419)=0),"",(INDEX(MASTER!$D$24:$AG$391,$AK129,H$419))))</f>
        <v>TO</v>
      </c>
      <c r="I129" s="23" cm="1">
        <f t="array" ref="I129">IF($AK129=0,"",IF((INDEX(MASTER!$D$24:$AG$391,$AK129,I$419)=0),"",(INDEX(MASTER!$D$24:$AG$391,$AK129,I$419))))</f>
        <v>3450</v>
      </c>
      <c r="J129" s="112" t="str" cm="1">
        <f t="array" ref="J129">IF($AK129=0,"",IF((INDEX(MASTER!$D$24:$AG$391,$AK129,J$419)=0),"",(INDEX(MASTER!$D$24:$AG$391,$AK129,J$419))))</f>
        <v/>
      </c>
      <c r="K129" s="112" t="str" cm="1">
        <f t="array" ref="K129">IF($AK129=0,"",IF((INDEX(MASTER!$D$24:$AG$391,$AK129,K$419)=0),"",(INDEX(MASTER!$D$24:$AG$391,$AK129,K$419))))</f>
        <v>01/NHS/21</v>
      </c>
      <c r="L129" s="25" cm="1">
        <f t="array" ref="L129">IF($AK129=0,"",IF((INDEX(MASTER!$D$24:$AG$391,$AK129,L$419)=0),"",(INDEX(MASTER!$D$24:$AG$391,$AK129,L$419))))</f>
        <v>625</v>
      </c>
      <c r="M129" s="27" cm="1">
        <f t="array" ref="M129">IF($AK129=0,"",IF((INDEX(MASTER!$D$24:$AG$391,$AK129,M$419)=0),"",(INDEX(MASTER!$D$24:$AG$391,$AK129,M$419))))</f>
        <v>28</v>
      </c>
      <c r="N129" s="27" cm="1">
        <f t="array" ref="N129">IF($AK129=0,"",IF((INDEX(MASTER!$D$24:$AG$391,$AK129,N$419)=0),"",(INDEX(MASTER!$D$24:$AG$391,$AK129,N$419))))</f>
        <v>47</v>
      </c>
      <c r="O129" s="32" cm="1">
        <f t="array" ref="O129">IF($AK129=0,"",IF((INDEX(MASTER!$D$24:$AG$391,$AK129,O$419)=0),"",(INDEX(MASTER!$D$24:$AG$391,$AK129,O$419))))</f>
        <v>15.666666666666666</v>
      </c>
      <c r="P129" s="32" cm="1">
        <f t="array" ref="P129">IF($AK129=0,"",IF((INDEX(MASTER!$D$24:$AG$391,$AK129,P$419)=0),"",(INDEX(MASTER!$D$24:$AG$391,$AK129,P$419))))</f>
        <v>31.333333333333336</v>
      </c>
      <c r="Q129" s="27" t="str" cm="1">
        <f t="array" ref="Q129">IF($AK129=0,"",IF((INDEX(MASTER!$D$24:$AG$391,$AK129,Q$419)=0),"",(INDEX(MASTER!$D$24:$AG$391,$AK129,Q$419))))</f>
        <v/>
      </c>
      <c r="R129" s="27" t="str" cm="1">
        <f t="array" ref="R129">IF($AK129=0,"",IF((INDEX(MASTER!$D$24:$AG$391,$AK129,R$419)=0),"",(INDEX(MASTER!$D$24:$AG$391,$AK129,R$419))))</f>
        <v/>
      </c>
      <c r="S129" s="27" t="str" cm="1">
        <f t="array" ref="S129">IF($AK129=0,"",IF((INDEX(MASTER!$D$24:$AG$391,$AK129,S$419)=0),"",(INDEX(MASTER!$D$24:$AG$391,$AK129,S$419))))</f>
        <v/>
      </c>
      <c r="T129" s="27" t="str" cm="1">
        <f t="array" ref="T129">IF($AK129=0,"",IF((INDEX(MASTER!$D$24:$AG$391,$AK129,T$419)=0),"",(INDEX(MASTER!$D$24:$AG$391,$AK129,T$419))))</f>
        <v/>
      </c>
      <c r="U129" s="27" t="str" cm="1">
        <f t="array" ref="U129">IF($AK129=0,"",IF((INDEX(MASTER!$D$24:$AG$391,$AK129,U$419)=0),"",(INDEX(MASTER!$D$24:$AG$391,$AK129,U$419))))</f>
        <v/>
      </c>
      <c r="V129" s="27" t="str" cm="1">
        <f t="array" ref="V129">IF($AK129=0,"",IF((INDEX(MASTER!$D$24:$AG$391,$AK129,V$419)=0),"",(INDEX(MASTER!$D$24:$AG$391,$AK129,V$419))))</f>
        <v/>
      </c>
      <c r="W129" s="27" t="str" cm="1">
        <f t="array" ref="W129">IF($AK129=0,"",IF((INDEX(MASTER!$D$24:$AG$391,$AK129,W$419)=0),"",(INDEX(MASTER!$D$24:$AG$391,$AK129,W$419))))</f>
        <v/>
      </c>
      <c r="X129" s="27" t="str" cm="1">
        <f t="array" ref="X129">IF($AK129=0,"",IF((INDEX(MASTER!$D$24:$AG$391,$AK129,X$419)=0),"",(INDEX(MASTER!$D$24:$AG$391,$AK129,X$419))))</f>
        <v/>
      </c>
      <c r="Y129" s="27" t="str" cm="1">
        <f t="array" ref="Y129">IF($AK129=0,"",IF((INDEX(MASTER!$D$24:$AG$391,$AK129,Y$419)=0),"",(INDEX(MASTER!$D$24:$AG$391,$AK129,Y$419))))</f>
        <v/>
      </c>
      <c r="Z129" s="27" t="str" cm="1">
        <f t="array" ref="Z129">IF($AK129=0,"",IF((INDEX(MASTER!$D$24:$AG$391,$AK129,Z$419)=0),"",(INDEX(MASTER!$D$24:$AG$391,$AK129,Z$419))))</f>
        <v/>
      </c>
      <c r="AA129" s="27" t="str" cm="1">
        <f t="array" ref="AA129">IF($AK129=0,"",IF((INDEX(MASTER!$D$24:$AG$391,$AK129,AA$419)=0),"",(INDEX(MASTER!$D$24:$AG$391,$AK129,AA$419))))</f>
        <v/>
      </c>
      <c r="AB129" s="27" t="str" cm="1">
        <f t="array" ref="AB129">IF($AK129=0,"",IF((INDEX(MASTER!$D$24:$AG$391,$AK129,AB$419)=0),"",(INDEX(MASTER!$D$24:$AG$391,$AK129,AB$419))))</f>
        <v/>
      </c>
      <c r="AC129" s="27" t="str" cm="1">
        <f t="array" ref="AC129">IF($AK129=0,"",IF((INDEX(MASTER!$D$24:$AG$391,$AK129,AC$419)=0),"",(INDEX(MASTER!$D$24:$AG$391,$AK129,AC$419))))</f>
        <v/>
      </c>
      <c r="AD129" s="27" t="str" cm="1">
        <f t="array" ref="AD129">IF($AK129=0,"",IF((INDEX(MASTER!$D$24:$AG$391,$AK129,AD$419)=0),"",(INDEX(MASTER!$D$24:$AG$391,$AK129,AD$419))))</f>
        <v/>
      </c>
      <c r="AE129" s="27" t="str" cm="1">
        <f t="array" ref="AE129">IF($AK129=0,"",IF((INDEX(MASTER!$D$24:$AG$391,$AK129,AE$419)=0),"",(INDEX(MASTER!$D$24:$AG$391,$AK129,AE$419))))</f>
        <v/>
      </c>
      <c r="AF129" s="102" t="str" cm="1">
        <f t="array" ref="AF129">IF($AK129=0,"",IF((INDEX(MASTER!$D$24:$AG$391,$AK129,AF$419)=0),"",(INDEX(MASTER!$D$24:$AG$391,$AK129,AF$419))))</f>
        <v/>
      </c>
      <c r="AK129" s="3">
        <v>86</v>
      </c>
    </row>
    <row r="130" spans="2:37" ht="12.75" customHeight="1" x14ac:dyDescent="0.2">
      <c r="B130" s="28"/>
      <c r="D130" s="111" t="str" cm="1">
        <f t="array" ref="D130">IF($AK130=0,"",IF((INDEX(MASTER!$D$24:$AG$391,$AK130,D$419)=0),"",(INDEX(MASTER!$D$24:$AG$391,$AK130,D$419))))</f>
        <v>$XS132</v>
      </c>
      <c r="E130" s="22" t="str" cm="1">
        <f t="array" ref="E130">IF($AK130=0,"",IF((INDEX(MASTER!$D$24:$AG$391,$AK130,E$419)=0),"",(INDEX(MASTER!$D$24:$AG$391,$AK130,E$419))))</f>
        <v/>
      </c>
      <c r="F130" s="22" t="str" cm="1">
        <f t="array" ref="F130">IF($AK130=0,"",IF((INDEX(MASTER!$D$24:$AG$391,$AK130,F$419)=0),"",(INDEX(MASTER!$D$24:$AG$391,$AK130,F$419))))</f>
        <v>RAMP A</v>
      </c>
      <c r="G130" s="23" cm="1">
        <f t="array" ref="G130">IF($AK130=0,"",IF((INDEX(MASTER!$D$24:$AG$391,$AK130,G$419)=0),"",(INDEX(MASTER!$D$24:$AG$391,$AK130,G$419))))</f>
        <v>3450</v>
      </c>
      <c r="H130" s="22" t="str" cm="1">
        <f t="array" ref="H130">IF($AK130=0,"",IF((INDEX(MASTER!$D$24:$AG$391,$AK130,H$419)=0),"",(INDEX(MASTER!$D$24:$AG$391,$AK130,H$419))))</f>
        <v>TO</v>
      </c>
      <c r="I130" s="23" cm="1">
        <f t="array" ref="I130">IF($AK130=0,"",IF((INDEX(MASTER!$D$24:$AG$391,$AK130,I$419)=0),"",(INDEX(MASTER!$D$24:$AG$391,$AK130,I$419))))</f>
        <v>3500</v>
      </c>
      <c r="J130" s="112" t="str" cm="1">
        <f t="array" ref="J130">IF($AK130=0,"",IF((INDEX(MASTER!$D$24:$AG$391,$AK130,J$419)=0),"",(INDEX(MASTER!$D$24:$AG$391,$AK130,J$419))))</f>
        <v/>
      </c>
      <c r="K130" s="112" t="str" cm="1">
        <f t="array" ref="K130">IF($AK130=0,"",IF((INDEX(MASTER!$D$24:$AG$391,$AK130,K$419)=0),"",(INDEX(MASTER!$D$24:$AG$391,$AK130,K$419))))</f>
        <v>01/NHS/21</v>
      </c>
      <c r="L130" s="25" cm="1">
        <f t="array" ref="L130">IF($AK130=0,"",IF((INDEX(MASTER!$D$24:$AG$391,$AK130,L$419)=0),"",(INDEX(MASTER!$D$24:$AG$391,$AK130,L$419))))</f>
        <v>448</v>
      </c>
      <c r="M130" s="27" cm="1">
        <f t="array" ref="M130">IF($AK130=0,"",IF((INDEX(MASTER!$D$24:$AG$391,$AK130,M$419)=0),"",(INDEX(MASTER!$D$24:$AG$391,$AK130,M$419))))</f>
        <v>1</v>
      </c>
      <c r="N130" s="27" cm="1">
        <f t="array" ref="N130">IF($AK130=0,"",IF((INDEX(MASTER!$D$24:$AG$391,$AK130,N$419)=0),"",(INDEX(MASTER!$D$24:$AG$391,$AK130,N$419))))</f>
        <v>22</v>
      </c>
      <c r="O130" s="32" cm="1">
        <f t="array" ref="O130">IF($AK130=0,"",IF((INDEX(MASTER!$D$24:$AG$391,$AK130,O$419)=0),"",(INDEX(MASTER!$D$24:$AG$391,$AK130,O$419))))</f>
        <v>7.333333333333333</v>
      </c>
      <c r="P130" s="32" cm="1">
        <f t="array" ref="P130">IF($AK130=0,"",IF((INDEX(MASTER!$D$24:$AG$391,$AK130,P$419)=0),"",(INDEX(MASTER!$D$24:$AG$391,$AK130,P$419))))</f>
        <v>14.666666666666668</v>
      </c>
      <c r="Q130" s="27" t="str" cm="1">
        <f t="array" ref="Q130">IF($AK130=0,"",IF((INDEX(MASTER!$D$24:$AG$391,$AK130,Q$419)=0),"",(INDEX(MASTER!$D$24:$AG$391,$AK130,Q$419))))</f>
        <v/>
      </c>
      <c r="R130" s="27" t="str" cm="1">
        <f t="array" ref="R130">IF($AK130=0,"",IF((INDEX(MASTER!$D$24:$AG$391,$AK130,R$419)=0),"",(INDEX(MASTER!$D$24:$AG$391,$AK130,R$419))))</f>
        <v/>
      </c>
      <c r="S130" s="27" t="str" cm="1">
        <f t="array" ref="S130">IF($AK130=0,"",IF((INDEX(MASTER!$D$24:$AG$391,$AK130,S$419)=0),"",(INDEX(MASTER!$D$24:$AG$391,$AK130,S$419))))</f>
        <v/>
      </c>
      <c r="T130" s="27" t="str" cm="1">
        <f t="array" ref="T130">IF($AK130=0,"",IF((INDEX(MASTER!$D$24:$AG$391,$AK130,T$419)=0),"",(INDEX(MASTER!$D$24:$AG$391,$AK130,T$419))))</f>
        <v/>
      </c>
      <c r="U130" s="27" t="str" cm="1">
        <f t="array" ref="U130">IF($AK130=0,"",IF((INDEX(MASTER!$D$24:$AG$391,$AK130,U$419)=0),"",(INDEX(MASTER!$D$24:$AG$391,$AK130,U$419))))</f>
        <v/>
      </c>
      <c r="V130" s="27" t="str" cm="1">
        <f t="array" ref="V130">IF($AK130=0,"",IF((INDEX(MASTER!$D$24:$AG$391,$AK130,V$419)=0),"",(INDEX(MASTER!$D$24:$AG$391,$AK130,V$419))))</f>
        <v/>
      </c>
      <c r="W130" s="27" t="str" cm="1">
        <f t="array" ref="W130">IF($AK130=0,"",IF((INDEX(MASTER!$D$24:$AG$391,$AK130,W$419)=0),"",(INDEX(MASTER!$D$24:$AG$391,$AK130,W$419))))</f>
        <v/>
      </c>
      <c r="X130" s="27" t="str" cm="1">
        <f t="array" ref="X130">IF($AK130=0,"",IF((INDEX(MASTER!$D$24:$AG$391,$AK130,X$419)=0),"",(INDEX(MASTER!$D$24:$AG$391,$AK130,X$419))))</f>
        <v/>
      </c>
      <c r="Y130" s="27" t="str" cm="1">
        <f t="array" ref="Y130">IF($AK130=0,"",IF((INDEX(MASTER!$D$24:$AG$391,$AK130,Y$419)=0),"",(INDEX(MASTER!$D$24:$AG$391,$AK130,Y$419))))</f>
        <v/>
      </c>
      <c r="Z130" s="27" t="str" cm="1">
        <f t="array" ref="Z130">IF($AK130=0,"",IF((INDEX(MASTER!$D$24:$AG$391,$AK130,Z$419)=0),"",(INDEX(MASTER!$D$24:$AG$391,$AK130,Z$419))))</f>
        <v/>
      </c>
      <c r="AA130" s="27" t="str" cm="1">
        <f t="array" ref="AA130">IF($AK130=0,"",IF((INDEX(MASTER!$D$24:$AG$391,$AK130,AA$419)=0),"",(INDEX(MASTER!$D$24:$AG$391,$AK130,AA$419))))</f>
        <v/>
      </c>
      <c r="AB130" s="27" t="str" cm="1">
        <f t="array" ref="AB130">IF($AK130=0,"",IF((INDEX(MASTER!$D$24:$AG$391,$AK130,AB$419)=0),"",(INDEX(MASTER!$D$24:$AG$391,$AK130,AB$419))))</f>
        <v/>
      </c>
      <c r="AC130" s="27" t="str" cm="1">
        <f t="array" ref="AC130">IF($AK130=0,"",IF((INDEX(MASTER!$D$24:$AG$391,$AK130,AC$419)=0),"",(INDEX(MASTER!$D$24:$AG$391,$AK130,AC$419))))</f>
        <v/>
      </c>
      <c r="AD130" s="27" t="str" cm="1">
        <f t="array" ref="AD130">IF($AK130=0,"",IF((INDEX(MASTER!$D$24:$AG$391,$AK130,AD$419)=0),"",(INDEX(MASTER!$D$24:$AG$391,$AK130,AD$419))))</f>
        <v/>
      </c>
      <c r="AE130" s="27" t="str" cm="1">
        <f t="array" ref="AE130">IF($AK130=0,"",IF((INDEX(MASTER!$D$24:$AG$391,$AK130,AE$419)=0),"",(INDEX(MASTER!$D$24:$AG$391,$AK130,AE$419))))</f>
        <v/>
      </c>
      <c r="AF130" s="102" t="str" cm="1">
        <f t="array" ref="AF130">IF($AK130=0,"",IF((INDEX(MASTER!$D$24:$AG$391,$AK130,AF$419)=0),"",(INDEX(MASTER!$D$24:$AG$391,$AK130,AF$419))))</f>
        <v/>
      </c>
      <c r="AK130" s="3">
        <v>87</v>
      </c>
    </row>
    <row r="131" spans="2:37" ht="12.75" customHeight="1" x14ac:dyDescent="0.2">
      <c r="B131" s="28"/>
      <c r="D131" s="111" t="str" cm="1">
        <f t="array" ref="D131">IF($AK131=0,"",IF((INDEX(MASTER!$D$24:$AG$391,$AK131,D$419)=0),"",(INDEX(MASTER!$D$24:$AG$391,$AK131,D$419))))</f>
        <v>$XS133</v>
      </c>
      <c r="E131" s="22" t="str" cm="1">
        <f t="array" ref="E131">IF($AK131=0,"",IF((INDEX(MASTER!$D$24:$AG$391,$AK131,E$419)=0),"",(INDEX(MASTER!$D$24:$AG$391,$AK131,E$419))))</f>
        <v/>
      </c>
      <c r="F131" s="22" t="str" cm="1">
        <f t="array" ref="F131">IF($AK131=0,"",IF((INDEX(MASTER!$D$24:$AG$391,$AK131,F$419)=0),"",(INDEX(MASTER!$D$24:$AG$391,$AK131,F$419))))</f>
        <v>RAMP A</v>
      </c>
      <c r="G131" s="23" cm="1">
        <f t="array" ref="G131">IF($AK131=0,"",IF((INDEX(MASTER!$D$24:$AG$391,$AK131,G$419)=0),"",(INDEX(MASTER!$D$24:$AG$391,$AK131,G$419))))</f>
        <v>3500</v>
      </c>
      <c r="H131" s="22" t="str" cm="1">
        <f t="array" ref="H131">IF($AK131=0,"",IF((INDEX(MASTER!$D$24:$AG$391,$AK131,H$419)=0),"",(INDEX(MASTER!$D$24:$AG$391,$AK131,H$419))))</f>
        <v>TO</v>
      </c>
      <c r="I131" s="23" cm="1">
        <f t="array" ref="I131">IF($AK131=0,"",IF((INDEX(MASTER!$D$24:$AG$391,$AK131,I$419)=0),"",(INDEX(MASTER!$D$24:$AG$391,$AK131,I$419))))</f>
        <v>3550</v>
      </c>
      <c r="J131" s="112" t="str" cm="1">
        <f t="array" ref="J131">IF($AK131=0,"",IF((INDEX(MASTER!$D$24:$AG$391,$AK131,J$419)=0),"",(INDEX(MASTER!$D$24:$AG$391,$AK131,J$419))))</f>
        <v/>
      </c>
      <c r="K131" s="112" t="str" cm="1">
        <f t="array" ref="K131">IF($AK131=0,"",IF((INDEX(MASTER!$D$24:$AG$391,$AK131,K$419)=0),"",(INDEX(MASTER!$D$24:$AG$391,$AK131,K$419))))</f>
        <v>01/NHS/21</v>
      </c>
      <c r="L131" s="25" cm="1">
        <f t="array" ref="L131">IF($AK131=0,"",IF((INDEX(MASTER!$D$24:$AG$391,$AK131,L$419)=0),"",(INDEX(MASTER!$D$24:$AG$391,$AK131,L$419))))</f>
        <v>316</v>
      </c>
      <c r="M131" s="27" cm="1">
        <f t="array" ref="M131">IF($AK131=0,"",IF((INDEX(MASTER!$D$24:$AG$391,$AK131,M$419)=0),"",(INDEX(MASTER!$D$24:$AG$391,$AK131,M$419))))</f>
        <v>5</v>
      </c>
      <c r="N131" s="27" t="str" cm="1">
        <f t="array" ref="N131">IF($AK131=0,"",IF((INDEX(MASTER!$D$24:$AG$391,$AK131,N$419)=0),"",(INDEX(MASTER!$D$24:$AG$391,$AK131,N$419))))</f>
        <v/>
      </c>
      <c r="O131" s="32" t="str" cm="1">
        <f t="array" ref="O131">IF($AK131=0,"",IF((INDEX(MASTER!$D$24:$AG$391,$AK131,O$419)=0),"",(INDEX(MASTER!$D$24:$AG$391,$AK131,O$419))))</f>
        <v/>
      </c>
      <c r="P131" s="32" t="str" cm="1">
        <f t="array" ref="P131">IF($AK131=0,"",IF((INDEX(MASTER!$D$24:$AG$391,$AK131,P$419)=0),"",(INDEX(MASTER!$D$24:$AG$391,$AK131,P$419))))</f>
        <v/>
      </c>
      <c r="Q131" s="27" t="str" cm="1">
        <f t="array" ref="Q131">IF($AK131=0,"",IF((INDEX(MASTER!$D$24:$AG$391,$AK131,Q$419)=0),"",(INDEX(MASTER!$D$24:$AG$391,$AK131,Q$419))))</f>
        <v/>
      </c>
      <c r="R131" s="27" t="str" cm="1">
        <f t="array" ref="R131">IF($AK131=0,"",IF((INDEX(MASTER!$D$24:$AG$391,$AK131,R$419)=0),"",(INDEX(MASTER!$D$24:$AG$391,$AK131,R$419))))</f>
        <v/>
      </c>
      <c r="S131" s="27" t="str" cm="1">
        <f t="array" ref="S131">IF($AK131=0,"",IF((INDEX(MASTER!$D$24:$AG$391,$AK131,S$419)=0),"",(INDEX(MASTER!$D$24:$AG$391,$AK131,S$419))))</f>
        <v/>
      </c>
      <c r="T131" s="27" t="str" cm="1">
        <f t="array" ref="T131">IF($AK131=0,"",IF((INDEX(MASTER!$D$24:$AG$391,$AK131,T$419)=0),"",(INDEX(MASTER!$D$24:$AG$391,$AK131,T$419))))</f>
        <v/>
      </c>
      <c r="U131" s="27" t="str" cm="1">
        <f t="array" ref="U131">IF($AK131=0,"",IF((INDEX(MASTER!$D$24:$AG$391,$AK131,U$419)=0),"",(INDEX(MASTER!$D$24:$AG$391,$AK131,U$419))))</f>
        <v/>
      </c>
      <c r="V131" s="27" t="str" cm="1">
        <f t="array" ref="V131">IF($AK131=0,"",IF((INDEX(MASTER!$D$24:$AG$391,$AK131,V$419)=0),"",(INDEX(MASTER!$D$24:$AG$391,$AK131,V$419))))</f>
        <v/>
      </c>
      <c r="W131" s="27" t="str" cm="1">
        <f t="array" ref="W131">IF($AK131=0,"",IF((INDEX(MASTER!$D$24:$AG$391,$AK131,W$419)=0),"",(INDEX(MASTER!$D$24:$AG$391,$AK131,W$419))))</f>
        <v/>
      </c>
      <c r="X131" s="27" t="str" cm="1">
        <f t="array" ref="X131">IF($AK131=0,"",IF((INDEX(MASTER!$D$24:$AG$391,$AK131,X$419)=0),"",(INDEX(MASTER!$D$24:$AG$391,$AK131,X$419))))</f>
        <v/>
      </c>
      <c r="Y131" s="27" t="str" cm="1">
        <f t="array" ref="Y131">IF($AK131=0,"",IF((INDEX(MASTER!$D$24:$AG$391,$AK131,Y$419)=0),"",(INDEX(MASTER!$D$24:$AG$391,$AK131,Y$419))))</f>
        <v/>
      </c>
      <c r="Z131" s="27" t="str" cm="1">
        <f t="array" ref="Z131">IF($AK131=0,"",IF((INDEX(MASTER!$D$24:$AG$391,$AK131,Z$419)=0),"",(INDEX(MASTER!$D$24:$AG$391,$AK131,Z$419))))</f>
        <v/>
      </c>
      <c r="AA131" s="27" t="str" cm="1">
        <f t="array" ref="AA131">IF($AK131=0,"",IF((INDEX(MASTER!$D$24:$AG$391,$AK131,AA$419)=0),"",(INDEX(MASTER!$D$24:$AG$391,$AK131,AA$419))))</f>
        <v/>
      </c>
      <c r="AB131" s="27" t="str" cm="1">
        <f t="array" ref="AB131">IF($AK131=0,"",IF((INDEX(MASTER!$D$24:$AG$391,$AK131,AB$419)=0),"",(INDEX(MASTER!$D$24:$AG$391,$AK131,AB$419))))</f>
        <v/>
      </c>
      <c r="AC131" s="27" t="str" cm="1">
        <f t="array" ref="AC131">IF($AK131=0,"",IF((INDEX(MASTER!$D$24:$AG$391,$AK131,AC$419)=0),"",(INDEX(MASTER!$D$24:$AG$391,$AK131,AC$419))))</f>
        <v/>
      </c>
      <c r="AD131" s="27" t="str" cm="1">
        <f t="array" ref="AD131">IF($AK131=0,"",IF((INDEX(MASTER!$D$24:$AG$391,$AK131,AD$419)=0),"",(INDEX(MASTER!$D$24:$AG$391,$AK131,AD$419))))</f>
        <v/>
      </c>
      <c r="AE131" s="27" t="str" cm="1">
        <f t="array" ref="AE131">IF($AK131=0,"",IF((INDEX(MASTER!$D$24:$AG$391,$AK131,AE$419)=0),"",(INDEX(MASTER!$D$24:$AG$391,$AK131,AE$419))))</f>
        <v/>
      </c>
      <c r="AF131" s="102" t="str" cm="1">
        <f t="array" ref="AF131">IF($AK131=0,"",IF((INDEX(MASTER!$D$24:$AG$391,$AK131,AF$419)=0),"",(INDEX(MASTER!$D$24:$AG$391,$AK131,AF$419))))</f>
        <v/>
      </c>
      <c r="AK131" s="3">
        <v>88</v>
      </c>
    </row>
    <row r="132" spans="2:37" ht="12.75" customHeight="1" x14ac:dyDescent="0.2">
      <c r="B132" s="28"/>
      <c r="D132" s="111" t="str" cm="1">
        <f t="array" ref="D132">IF($AK132=0,"",IF((INDEX(MASTER!$D$24:$AG$391,$AK132,D$419)=0),"",(INDEX(MASTER!$D$24:$AG$391,$AK132,D$419))))</f>
        <v>$XS133</v>
      </c>
      <c r="E132" s="22" t="str" cm="1">
        <f t="array" ref="E132">IF($AK132=0,"",IF((INDEX(MASTER!$D$24:$AG$391,$AK132,E$419)=0),"",(INDEX(MASTER!$D$24:$AG$391,$AK132,E$419))))</f>
        <v/>
      </c>
      <c r="F132" s="22" t="str" cm="1">
        <f t="array" ref="F132">IF($AK132=0,"",IF((INDEX(MASTER!$D$24:$AG$391,$AK132,F$419)=0),"",(INDEX(MASTER!$D$24:$AG$391,$AK132,F$419))))</f>
        <v>RAMP A</v>
      </c>
      <c r="G132" s="23" cm="1">
        <f t="array" ref="G132">IF($AK132=0,"",IF((INDEX(MASTER!$D$24:$AG$391,$AK132,G$419)=0),"",(INDEX(MASTER!$D$24:$AG$391,$AK132,G$419))))</f>
        <v>3550</v>
      </c>
      <c r="H132" s="22" t="str" cm="1">
        <f t="array" ref="H132">IF($AK132=0,"",IF((INDEX(MASTER!$D$24:$AG$391,$AK132,H$419)=0),"",(INDEX(MASTER!$D$24:$AG$391,$AK132,H$419))))</f>
        <v>TO</v>
      </c>
      <c r="I132" s="23" cm="1">
        <f t="array" ref="I132">IF($AK132=0,"",IF((INDEX(MASTER!$D$24:$AG$391,$AK132,I$419)=0),"",(INDEX(MASTER!$D$24:$AG$391,$AK132,I$419))))</f>
        <v>3600</v>
      </c>
      <c r="J132" s="112" t="str" cm="1">
        <f t="array" ref="J132">IF($AK132=0,"",IF((INDEX(MASTER!$D$24:$AG$391,$AK132,J$419)=0),"",(INDEX(MASTER!$D$24:$AG$391,$AK132,J$419))))</f>
        <v/>
      </c>
      <c r="K132" s="112" t="str" cm="1">
        <f t="array" ref="K132">IF($AK132=0,"",IF((INDEX(MASTER!$D$24:$AG$391,$AK132,K$419)=0),"",(INDEX(MASTER!$D$24:$AG$391,$AK132,K$419))))</f>
        <v>01/NHS/21</v>
      </c>
      <c r="L132" s="25" cm="1">
        <f t="array" ref="L132">IF($AK132=0,"",IF((INDEX(MASTER!$D$24:$AG$391,$AK132,L$419)=0),"",(INDEX(MASTER!$D$24:$AG$391,$AK132,L$419))))</f>
        <v>238</v>
      </c>
      <c r="M132" s="27" cm="1">
        <f t="array" ref="M132">IF($AK132=0,"",IF((INDEX(MASTER!$D$24:$AG$391,$AK132,M$419)=0),"",(INDEX(MASTER!$D$24:$AG$391,$AK132,M$419))))</f>
        <v>10</v>
      </c>
      <c r="N132" s="27" t="str" cm="1">
        <f t="array" ref="N132">IF($AK132=0,"",IF((INDEX(MASTER!$D$24:$AG$391,$AK132,N$419)=0),"",(INDEX(MASTER!$D$24:$AG$391,$AK132,N$419))))</f>
        <v/>
      </c>
      <c r="O132" s="27" t="str" cm="1">
        <f t="array" ref="O132">IF($AK132=0,"",IF((INDEX(MASTER!$D$24:$AG$391,$AK132,O$419)=0),"",(INDEX(MASTER!$D$24:$AG$391,$AK132,O$419))))</f>
        <v/>
      </c>
      <c r="P132" s="27" t="str" cm="1">
        <f t="array" ref="P132">IF($AK132=0,"",IF((INDEX(MASTER!$D$24:$AG$391,$AK132,P$419)=0),"",(INDEX(MASTER!$D$24:$AG$391,$AK132,P$419))))</f>
        <v/>
      </c>
      <c r="Q132" s="27" t="str" cm="1">
        <f t="array" ref="Q132">IF($AK132=0,"",IF((INDEX(MASTER!$D$24:$AG$391,$AK132,Q$419)=0),"",(INDEX(MASTER!$D$24:$AG$391,$AK132,Q$419))))</f>
        <v/>
      </c>
      <c r="R132" s="27" t="str" cm="1">
        <f t="array" ref="R132">IF($AK132=0,"",IF((INDEX(MASTER!$D$24:$AG$391,$AK132,R$419)=0),"",(INDEX(MASTER!$D$24:$AG$391,$AK132,R$419))))</f>
        <v/>
      </c>
      <c r="S132" s="27" t="str" cm="1">
        <f t="array" ref="S132">IF($AK132=0,"",IF((INDEX(MASTER!$D$24:$AG$391,$AK132,S$419)=0),"",(INDEX(MASTER!$D$24:$AG$391,$AK132,S$419))))</f>
        <v/>
      </c>
      <c r="T132" s="27" t="str" cm="1">
        <f t="array" ref="T132">IF($AK132=0,"",IF((INDEX(MASTER!$D$24:$AG$391,$AK132,T$419)=0),"",(INDEX(MASTER!$D$24:$AG$391,$AK132,T$419))))</f>
        <v/>
      </c>
      <c r="U132" s="27" t="str" cm="1">
        <f t="array" ref="U132">IF($AK132=0,"",IF((INDEX(MASTER!$D$24:$AG$391,$AK132,U$419)=0),"",(INDEX(MASTER!$D$24:$AG$391,$AK132,U$419))))</f>
        <v/>
      </c>
      <c r="V132" s="27" t="str" cm="1">
        <f t="array" ref="V132">IF($AK132=0,"",IF((INDEX(MASTER!$D$24:$AG$391,$AK132,V$419)=0),"",(INDEX(MASTER!$D$24:$AG$391,$AK132,V$419))))</f>
        <v/>
      </c>
      <c r="W132" s="27" t="str" cm="1">
        <f t="array" ref="W132">IF($AK132=0,"",IF((INDEX(MASTER!$D$24:$AG$391,$AK132,W$419)=0),"",(INDEX(MASTER!$D$24:$AG$391,$AK132,W$419))))</f>
        <v/>
      </c>
      <c r="X132" s="27" t="str" cm="1">
        <f t="array" ref="X132">IF($AK132=0,"",IF((INDEX(MASTER!$D$24:$AG$391,$AK132,X$419)=0),"",(INDEX(MASTER!$D$24:$AG$391,$AK132,X$419))))</f>
        <v/>
      </c>
      <c r="Y132" s="27" t="str" cm="1">
        <f t="array" ref="Y132">IF($AK132=0,"",IF((INDEX(MASTER!$D$24:$AG$391,$AK132,Y$419)=0),"",(INDEX(MASTER!$D$24:$AG$391,$AK132,Y$419))))</f>
        <v/>
      </c>
      <c r="Z132" s="27" t="str" cm="1">
        <f t="array" ref="Z132">IF($AK132=0,"",IF((INDEX(MASTER!$D$24:$AG$391,$AK132,Z$419)=0),"",(INDEX(MASTER!$D$24:$AG$391,$AK132,Z$419))))</f>
        <v/>
      </c>
      <c r="AA132" s="27" t="str" cm="1">
        <f t="array" ref="AA132">IF($AK132=0,"",IF((INDEX(MASTER!$D$24:$AG$391,$AK132,AA$419)=0),"",(INDEX(MASTER!$D$24:$AG$391,$AK132,AA$419))))</f>
        <v/>
      </c>
      <c r="AB132" s="27" t="str" cm="1">
        <f t="array" ref="AB132">IF($AK132=0,"",IF((INDEX(MASTER!$D$24:$AG$391,$AK132,AB$419)=0),"",(INDEX(MASTER!$D$24:$AG$391,$AK132,AB$419))))</f>
        <v/>
      </c>
      <c r="AC132" s="27" t="str" cm="1">
        <f t="array" ref="AC132">IF($AK132=0,"",IF((INDEX(MASTER!$D$24:$AG$391,$AK132,AC$419)=0),"",(INDEX(MASTER!$D$24:$AG$391,$AK132,AC$419))))</f>
        <v/>
      </c>
      <c r="AD132" s="27" t="str" cm="1">
        <f t="array" ref="AD132">IF($AK132=0,"",IF((INDEX(MASTER!$D$24:$AG$391,$AK132,AD$419)=0),"",(INDEX(MASTER!$D$24:$AG$391,$AK132,AD$419))))</f>
        <v/>
      </c>
      <c r="AE132" s="27" t="str" cm="1">
        <f t="array" ref="AE132">IF($AK132=0,"",IF((INDEX(MASTER!$D$24:$AG$391,$AK132,AE$419)=0),"",(INDEX(MASTER!$D$24:$AG$391,$AK132,AE$419))))</f>
        <v/>
      </c>
      <c r="AF132" s="102" t="str" cm="1">
        <f t="array" ref="AF132">IF($AK132=0,"",IF((INDEX(MASTER!$D$24:$AG$391,$AK132,AF$419)=0),"",(INDEX(MASTER!$D$24:$AG$391,$AK132,AF$419))))</f>
        <v/>
      </c>
      <c r="AK132" s="3">
        <v>89</v>
      </c>
    </row>
    <row r="133" spans="2:37" ht="12.75" customHeight="1" x14ac:dyDescent="0.2">
      <c r="B133" s="28"/>
      <c r="D133" s="111" t="str" cm="1">
        <f t="array" ref="D133">IF($AK133=0,"",IF((INDEX(MASTER!$D$24:$AG$391,$AK133,D$419)=0),"",(INDEX(MASTER!$D$24:$AG$391,$AK133,D$419))))</f>
        <v>$XS134</v>
      </c>
      <c r="E133" s="22" t="str" cm="1">
        <f t="array" ref="E133">IF($AK133=0,"",IF((INDEX(MASTER!$D$24:$AG$391,$AK133,E$419)=0),"",(INDEX(MASTER!$D$24:$AG$391,$AK133,E$419))))</f>
        <v/>
      </c>
      <c r="F133" s="22" t="str" cm="1">
        <f t="array" ref="F133">IF($AK133=0,"",IF((INDEX(MASTER!$D$24:$AG$391,$AK133,F$419)=0),"",(INDEX(MASTER!$D$24:$AG$391,$AK133,F$419))))</f>
        <v>RAMP A</v>
      </c>
      <c r="G133" s="23" cm="1">
        <f t="array" ref="G133">IF($AK133=0,"",IF((INDEX(MASTER!$D$24:$AG$391,$AK133,G$419)=0),"",(INDEX(MASTER!$D$24:$AG$391,$AK133,G$419))))</f>
        <v>3600</v>
      </c>
      <c r="H133" s="22" t="str" cm="1">
        <f t="array" ref="H133">IF($AK133=0,"",IF((INDEX(MASTER!$D$24:$AG$391,$AK133,H$419)=0),"",(INDEX(MASTER!$D$24:$AG$391,$AK133,H$419))))</f>
        <v>TO</v>
      </c>
      <c r="I133" s="23" cm="1">
        <f t="array" ref="I133">IF($AK133=0,"",IF((INDEX(MASTER!$D$24:$AG$391,$AK133,I$419)=0),"",(INDEX(MASTER!$D$24:$AG$391,$AK133,I$419))))</f>
        <v>3650</v>
      </c>
      <c r="J133" s="112" t="str" cm="1">
        <f t="array" ref="J133">IF($AK133=0,"",IF((INDEX(MASTER!$D$24:$AG$391,$AK133,J$419)=0),"",(INDEX(MASTER!$D$24:$AG$391,$AK133,J$419))))</f>
        <v/>
      </c>
      <c r="K133" s="112" t="str" cm="1">
        <f t="array" ref="K133">IF($AK133=0,"",IF((INDEX(MASTER!$D$24:$AG$391,$AK133,K$419)=0),"",(INDEX(MASTER!$D$24:$AG$391,$AK133,K$419))))</f>
        <v>01/NHS/21</v>
      </c>
      <c r="L133" s="25" cm="1">
        <f t="array" ref="L133">IF($AK133=0,"",IF((INDEX(MASTER!$D$24:$AG$391,$AK133,L$419)=0),"",(INDEX(MASTER!$D$24:$AG$391,$AK133,L$419))))</f>
        <v>183</v>
      </c>
      <c r="M133" s="27" cm="1">
        <f t="array" ref="M133">IF($AK133=0,"",IF((INDEX(MASTER!$D$24:$AG$391,$AK133,M$419)=0),"",(INDEX(MASTER!$D$24:$AG$391,$AK133,M$419))))</f>
        <v>13</v>
      </c>
      <c r="N133" s="27" t="str" cm="1">
        <f t="array" ref="N133">IF($AK133=0,"",IF((INDEX(MASTER!$D$24:$AG$391,$AK133,N$419)=0),"",(INDEX(MASTER!$D$24:$AG$391,$AK133,N$419))))</f>
        <v/>
      </c>
      <c r="O133" s="27" t="str" cm="1">
        <f t="array" ref="O133">IF($AK133=0,"",IF((INDEX(MASTER!$D$24:$AG$391,$AK133,O$419)=0),"",(INDEX(MASTER!$D$24:$AG$391,$AK133,O$419))))</f>
        <v/>
      </c>
      <c r="P133" s="27" t="str" cm="1">
        <f t="array" ref="P133">IF($AK133=0,"",IF((INDEX(MASTER!$D$24:$AG$391,$AK133,P$419)=0),"",(INDEX(MASTER!$D$24:$AG$391,$AK133,P$419))))</f>
        <v/>
      </c>
      <c r="Q133" s="27" t="str" cm="1">
        <f t="array" ref="Q133">IF($AK133=0,"",IF((INDEX(MASTER!$D$24:$AG$391,$AK133,Q$419)=0),"",(INDEX(MASTER!$D$24:$AG$391,$AK133,Q$419))))</f>
        <v/>
      </c>
      <c r="R133" s="27" t="str" cm="1">
        <f t="array" ref="R133">IF($AK133=0,"",IF((INDEX(MASTER!$D$24:$AG$391,$AK133,R$419)=0),"",(INDEX(MASTER!$D$24:$AG$391,$AK133,R$419))))</f>
        <v/>
      </c>
      <c r="S133" s="27" t="str" cm="1">
        <f t="array" ref="S133">IF($AK133=0,"",IF((INDEX(MASTER!$D$24:$AG$391,$AK133,S$419)=0),"",(INDEX(MASTER!$D$24:$AG$391,$AK133,S$419))))</f>
        <v/>
      </c>
      <c r="T133" s="27" t="str" cm="1">
        <f t="array" ref="T133">IF($AK133=0,"",IF((INDEX(MASTER!$D$24:$AG$391,$AK133,T$419)=0),"",(INDEX(MASTER!$D$24:$AG$391,$AK133,T$419))))</f>
        <v/>
      </c>
      <c r="U133" s="27" t="str" cm="1">
        <f t="array" ref="U133">IF($AK133=0,"",IF((INDEX(MASTER!$D$24:$AG$391,$AK133,U$419)=0),"",(INDEX(MASTER!$D$24:$AG$391,$AK133,U$419))))</f>
        <v/>
      </c>
      <c r="V133" s="27" t="str" cm="1">
        <f t="array" ref="V133">IF($AK133=0,"",IF((INDEX(MASTER!$D$24:$AG$391,$AK133,V$419)=0),"",(INDEX(MASTER!$D$24:$AG$391,$AK133,V$419))))</f>
        <v/>
      </c>
      <c r="W133" s="27" t="str" cm="1">
        <f t="array" ref="W133">IF($AK133=0,"",IF((INDEX(MASTER!$D$24:$AG$391,$AK133,W$419)=0),"",(INDEX(MASTER!$D$24:$AG$391,$AK133,W$419))))</f>
        <v/>
      </c>
      <c r="X133" s="27" t="str" cm="1">
        <f t="array" ref="X133">IF($AK133=0,"",IF((INDEX(MASTER!$D$24:$AG$391,$AK133,X$419)=0),"",(INDEX(MASTER!$D$24:$AG$391,$AK133,X$419))))</f>
        <v/>
      </c>
      <c r="Y133" s="27" t="str" cm="1">
        <f t="array" ref="Y133">IF($AK133=0,"",IF((INDEX(MASTER!$D$24:$AG$391,$AK133,Y$419)=0),"",(INDEX(MASTER!$D$24:$AG$391,$AK133,Y$419))))</f>
        <v/>
      </c>
      <c r="Z133" s="27" t="str" cm="1">
        <f t="array" ref="Z133">IF($AK133=0,"",IF((INDEX(MASTER!$D$24:$AG$391,$AK133,Z$419)=0),"",(INDEX(MASTER!$D$24:$AG$391,$AK133,Z$419))))</f>
        <v/>
      </c>
      <c r="AA133" s="27" t="str" cm="1">
        <f t="array" ref="AA133">IF($AK133=0,"",IF((INDEX(MASTER!$D$24:$AG$391,$AK133,AA$419)=0),"",(INDEX(MASTER!$D$24:$AG$391,$AK133,AA$419))))</f>
        <v/>
      </c>
      <c r="AB133" s="27" t="str" cm="1">
        <f t="array" ref="AB133">IF($AK133=0,"",IF((INDEX(MASTER!$D$24:$AG$391,$AK133,AB$419)=0),"",(INDEX(MASTER!$D$24:$AG$391,$AK133,AB$419))))</f>
        <v/>
      </c>
      <c r="AC133" s="27" t="str" cm="1">
        <f t="array" ref="AC133">IF($AK133=0,"",IF((INDEX(MASTER!$D$24:$AG$391,$AK133,AC$419)=0),"",(INDEX(MASTER!$D$24:$AG$391,$AK133,AC$419))))</f>
        <v/>
      </c>
      <c r="AD133" s="27" t="str" cm="1">
        <f t="array" ref="AD133">IF($AK133=0,"",IF((INDEX(MASTER!$D$24:$AG$391,$AK133,AD$419)=0),"",(INDEX(MASTER!$D$24:$AG$391,$AK133,AD$419))))</f>
        <v/>
      </c>
      <c r="AE133" s="27" t="str" cm="1">
        <f t="array" ref="AE133">IF($AK133=0,"",IF((INDEX(MASTER!$D$24:$AG$391,$AK133,AE$419)=0),"",(INDEX(MASTER!$D$24:$AG$391,$AK133,AE$419))))</f>
        <v/>
      </c>
      <c r="AF133" s="102" t="str" cm="1">
        <f t="array" ref="AF133">IF($AK133=0,"",IF((INDEX(MASTER!$D$24:$AG$391,$AK133,AF$419)=0),"",(INDEX(MASTER!$D$24:$AG$391,$AK133,AF$419))))</f>
        <v/>
      </c>
      <c r="AK133" s="3">
        <v>90</v>
      </c>
    </row>
    <row r="134" spans="2:37" ht="12.75" customHeight="1" x14ac:dyDescent="0.2">
      <c r="B134" s="28"/>
      <c r="D134" s="111" t="str" cm="1">
        <f t="array" ref="D134">IF($AK134=0,"",IF((INDEX(MASTER!$D$24:$AG$391,$AK134,D$419)=0),"",(INDEX(MASTER!$D$24:$AG$391,$AK134,D$419))))</f>
        <v>$XS134</v>
      </c>
      <c r="E134" s="22" t="str" cm="1">
        <f t="array" ref="E134">IF($AK134=0,"",IF((INDEX(MASTER!$D$24:$AG$391,$AK134,E$419)=0),"",(INDEX(MASTER!$D$24:$AG$391,$AK134,E$419))))</f>
        <v/>
      </c>
      <c r="F134" s="22" t="str" cm="1">
        <f t="array" ref="F134">IF($AK134=0,"",IF((INDEX(MASTER!$D$24:$AG$391,$AK134,F$419)=0),"",(INDEX(MASTER!$D$24:$AG$391,$AK134,F$419))))</f>
        <v>RAMP A</v>
      </c>
      <c r="G134" s="23" cm="1">
        <f t="array" ref="G134">IF($AK134=0,"",IF((INDEX(MASTER!$D$24:$AG$391,$AK134,G$419)=0),"",(INDEX(MASTER!$D$24:$AG$391,$AK134,G$419))))</f>
        <v>3650</v>
      </c>
      <c r="H134" s="22" t="str" cm="1">
        <f t="array" ref="H134">IF($AK134=0,"",IF((INDEX(MASTER!$D$24:$AG$391,$AK134,H$419)=0),"",(INDEX(MASTER!$D$24:$AG$391,$AK134,H$419))))</f>
        <v>TO</v>
      </c>
      <c r="I134" s="23" cm="1">
        <f t="array" ref="I134">IF($AK134=0,"",IF((INDEX(MASTER!$D$24:$AG$391,$AK134,I$419)=0),"",(INDEX(MASTER!$D$24:$AG$391,$AK134,I$419))))</f>
        <v>3700</v>
      </c>
      <c r="J134" s="112" t="str" cm="1">
        <f t="array" ref="J134">IF($AK134=0,"",IF((INDEX(MASTER!$D$24:$AG$391,$AK134,J$419)=0),"",(INDEX(MASTER!$D$24:$AG$391,$AK134,J$419))))</f>
        <v/>
      </c>
      <c r="K134" s="112" t="str" cm="1">
        <f t="array" ref="K134">IF($AK134=0,"",IF((INDEX(MASTER!$D$24:$AG$391,$AK134,K$419)=0),"",(INDEX(MASTER!$D$24:$AG$391,$AK134,K$419))))</f>
        <v>01/NHS/21</v>
      </c>
      <c r="L134" s="25" cm="1">
        <f t="array" ref="L134">IF($AK134=0,"",IF((INDEX(MASTER!$D$24:$AG$391,$AK134,L$419)=0),"",(INDEX(MASTER!$D$24:$AG$391,$AK134,L$419))))</f>
        <v>167</v>
      </c>
      <c r="M134" s="27" cm="1">
        <f t="array" ref="M134">IF($AK134=0,"",IF((INDEX(MASTER!$D$24:$AG$391,$AK134,M$419)=0),"",(INDEX(MASTER!$D$24:$AG$391,$AK134,M$419))))</f>
        <v>12</v>
      </c>
      <c r="N134" s="27" t="str" cm="1">
        <f t="array" ref="N134">IF($AK134=0,"",IF((INDEX(MASTER!$D$24:$AG$391,$AK134,N$419)=0),"",(INDEX(MASTER!$D$24:$AG$391,$AK134,N$419))))</f>
        <v/>
      </c>
      <c r="O134" s="27" t="str" cm="1">
        <f t="array" ref="O134">IF($AK134=0,"",IF((INDEX(MASTER!$D$24:$AG$391,$AK134,O$419)=0),"",(INDEX(MASTER!$D$24:$AG$391,$AK134,O$419))))</f>
        <v/>
      </c>
      <c r="P134" s="27" t="str" cm="1">
        <f t="array" ref="P134">IF($AK134=0,"",IF((INDEX(MASTER!$D$24:$AG$391,$AK134,P$419)=0),"",(INDEX(MASTER!$D$24:$AG$391,$AK134,P$419))))</f>
        <v/>
      </c>
      <c r="Q134" s="27" t="str" cm="1">
        <f t="array" ref="Q134">IF($AK134=0,"",IF((INDEX(MASTER!$D$24:$AG$391,$AK134,Q$419)=0),"",(INDEX(MASTER!$D$24:$AG$391,$AK134,Q$419))))</f>
        <v/>
      </c>
      <c r="R134" s="27" t="str" cm="1">
        <f t="array" ref="R134">IF($AK134=0,"",IF((INDEX(MASTER!$D$24:$AG$391,$AK134,R$419)=0),"",(INDEX(MASTER!$D$24:$AG$391,$AK134,R$419))))</f>
        <v/>
      </c>
      <c r="S134" s="27" t="str" cm="1">
        <f t="array" ref="S134">IF($AK134=0,"",IF((INDEX(MASTER!$D$24:$AG$391,$AK134,S$419)=0),"",(INDEX(MASTER!$D$24:$AG$391,$AK134,S$419))))</f>
        <v/>
      </c>
      <c r="T134" s="27" t="str" cm="1">
        <f t="array" ref="T134">IF($AK134=0,"",IF((INDEX(MASTER!$D$24:$AG$391,$AK134,T$419)=0),"",(INDEX(MASTER!$D$24:$AG$391,$AK134,T$419))))</f>
        <v/>
      </c>
      <c r="U134" s="27" t="str" cm="1">
        <f t="array" ref="U134">IF($AK134=0,"",IF((INDEX(MASTER!$D$24:$AG$391,$AK134,U$419)=0),"",(INDEX(MASTER!$D$24:$AG$391,$AK134,U$419))))</f>
        <v/>
      </c>
      <c r="V134" s="27" t="str" cm="1">
        <f t="array" ref="V134">IF($AK134=0,"",IF((INDEX(MASTER!$D$24:$AG$391,$AK134,V$419)=0),"",(INDEX(MASTER!$D$24:$AG$391,$AK134,V$419))))</f>
        <v/>
      </c>
      <c r="W134" s="27" t="str" cm="1">
        <f t="array" ref="W134">IF($AK134=0,"",IF((INDEX(MASTER!$D$24:$AG$391,$AK134,W$419)=0),"",(INDEX(MASTER!$D$24:$AG$391,$AK134,W$419))))</f>
        <v/>
      </c>
      <c r="X134" s="27" t="str" cm="1">
        <f t="array" ref="X134">IF($AK134=0,"",IF((INDEX(MASTER!$D$24:$AG$391,$AK134,X$419)=0),"",(INDEX(MASTER!$D$24:$AG$391,$AK134,X$419))))</f>
        <v/>
      </c>
      <c r="Y134" s="27" t="str" cm="1">
        <f t="array" ref="Y134">IF($AK134=0,"",IF((INDEX(MASTER!$D$24:$AG$391,$AK134,Y$419)=0),"",(INDEX(MASTER!$D$24:$AG$391,$AK134,Y$419))))</f>
        <v/>
      </c>
      <c r="Z134" s="27" t="str" cm="1">
        <f t="array" ref="Z134">IF($AK134=0,"",IF((INDEX(MASTER!$D$24:$AG$391,$AK134,Z$419)=0),"",(INDEX(MASTER!$D$24:$AG$391,$AK134,Z$419))))</f>
        <v/>
      </c>
      <c r="AA134" s="27" t="str" cm="1">
        <f t="array" ref="AA134">IF($AK134=0,"",IF((INDEX(MASTER!$D$24:$AG$391,$AK134,AA$419)=0),"",(INDEX(MASTER!$D$24:$AG$391,$AK134,AA$419))))</f>
        <v/>
      </c>
      <c r="AB134" s="27" t="str" cm="1">
        <f t="array" ref="AB134">IF($AK134=0,"",IF((INDEX(MASTER!$D$24:$AG$391,$AK134,AB$419)=0),"",(INDEX(MASTER!$D$24:$AG$391,$AK134,AB$419))))</f>
        <v/>
      </c>
      <c r="AC134" s="27" t="str" cm="1">
        <f t="array" ref="AC134">IF($AK134=0,"",IF((INDEX(MASTER!$D$24:$AG$391,$AK134,AC$419)=0),"",(INDEX(MASTER!$D$24:$AG$391,$AK134,AC$419))))</f>
        <v/>
      </c>
      <c r="AD134" s="27" t="str" cm="1">
        <f t="array" ref="AD134">IF($AK134=0,"",IF((INDEX(MASTER!$D$24:$AG$391,$AK134,AD$419)=0),"",(INDEX(MASTER!$D$24:$AG$391,$AK134,AD$419))))</f>
        <v/>
      </c>
      <c r="AE134" s="27" t="str" cm="1">
        <f t="array" ref="AE134">IF($AK134=0,"",IF((INDEX(MASTER!$D$24:$AG$391,$AK134,AE$419)=0),"",(INDEX(MASTER!$D$24:$AG$391,$AK134,AE$419))))</f>
        <v/>
      </c>
      <c r="AF134" s="102" t="str" cm="1">
        <f t="array" ref="AF134">IF($AK134=0,"",IF((INDEX(MASTER!$D$24:$AG$391,$AK134,AF$419)=0),"",(INDEX(MASTER!$D$24:$AG$391,$AK134,AF$419))))</f>
        <v/>
      </c>
      <c r="AK134" s="3">
        <v>91</v>
      </c>
    </row>
    <row r="135" spans="2:37" ht="12.75" customHeight="1" x14ac:dyDescent="0.2">
      <c r="B135" s="28"/>
      <c r="D135" s="111" t="str" cm="1">
        <f t="array" ref="D135">IF($AK135=0,"",IF((INDEX(MASTER!$D$24:$AG$391,$AK135,D$419)=0),"",(INDEX(MASTER!$D$24:$AG$391,$AK135,D$419))))</f>
        <v>$XS135</v>
      </c>
      <c r="E135" s="22" t="str" cm="1">
        <f t="array" ref="E135">IF($AK135=0,"",IF((INDEX(MASTER!$D$24:$AG$391,$AK135,E$419)=0),"",(INDEX(MASTER!$D$24:$AG$391,$AK135,E$419))))</f>
        <v/>
      </c>
      <c r="F135" s="22" t="str" cm="1">
        <f t="array" ref="F135">IF($AK135=0,"",IF((INDEX(MASTER!$D$24:$AG$391,$AK135,F$419)=0),"",(INDEX(MASTER!$D$24:$AG$391,$AK135,F$419))))</f>
        <v>RAMP A</v>
      </c>
      <c r="G135" s="23" cm="1">
        <f t="array" ref="G135">IF($AK135=0,"",IF((INDEX(MASTER!$D$24:$AG$391,$AK135,G$419)=0),"",(INDEX(MASTER!$D$24:$AG$391,$AK135,G$419))))</f>
        <v>3700</v>
      </c>
      <c r="H135" s="22" t="str" cm="1">
        <f t="array" ref="H135">IF($AK135=0,"",IF((INDEX(MASTER!$D$24:$AG$391,$AK135,H$419)=0),"",(INDEX(MASTER!$D$24:$AG$391,$AK135,H$419))))</f>
        <v>TO</v>
      </c>
      <c r="I135" s="23" cm="1">
        <f t="array" ref="I135">IF($AK135=0,"",IF((INDEX(MASTER!$D$24:$AG$391,$AK135,I$419)=0),"",(INDEX(MASTER!$D$24:$AG$391,$AK135,I$419))))</f>
        <v>3750</v>
      </c>
      <c r="J135" s="112" t="str" cm="1">
        <f t="array" ref="J135">IF($AK135=0,"",IF((INDEX(MASTER!$D$24:$AG$391,$AK135,J$419)=0),"",(INDEX(MASTER!$D$24:$AG$391,$AK135,J$419))))</f>
        <v/>
      </c>
      <c r="K135" s="112" t="str" cm="1">
        <f t="array" ref="K135">IF($AK135=0,"",IF((INDEX(MASTER!$D$24:$AG$391,$AK135,K$419)=0),"",(INDEX(MASTER!$D$24:$AG$391,$AK135,K$419))))</f>
        <v>01/NHS/21</v>
      </c>
      <c r="L135" s="25" cm="1">
        <f t="array" ref="L135">IF($AK135=0,"",IF((INDEX(MASTER!$D$24:$AG$391,$AK135,L$419)=0),"",(INDEX(MASTER!$D$24:$AG$391,$AK135,L$419))))</f>
        <v>144</v>
      </c>
      <c r="M135" s="27" cm="1">
        <f t="array" ref="M135">IF($AK135=0,"",IF((INDEX(MASTER!$D$24:$AG$391,$AK135,M$419)=0),"",(INDEX(MASTER!$D$24:$AG$391,$AK135,M$419))))</f>
        <v>10</v>
      </c>
      <c r="N135" s="27" t="str" cm="1">
        <f t="array" ref="N135">IF($AK135=0,"",IF((INDEX(MASTER!$D$24:$AG$391,$AK135,N$419)=0),"",(INDEX(MASTER!$D$24:$AG$391,$AK135,N$419))))</f>
        <v/>
      </c>
      <c r="O135" s="27" t="str" cm="1">
        <f t="array" ref="O135">IF($AK135=0,"",IF((INDEX(MASTER!$D$24:$AG$391,$AK135,O$419)=0),"",(INDEX(MASTER!$D$24:$AG$391,$AK135,O$419))))</f>
        <v/>
      </c>
      <c r="P135" s="27" t="str" cm="1">
        <f t="array" ref="P135">IF($AK135=0,"",IF((INDEX(MASTER!$D$24:$AG$391,$AK135,P$419)=0),"",(INDEX(MASTER!$D$24:$AG$391,$AK135,P$419))))</f>
        <v/>
      </c>
      <c r="Q135" s="27" t="str" cm="1">
        <f t="array" ref="Q135">IF($AK135=0,"",IF((INDEX(MASTER!$D$24:$AG$391,$AK135,Q$419)=0),"",(INDEX(MASTER!$D$24:$AG$391,$AK135,Q$419))))</f>
        <v/>
      </c>
      <c r="R135" s="27" t="str" cm="1">
        <f t="array" ref="R135">IF($AK135=0,"",IF((INDEX(MASTER!$D$24:$AG$391,$AK135,R$419)=0),"",(INDEX(MASTER!$D$24:$AG$391,$AK135,R$419))))</f>
        <v/>
      </c>
      <c r="S135" s="27" t="str" cm="1">
        <f t="array" ref="S135">IF($AK135=0,"",IF((INDEX(MASTER!$D$24:$AG$391,$AK135,S$419)=0),"",(INDEX(MASTER!$D$24:$AG$391,$AK135,S$419))))</f>
        <v/>
      </c>
      <c r="T135" s="27" t="str" cm="1">
        <f t="array" ref="T135">IF($AK135=0,"",IF((INDEX(MASTER!$D$24:$AG$391,$AK135,T$419)=0),"",(INDEX(MASTER!$D$24:$AG$391,$AK135,T$419))))</f>
        <v/>
      </c>
      <c r="U135" s="27" t="str" cm="1">
        <f t="array" ref="U135">IF($AK135=0,"",IF((INDEX(MASTER!$D$24:$AG$391,$AK135,U$419)=0),"",(INDEX(MASTER!$D$24:$AG$391,$AK135,U$419))))</f>
        <v/>
      </c>
      <c r="V135" s="27" t="str" cm="1">
        <f t="array" ref="V135">IF($AK135=0,"",IF((INDEX(MASTER!$D$24:$AG$391,$AK135,V$419)=0),"",(INDEX(MASTER!$D$24:$AG$391,$AK135,V$419))))</f>
        <v/>
      </c>
      <c r="W135" s="27" t="str" cm="1">
        <f t="array" ref="W135">IF($AK135=0,"",IF((INDEX(MASTER!$D$24:$AG$391,$AK135,W$419)=0),"",(INDEX(MASTER!$D$24:$AG$391,$AK135,W$419))))</f>
        <v/>
      </c>
      <c r="X135" s="27" t="str" cm="1">
        <f t="array" ref="X135">IF($AK135=0,"",IF((INDEX(MASTER!$D$24:$AG$391,$AK135,X$419)=0),"",(INDEX(MASTER!$D$24:$AG$391,$AK135,X$419))))</f>
        <v/>
      </c>
      <c r="Y135" s="27" t="str" cm="1">
        <f t="array" ref="Y135">IF($AK135=0,"",IF((INDEX(MASTER!$D$24:$AG$391,$AK135,Y$419)=0),"",(INDEX(MASTER!$D$24:$AG$391,$AK135,Y$419))))</f>
        <v/>
      </c>
      <c r="Z135" s="27" t="str" cm="1">
        <f t="array" ref="Z135">IF($AK135=0,"",IF((INDEX(MASTER!$D$24:$AG$391,$AK135,Z$419)=0),"",(INDEX(MASTER!$D$24:$AG$391,$AK135,Z$419))))</f>
        <v/>
      </c>
      <c r="AA135" s="27" t="str" cm="1">
        <f t="array" ref="AA135">IF($AK135=0,"",IF((INDEX(MASTER!$D$24:$AG$391,$AK135,AA$419)=0),"",(INDEX(MASTER!$D$24:$AG$391,$AK135,AA$419))))</f>
        <v/>
      </c>
      <c r="AB135" s="27" t="str" cm="1">
        <f t="array" ref="AB135">IF($AK135=0,"",IF((INDEX(MASTER!$D$24:$AG$391,$AK135,AB$419)=0),"",(INDEX(MASTER!$D$24:$AG$391,$AK135,AB$419))))</f>
        <v/>
      </c>
      <c r="AC135" s="27" t="str" cm="1">
        <f t="array" ref="AC135">IF($AK135=0,"",IF((INDEX(MASTER!$D$24:$AG$391,$AK135,AC$419)=0),"",(INDEX(MASTER!$D$24:$AG$391,$AK135,AC$419))))</f>
        <v/>
      </c>
      <c r="AD135" s="27" t="str" cm="1">
        <f t="array" ref="AD135">IF($AK135=0,"",IF((INDEX(MASTER!$D$24:$AG$391,$AK135,AD$419)=0),"",(INDEX(MASTER!$D$24:$AG$391,$AK135,AD$419))))</f>
        <v/>
      </c>
      <c r="AE135" s="27" t="str" cm="1">
        <f t="array" ref="AE135">IF($AK135=0,"",IF((INDEX(MASTER!$D$24:$AG$391,$AK135,AE$419)=0),"",(INDEX(MASTER!$D$24:$AG$391,$AK135,AE$419))))</f>
        <v/>
      </c>
      <c r="AF135" s="102" t="str" cm="1">
        <f t="array" ref="AF135">IF($AK135=0,"",IF((INDEX(MASTER!$D$24:$AG$391,$AK135,AF$419)=0),"",(INDEX(MASTER!$D$24:$AG$391,$AK135,AF$419))))</f>
        <v/>
      </c>
      <c r="AK135" s="3">
        <v>92</v>
      </c>
    </row>
    <row r="136" spans="2:37" ht="12.75" customHeight="1" x14ac:dyDescent="0.2">
      <c r="B136" s="28"/>
      <c r="D136" s="111" t="str" cm="1">
        <f t="array" ref="D136">IF($AK136=0,"",IF((INDEX(MASTER!$D$24:$AG$391,$AK136,D$419)=0),"",(INDEX(MASTER!$D$24:$AG$391,$AK136,D$419))))</f>
        <v>$XS135</v>
      </c>
      <c r="E136" s="22" t="str" cm="1">
        <f t="array" ref="E136">IF($AK136=0,"",IF((INDEX(MASTER!$D$24:$AG$391,$AK136,E$419)=0),"",(INDEX(MASTER!$D$24:$AG$391,$AK136,E$419))))</f>
        <v/>
      </c>
      <c r="F136" s="22" t="str" cm="1">
        <f t="array" ref="F136">IF($AK136=0,"",IF((INDEX(MASTER!$D$24:$AG$391,$AK136,F$419)=0),"",(INDEX(MASTER!$D$24:$AG$391,$AK136,F$419))))</f>
        <v>RAMP A</v>
      </c>
      <c r="G136" s="23" cm="1">
        <f t="array" ref="G136">IF($AK136=0,"",IF((INDEX(MASTER!$D$24:$AG$391,$AK136,G$419)=0),"",(INDEX(MASTER!$D$24:$AG$391,$AK136,G$419))))</f>
        <v>3750</v>
      </c>
      <c r="H136" s="22" t="str" cm="1">
        <f t="array" ref="H136">IF($AK136=0,"",IF((INDEX(MASTER!$D$24:$AG$391,$AK136,H$419)=0),"",(INDEX(MASTER!$D$24:$AG$391,$AK136,H$419))))</f>
        <v>TO</v>
      </c>
      <c r="I136" s="23" cm="1">
        <f t="array" ref="I136">IF($AK136=0,"",IF((INDEX(MASTER!$D$24:$AG$391,$AK136,I$419)=0),"",(INDEX(MASTER!$D$24:$AG$391,$AK136,I$419))))</f>
        <v>3800</v>
      </c>
      <c r="J136" s="112" t="str" cm="1">
        <f t="array" ref="J136">IF($AK136=0,"",IF((INDEX(MASTER!$D$24:$AG$391,$AK136,J$419)=0),"",(INDEX(MASTER!$D$24:$AG$391,$AK136,J$419))))</f>
        <v/>
      </c>
      <c r="K136" s="112" t="str" cm="1">
        <f t="array" ref="K136">IF($AK136=0,"",IF((INDEX(MASTER!$D$24:$AG$391,$AK136,K$419)=0),"",(INDEX(MASTER!$D$24:$AG$391,$AK136,K$419))))</f>
        <v>01/NHS/21</v>
      </c>
      <c r="L136" s="25" cm="1">
        <f t="array" ref="L136">IF($AK136=0,"",IF((INDEX(MASTER!$D$24:$AG$391,$AK136,L$419)=0),"",(INDEX(MASTER!$D$24:$AG$391,$AK136,L$419))))</f>
        <v>92</v>
      </c>
      <c r="M136" s="27" cm="1">
        <f t="array" ref="M136">IF($AK136=0,"",IF((INDEX(MASTER!$D$24:$AG$391,$AK136,M$419)=0),"",(INDEX(MASTER!$D$24:$AG$391,$AK136,M$419))))</f>
        <v>10</v>
      </c>
      <c r="N136" s="27" t="str" cm="1">
        <f t="array" ref="N136">IF($AK136=0,"",IF((INDEX(MASTER!$D$24:$AG$391,$AK136,N$419)=0),"",(INDEX(MASTER!$D$24:$AG$391,$AK136,N$419))))</f>
        <v/>
      </c>
      <c r="O136" s="27" t="str" cm="1">
        <f t="array" ref="O136">IF($AK136=0,"",IF((INDEX(MASTER!$D$24:$AG$391,$AK136,O$419)=0),"",(INDEX(MASTER!$D$24:$AG$391,$AK136,O$419))))</f>
        <v/>
      </c>
      <c r="P136" s="27" t="str" cm="1">
        <f t="array" ref="P136">IF($AK136=0,"",IF((INDEX(MASTER!$D$24:$AG$391,$AK136,P$419)=0),"",(INDEX(MASTER!$D$24:$AG$391,$AK136,P$419))))</f>
        <v/>
      </c>
      <c r="Q136" s="27" t="str" cm="1">
        <f t="array" ref="Q136">IF($AK136=0,"",IF((INDEX(MASTER!$D$24:$AG$391,$AK136,Q$419)=0),"",(INDEX(MASTER!$D$24:$AG$391,$AK136,Q$419))))</f>
        <v/>
      </c>
      <c r="R136" s="27" t="str" cm="1">
        <f t="array" ref="R136">IF($AK136=0,"",IF((INDEX(MASTER!$D$24:$AG$391,$AK136,R$419)=0),"",(INDEX(MASTER!$D$24:$AG$391,$AK136,R$419))))</f>
        <v/>
      </c>
      <c r="S136" s="27" t="str" cm="1">
        <f t="array" ref="S136">IF($AK136=0,"",IF((INDEX(MASTER!$D$24:$AG$391,$AK136,S$419)=0),"",(INDEX(MASTER!$D$24:$AG$391,$AK136,S$419))))</f>
        <v/>
      </c>
      <c r="T136" s="27" t="str" cm="1">
        <f t="array" ref="T136">IF($AK136=0,"",IF((INDEX(MASTER!$D$24:$AG$391,$AK136,T$419)=0),"",(INDEX(MASTER!$D$24:$AG$391,$AK136,T$419))))</f>
        <v/>
      </c>
      <c r="U136" s="27" t="str" cm="1">
        <f t="array" ref="U136">IF($AK136=0,"",IF((INDEX(MASTER!$D$24:$AG$391,$AK136,U$419)=0),"",(INDEX(MASTER!$D$24:$AG$391,$AK136,U$419))))</f>
        <v/>
      </c>
      <c r="V136" s="27" t="str" cm="1">
        <f t="array" ref="V136">IF($AK136=0,"",IF((INDEX(MASTER!$D$24:$AG$391,$AK136,V$419)=0),"",(INDEX(MASTER!$D$24:$AG$391,$AK136,V$419))))</f>
        <v/>
      </c>
      <c r="W136" s="27" t="str" cm="1">
        <f t="array" ref="W136">IF($AK136=0,"",IF((INDEX(MASTER!$D$24:$AG$391,$AK136,W$419)=0),"",(INDEX(MASTER!$D$24:$AG$391,$AK136,W$419))))</f>
        <v/>
      </c>
      <c r="X136" s="27" t="str" cm="1">
        <f t="array" ref="X136">IF($AK136=0,"",IF((INDEX(MASTER!$D$24:$AG$391,$AK136,X$419)=0),"",(INDEX(MASTER!$D$24:$AG$391,$AK136,X$419))))</f>
        <v/>
      </c>
      <c r="Y136" s="27" t="str" cm="1">
        <f t="array" ref="Y136">IF($AK136=0,"",IF((INDEX(MASTER!$D$24:$AG$391,$AK136,Y$419)=0),"",(INDEX(MASTER!$D$24:$AG$391,$AK136,Y$419))))</f>
        <v/>
      </c>
      <c r="Z136" s="27" t="str" cm="1">
        <f t="array" ref="Z136">IF($AK136=0,"",IF((INDEX(MASTER!$D$24:$AG$391,$AK136,Z$419)=0),"",(INDEX(MASTER!$D$24:$AG$391,$AK136,Z$419))))</f>
        <v/>
      </c>
      <c r="AA136" s="27" t="str" cm="1">
        <f t="array" ref="AA136">IF($AK136=0,"",IF((INDEX(MASTER!$D$24:$AG$391,$AK136,AA$419)=0),"",(INDEX(MASTER!$D$24:$AG$391,$AK136,AA$419))))</f>
        <v/>
      </c>
      <c r="AB136" s="27" t="str" cm="1">
        <f t="array" ref="AB136">IF($AK136=0,"",IF((INDEX(MASTER!$D$24:$AG$391,$AK136,AB$419)=0),"",(INDEX(MASTER!$D$24:$AG$391,$AK136,AB$419))))</f>
        <v/>
      </c>
      <c r="AC136" s="27" t="str" cm="1">
        <f t="array" ref="AC136">IF($AK136=0,"",IF((INDEX(MASTER!$D$24:$AG$391,$AK136,AC$419)=0),"",(INDEX(MASTER!$D$24:$AG$391,$AK136,AC$419))))</f>
        <v/>
      </c>
      <c r="AD136" s="27" t="str" cm="1">
        <f t="array" ref="AD136">IF($AK136=0,"",IF((INDEX(MASTER!$D$24:$AG$391,$AK136,AD$419)=0),"",(INDEX(MASTER!$D$24:$AG$391,$AK136,AD$419))))</f>
        <v/>
      </c>
      <c r="AE136" s="27" t="str" cm="1">
        <f t="array" ref="AE136">IF($AK136=0,"",IF((INDEX(MASTER!$D$24:$AG$391,$AK136,AE$419)=0),"",(INDEX(MASTER!$D$24:$AG$391,$AK136,AE$419))))</f>
        <v/>
      </c>
      <c r="AF136" s="102" t="str" cm="1">
        <f t="array" ref="AF136">IF($AK136=0,"",IF((INDEX(MASTER!$D$24:$AG$391,$AK136,AF$419)=0),"",(INDEX(MASTER!$D$24:$AG$391,$AK136,AF$419))))</f>
        <v/>
      </c>
      <c r="AK136" s="3">
        <v>93</v>
      </c>
    </row>
    <row r="137" spans="2:37" ht="12.75" customHeight="1" x14ac:dyDescent="0.2">
      <c r="B137" s="28"/>
      <c r="D137" s="111" t="str" cm="1">
        <f t="array" ref="D137">IF($AK137=0,"",IF((INDEX(MASTER!$D$24:$AG$391,$AK137,D$419)=0),"",(INDEX(MASTER!$D$24:$AG$391,$AK137,D$419))))</f>
        <v>$XS135</v>
      </c>
      <c r="E137" s="22" t="str" cm="1">
        <f t="array" ref="E137">IF($AK137=0,"",IF((INDEX(MASTER!$D$24:$AG$391,$AK137,E$419)=0),"",(INDEX(MASTER!$D$24:$AG$391,$AK137,E$419))))</f>
        <v/>
      </c>
      <c r="F137" s="22" t="str" cm="1">
        <f t="array" ref="F137">IF($AK137=0,"",IF((INDEX(MASTER!$D$24:$AG$391,$AK137,F$419)=0),"",(INDEX(MASTER!$D$24:$AG$391,$AK137,F$419))))</f>
        <v>RAMP A</v>
      </c>
      <c r="G137" s="23" cm="1">
        <f t="array" ref="G137">IF($AK137=0,"",IF((INDEX(MASTER!$D$24:$AG$391,$AK137,G$419)=0),"",(INDEX(MASTER!$D$24:$AG$391,$AK137,G$419))))</f>
        <v>3800</v>
      </c>
      <c r="H137" s="22" t="str" cm="1">
        <f t="array" ref="H137">IF($AK137=0,"",IF((INDEX(MASTER!$D$24:$AG$391,$AK137,H$419)=0),"",(INDEX(MASTER!$D$24:$AG$391,$AK137,H$419))))</f>
        <v>TO</v>
      </c>
      <c r="I137" s="23" cm="1">
        <f t="array" ref="I137">IF($AK137=0,"",IF((INDEX(MASTER!$D$24:$AG$391,$AK137,I$419)=0),"",(INDEX(MASTER!$D$24:$AG$391,$AK137,I$419))))</f>
        <v>3850</v>
      </c>
      <c r="J137" s="112" t="str" cm="1">
        <f t="array" ref="J137">IF($AK137=0,"",IF((INDEX(MASTER!$D$24:$AG$391,$AK137,J$419)=0),"",(INDEX(MASTER!$D$24:$AG$391,$AK137,J$419))))</f>
        <v/>
      </c>
      <c r="K137" s="112" t="str" cm="1">
        <f t="array" ref="K137">IF($AK137=0,"",IF((INDEX(MASTER!$D$24:$AG$391,$AK137,K$419)=0),"",(INDEX(MASTER!$D$24:$AG$391,$AK137,K$419))))</f>
        <v>01/NHS/21</v>
      </c>
      <c r="L137" s="25" cm="1">
        <f t="array" ref="L137">IF($AK137=0,"",IF((INDEX(MASTER!$D$24:$AG$391,$AK137,L$419)=0),"",(INDEX(MASTER!$D$24:$AG$391,$AK137,L$419))))</f>
        <v>65</v>
      </c>
      <c r="M137" s="27" cm="1">
        <f t="array" ref="M137">IF($AK137=0,"",IF((INDEX(MASTER!$D$24:$AG$391,$AK137,M$419)=0),"",(INDEX(MASTER!$D$24:$AG$391,$AK137,M$419))))</f>
        <v>12</v>
      </c>
      <c r="N137" s="27" t="str" cm="1">
        <f t="array" ref="N137">IF($AK137=0,"",IF((INDEX(MASTER!$D$24:$AG$391,$AK137,N$419)=0),"",(INDEX(MASTER!$D$24:$AG$391,$AK137,N$419))))</f>
        <v/>
      </c>
      <c r="O137" s="27" t="str" cm="1">
        <f t="array" ref="O137">IF($AK137=0,"",IF((INDEX(MASTER!$D$24:$AG$391,$AK137,O$419)=0),"",(INDEX(MASTER!$D$24:$AG$391,$AK137,O$419))))</f>
        <v/>
      </c>
      <c r="P137" s="27" t="str" cm="1">
        <f t="array" ref="P137">IF($AK137=0,"",IF((INDEX(MASTER!$D$24:$AG$391,$AK137,P$419)=0),"",(INDEX(MASTER!$D$24:$AG$391,$AK137,P$419))))</f>
        <v/>
      </c>
      <c r="Q137" s="27" t="str" cm="1">
        <f t="array" ref="Q137">IF($AK137=0,"",IF((INDEX(MASTER!$D$24:$AG$391,$AK137,Q$419)=0),"",(INDEX(MASTER!$D$24:$AG$391,$AK137,Q$419))))</f>
        <v/>
      </c>
      <c r="R137" s="27" t="str" cm="1">
        <f t="array" ref="R137">IF($AK137=0,"",IF((INDEX(MASTER!$D$24:$AG$391,$AK137,R$419)=0),"",(INDEX(MASTER!$D$24:$AG$391,$AK137,R$419))))</f>
        <v/>
      </c>
      <c r="S137" s="27" t="str" cm="1">
        <f t="array" ref="S137">IF($AK137=0,"",IF((INDEX(MASTER!$D$24:$AG$391,$AK137,S$419)=0),"",(INDEX(MASTER!$D$24:$AG$391,$AK137,S$419))))</f>
        <v/>
      </c>
      <c r="T137" s="27" t="str" cm="1">
        <f t="array" ref="T137">IF($AK137=0,"",IF((INDEX(MASTER!$D$24:$AG$391,$AK137,T$419)=0),"",(INDEX(MASTER!$D$24:$AG$391,$AK137,T$419))))</f>
        <v/>
      </c>
      <c r="U137" s="27" t="str" cm="1">
        <f t="array" ref="U137">IF($AK137=0,"",IF((INDEX(MASTER!$D$24:$AG$391,$AK137,U$419)=0),"",(INDEX(MASTER!$D$24:$AG$391,$AK137,U$419))))</f>
        <v/>
      </c>
      <c r="V137" s="27" t="str" cm="1">
        <f t="array" ref="V137">IF($AK137=0,"",IF((INDEX(MASTER!$D$24:$AG$391,$AK137,V$419)=0),"",(INDEX(MASTER!$D$24:$AG$391,$AK137,V$419))))</f>
        <v/>
      </c>
      <c r="W137" s="27" t="str" cm="1">
        <f t="array" ref="W137">IF($AK137=0,"",IF((INDEX(MASTER!$D$24:$AG$391,$AK137,W$419)=0),"",(INDEX(MASTER!$D$24:$AG$391,$AK137,W$419))))</f>
        <v/>
      </c>
      <c r="X137" s="27" t="str" cm="1">
        <f t="array" ref="X137">IF($AK137=0,"",IF((INDEX(MASTER!$D$24:$AG$391,$AK137,X$419)=0),"",(INDEX(MASTER!$D$24:$AG$391,$AK137,X$419))))</f>
        <v/>
      </c>
      <c r="Y137" s="27" t="str" cm="1">
        <f t="array" ref="Y137">IF($AK137=0,"",IF((INDEX(MASTER!$D$24:$AG$391,$AK137,Y$419)=0),"",(INDEX(MASTER!$D$24:$AG$391,$AK137,Y$419))))</f>
        <v/>
      </c>
      <c r="Z137" s="27" t="str" cm="1">
        <f t="array" ref="Z137">IF($AK137=0,"",IF((INDEX(MASTER!$D$24:$AG$391,$AK137,Z$419)=0),"",(INDEX(MASTER!$D$24:$AG$391,$AK137,Z$419))))</f>
        <v/>
      </c>
      <c r="AA137" s="27" t="str" cm="1">
        <f t="array" ref="AA137">IF($AK137=0,"",IF((INDEX(MASTER!$D$24:$AG$391,$AK137,AA$419)=0),"",(INDEX(MASTER!$D$24:$AG$391,$AK137,AA$419))))</f>
        <v/>
      </c>
      <c r="AB137" s="27" t="str" cm="1">
        <f t="array" ref="AB137">IF($AK137=0,"",IF((INDEX(MASTER!$D$24:$AG$391,$AK137,AB$419)=0),"",(INDEX(MASTER!$D$24:$AG$391,$AK137,AB$419))))</f>
        <v/>
      </c>
      <c r="AC137" s="27" t="str" cm="1">
        <f t="array" ref="AC137">IF($AK137=0,"",IF((INDEX(MASTER!$D$24:$AG$391,$AK137,AC$419)=0),"",(INDEX(MASTER!$D$24:$AG$391,$AK137,AC$419))))</f>
        <v/>
      </c>
      <c r="AD137" s="27" t="str" cm="1">
        <f t="array" ref="AD137">IF($AK137=0,"",IF((INDEX(MASTER!$D$24:$AG$391,$AK137,AD$419)=0),"",(INDEX(MASTER!$D$24:$AG$391,$AK137,AD$419))))</f>
        <v/>
      </c>
      <c r="AE137" s="27" t="str" cm="1">
        <f t="array" ref="AE137">IF($AK137=0,"",IF((INDEX(MASTER!$D$24:$AG$391,$AK137,AE$419)=0),"",(INDEX(MASTER!$D$24:$AG$391,$AK137,AE$419))))</f>
        <v/>
      </c>
      <c r="AF137" s="102" t="str" cm="1">
        <f t="array" ref="AF137">IF($AK137=0,"",IF((INDEX(MASTER!$D$24:$AG$391,$AK137,AF$419)=0),"",(INDEX(MASTER!$D$24:$AG$391,$AK137,AF$419))))</f>
        <v/>
      </c>
      <c r="AK137" s="3">
        <v>94</v>
      </c>
    </row>
    <row r="138" spans="2:37" ht="12.75" customHeight="1" x14ac:dyDescent="0.2">
      <c r="B138" s="28"/>
      <c r="D138" s="111" t="str" cm="1">
        <f t="array" ref="D138">IF($AK138=0,"",IF((INDEX(MASTER!$D$24:$AG$391,$AK138,D$419)=0),"",(INDEX(MASTER!$D$24:$AG$391,$AK138,D$419))))</f>
        <v>$XS136</v>
      </c>
      <c r="E138" s="22" t="str" cm="1">
        <f t="array" ref="E138">IF($AK138=0,"",IF((INDEX(MASTER!$D$24:$AG$391,$AK138,E$419)=0),"",(INDEX(MASTER!$D$24:$AG$391,$AK138,E$419))))</f>
        <v/>
      </c>
      <c r="F138" s="22" t="str" cm="1">
        <f t="array" ref="F138">IF($AK138=0,"",IF((INDEX(MASTER!$D$24:$AG$391,$AK138,F$419)=0),"",(INDEX(MASTER!$D$24:$AG$391,$AK138,F$419))))</f>
        <v>RAMP A</v>
      </c>
      <c r="G138" s="23" cm="1">
        <f t="array" ref="G138">IF($AK138=0,"",IF((INDEX(MASTER!$D$24:$AG$391,$AK138,G$419)=0),"",(INDEX(MASTER!$D$24:$AG$391,$AK138,G$419))))</f>
        <v>3850</v>
      </c>
      <c r="H138" s="22" t="str" cm="1">
        <f t="array" ref="H138">IF($AK138=0,"",IF((INDEX(MASTER!$D$24:$AG$391,$AK138,H$419)=0),"",(INDEX(MASTER!$D$24:$AG$391,$AK138,H$419))))</f>
        <v>TO</v>
      </c>
      <c r="I138" s="23" cm="1">
        <f t="array" ref="I138">IF($AK138=0,"",IF((INDEX(MASTER!$D$24:$AG$391,$AK138,I$419)=0),"",(INDEX(MASTER!$D$24:$AG$391,$AK138,I$419))))</f>
        <v>3900</v>
      </c>
      <c r="J138" s="112" t="str" cm="1">
        <f t="array" ref="J138">IF($AK138=0,"",IF((INDEX(MASTER!$D$24:$AG$391,$AK138,J$419)=0),"",(INDEX(MASTER!$D$24:$AG$391,$AK138,J$419))))</f>
        <v/>
      </c>
      <c r="K138" s="112" t="str" cm="1">
        <f t="array" ref="K138">IF($AK138=0,"",IF((INDEX(MASTER!$D$24:$AG$391,$AK138,K$419)=0),"",(INDEX(MASTER!$D$24:$AG$391,$AK138,K$419))))</f>
        <v>01/NHS/21</v>
      </c>
      <c r="L138" s="25" cm="1">
        <f t="array" ref="L138">IF($AK138=0,"",IF((INDEX(MASTER!$D$24:$AG$391,$AK138,L$419)=0),"",(INDEX(MASTER!$D$24:$AG$391,$AK138,L$419))))</f>
        <v>56</v>
      </c>
      <c r="M138" s="27" cm="1">
        <f t="array" ref="M138">IF($AK138=0,"",IF((INDEX(MASTER!$D$24:$AG$391,$AK138,M$419)=0),"",(INDEX(MASTER!$D$24:$AG$391,$AK138,M$419))))</f>
        <v>14</v>
      </c>
      <c r="N138" s="27" t="str" cm="1">
        <f t="array" ref="N138">IF($AK138=0,"",IF((INDEX(MASTER!$D$24:$AG$391,$AK138,N$419)=0),"",(INDEX(MASTER!$D$24:$AG$391,$AK138,N$419))))</f>
        <v/>
      </c>
      <c r="O138" s="27" t="str" cm="1">
        <f t="array" ref="O138">IF($AK138=0,"",IF((INDEX(MASTER!$D$24:$AG$391,$AK138,O$419)=0),"",(INDEX(MASTER!$D$24:$AG$391,$AK138,O$419))))</f>
        <v/>
      </c>
      <c r="P138" s="27" t="str" cm="1">
        <f t="array" ref="P138">IF($AK138=0,"",IF((INDEX(MASTER!$D$24:$AG$391,$AK138,P$419)=0),"",(INDEX(MASTER!$D$24:$AG$391,$AK138,P$419))))</f>
        <v/>
      </c>
      <c r="Q138" s="27" t="str" cm="1">
        <f t="array" ref="Q138">IF($AK138=0,"",IF((INDEX(MASTER!$D$24:$AG$391,$AK138,Q$419)=0),"",(INDEX(MASTER!$D$24:$AG$391,$AK138,Q$419))))</f>
        <v/>
      </c>
      <c r="R138" s="27" t="str" cm="1">
        <f t="array" ref="R138">IF($AK138=0,"",IF((INDEX(MASTER!$D$24:$AG$391,$AK138,R$419)=0),"",(INDEX(MASTER!$D$24:$AG$391,$AK138,R$419))))</f>
        <v/>
      </c>
      <c r="S138" s="27" t="str" cm="1">
        <f t="array" ref="S138">IF($AK138=0,"",IF((INDEX(MASTER!$D$24:$AG$391,$AK138,S$419)=0),"",(INDEX(MASTER!$D$24:$AG$391,$AK138,S$419))))</f>
        <v/>
      </c>
      <c r="T138" s="27" t="str" cm="1">
        <f t="array" ref="T138">IF($AK138=0,"",IF((INDEX(MASTER!$D$24:$AG$391,$AK138,T$419)=0),"",(INDEX(MASTER!$D$24:$AG$391,$AK138,T$419))))</f>
        <v/>
      </c>
      <c r="U138" s="27" t="str" cm="1">
        <f t="array" ref="U138">IF($AK138=0,"",IF((INDEX(MASTER!$D$24:$AG$391,$AK138,U$419)=0),"",(INDEX(MASTER!$D$24:$AG$391,$AK138,U$419))))</f>
        <v/>
      </c>
      <c r="V138" s="27" t="str" cm="1">
        <f t="array" ref="V138">IF($AK138=0,"",IF((INDEX(MASTER!$D$24:$AG$391,$AK138,V$419)=0),"",(INDEX(MASTER!$D$24:$AG$391,$AK138,V$419))))</f>
        <v/>
      </c>
      <c r="W138" s="27" t="str" cm="1">
        <f t="array" ref="W138">IF($AK138=0,"",IF((INDEX(MASTER!$D$24:$AG$391,$AK138,W$419)=0),"",(INDEX(MASTER!$D$24:$AG$391,$AK138,W$419))))</f>
        <v/>
      </c>
      <c r="X138" s="27" t="str" cm="1">
        <f t="array" ref="X138">IF($AK138=0,"",IF((INDEX(MASTER!$D$24:$AG$391,$AK138,X$419)=0),"",(INDEX(MASTER!$D$24:$AG$391,$AK138,X$419))))</f>
        <v/>
      </c>
      <c r="Y138" s="27" t="str" cm="1">
        <f t="array" ref="Y138">IF($AK138=0,"",IF((INDEX(MASTER!$D$24:$AG$391,$AK138,Y$419)=0),"",(INDEX(MASTER!$D$24:$AG$391,$AK138,Y$419))))</f>
        <v/>
      </c>
      <c r="Z138" s="27" t="str" cm="1">
        <f t="array" ref="Z138">IF($AK138=0,"",IF((INDEX(MASTER!$D$24:$AG$391,$AK138,Z$419)=0),"",(INDEX(MASTER!$D$24:$AG$391,$AK138,Z$419))))</f>
        <v/>
      </c>
      <c r="AA138" s="27" t="str" cm="1">
        <f t="array" ref="AA138">IF($AK138=0,"",IF((INDEX(MASTER!$D$24:$AG$391,$AK138,AA$419)=0),"",(INDEX(MASTER!$D$24:$AG$391,$AK138,AA$419))))</f>
        <v/>
      </c>
      <c r="AB138" s="27" t="str" cm="1">
        <f t="array" ref="AB138">IF($AK138=0,"",IF((INDEX(MASTER!$D$24:$AG$391,$AK138,AB$419)=0),"",(INDEX(MASTER!$D$24:$AG$391,$AK138,AB$419))))</f>
        <v/>
      </c>
      <c r="AC138" s="27" t="str" cm="1">
        <f t="array" ref="AC138">IF($AK138=0,"",IF((INDEX(MASTER!$D$24:$AG$391,$AK138,AC$419)=0),"",(INDEX(MASTER!$D$24:$AG$391,$AK138,AC$419))))</f>
        <v/>
      </c>
      <c r="AD138" s="27" t="str" cm="1">
        <f t="array" ref="AD138">IF($AK138=0,"",IF((INDEX(MASTER!$D$24:$AG$391,$AK138,AD$419)=0),"",(INDEX(MASTER!$D$24:$AG$391,$AK138,AD$419))))</f>
        <v/>
      </c>
      <c r="AE138" s="27" t="str" cm="1">
        <f t="array" ref="AE138">IF($AK138=0,"",IF((INDEX(MASTER!$D$24:$AG$391,$AK138,AE$419)=0),"",(INDEX(MASTER!$D$24:$AG$391,$AK138,AE$419))))</f>
        <v/>
      </c>
      <c r="AF138" s="102" t="str" cm="1">
        <f t="array" ref="AF138">IF($AK138=0,"",IF((INDEX(MASTER!$D$24:$AG$391,$AK138,AF$419)=0),"",(INDEX(MASTER!$D$24:$AG$391,$AK138,AF$419))))</f>
        <v/>
      </c>
      <c r="AK138" s="3">
        <v>95</v>
      </c>
    </row>
    <row r="139" spans="2:37" ht="12.75" customHeight="1" x14ac:dyDescent="0.2">
      <c r="B139" s="28"/>
      <c r="D139" s="111" t="str" cm="1">
        <f t="array" ref="D139">IF($AK139=0,"",IF((INDEX(MASTER!$D$24:$AG$391,$AK139,D$419)=0),"",(INDEX(MASTER!$D$24:$AG$391,$AK139,D$419))))</f>
        <v>$XS136</v>
      </c>
      <c r="E139" s="22" t="str" cm="1">
        <f t="array" ref="E139">IF($AK139=0,"",IF((INDEX(MASTER!$D$24:$AG$391,$AK139,E$419)=0),"",(INDEX(MASTER!$D$24:$AG$391,$AK139,E$419))))</f>
        <v/>
      </c>
      <c r="F139" s="22" t="str" cm="1">
        <f t="array" ref="F139">IF($AK139=0,"",IF((INDEX(MASTER!$D$24:$AG$391,$AK139,F$419)=0),"",(INDEX(MASTER!$D$24:$AG$391,$AK139,F$419))))</f>
        <v>RAMP A</v>
      </c>
      <c r="G139" s="23" cm="1">
        <f t="array" ref="G139">IF($AK139=0,"",IF((INDEX(MASTER!$D$24:$AG$391,$AK139,G$419)=0),"",(INDEX(MASTER!$D$24:$AG$391,$AK139,G$419))))</f>
        <v>3900</v>
      </c>
      <c r="H139" s="22" t="str" cm="1">
        <f t="array" ref="H139">IF($AK139=0,"",IF((INDEX(MASTER!$D$24:$AG$391,$AK139,H$419)=0),"",(INDEX(MASTER!$D$24:$AG$391,$AK139,H$419))))</f>
        <v>TO</v>
      </c>
      <c r="I139" s="23" cm="1">
        <f t="array" ref="I139">IF($AK139=0,"",IF((INDEX(MASTER!$D$24:$AG$391,$AK139,I$419)=0),"",(INDEX(MASTER!$D$24:$AG$391,$AK139,I$419))))</f>
        <v>3950</v>
      </c>
      <c r="J139" s="112" t="str" cm="1">
        <f t="array" ref="J139">IF($AK139=0,"",IF((INDEX(MASTER!$D$24:$AG$391,$AK139,J$419)=0),"",(INDEX(MASTER!$D$24:$AG$391,$AK139,J$419))))</f>
        <v/>
      </c>
      <c r="K139" s="112" t="str" cm="1">
        <f t="array" ref="K139">IF($AK139=0,"",IF((INDEX(MASTER!$D$24:$AG$391,$AK139,K$419)=0),"",(INDEX(MASTER!$D$24:$AG$391,$AK139,K$419))))</f>
        <v>01/NHS/21</v>
      </c>
      <c r="L139" s="25" cm="1">
        <f t="array" ref="L139">IF($AK139=0,"",IF((INDEX(MASTER!$D$24:$AG$391,$AK139,L$419)=0),"",(INDEX(MASTER!$D$24:$AG$391,$AK139,L$419))))</f>
        <v>34</v>
      </c>
      <c r="M139" s="27" cm="1">
        <f t="array" ref="M139">IF($AK139=0,"",IF((INDEX(MASTER!$D$24:$AG$391,$AK139,M$419)=0),"",(INDEX(MASTER!$D$24:$AG$391,$AK139,M$419))))</f>
        <v>13</v>
      </c>
      <c r="N139" s="27" t="str" cm="1">
        <f t="array" ref="N139">IF($AK139=0,"",IF((INDEX(MASTER!$D$24:$AG$391,$AK139,N$419)=0),"",(INDEX(MASTER!$D$24:$AG$391,$AK139,N$419))))</f>
        <v/>
      </c>
      <c r="O139" s="27" t="str" cm="1">
        <f t="array" ref="O139">IF($AK139=0,"",IF((INDEX(MASTER!$D$24:$AG$391,$AK139,O$419)=0),"",(INDEX(MASTER!$D$24:$AG$391,$AK139,O$419))))</f>
        <v/>
      </c>
      <c r="P139" s="27" t="str" cm="1">
        <f t="array" ref="P139">IF($AK139=0,"",IF((INDEX(MASTER!$D$24:$AG$391,$AK139,P$419)=0),"",(INDEX(MASTER!$D$24:$AG$391,$AK139,P$419))))</f>
        <v/>
      </c>
      <c r="Q139" s="27" t="str" cm="1">
        <f t="array" ref="Q139">IF($AK139=0,"",IF((INDEX(MASTER!$D$24:$AG$391,$AK139,Q$419)=0),"",(INDEX(MASTER!$D$24:$AG$391,$AK139,Q$419))))</f>
        <v/>
      </c>
      <c r="R139" s="27" t="str" cm="1">
        <f t="array" ref="R139">IF($AK139=0,"",IF((INDEX(MASTER!$D$24:$AG$391,$AK139,R$419)=0),"",(INDEX(MASTER!$D$24:$AG$391,$AK139,R$419))))</f>
        <v/>
      </c>
      <c r="S139" s="27" t="str" cm="1">
        <f t="array" ref="S139">IF($AK139=0,"",IF((INDEX(MASTER!$D$24:$AG$391,$AK139,S$419)=0),"",(INDEX(MASTER!$D$24:$AG$391,$AK139,S$419))))</f>
        <v/>
      </c>
      <c r="T139" s="27" t="str" cm="1">
        <f t="array" ref="T139">IF($AK139=0,"",IF((INDEX(MASTER!$D$24:$AG$391,$AK139,T$419)=0),"",(INDEX(MASTER!$D$24:$AG$391,$AK139,T$419))))</f>
        <v/>
      </c>
      <c r="U139" s="27" t="str" cm="1">
        <f t="array" ref="U139">IF($AK139=0,"",IF((INDEX(MASTER!$D$24:$AG$391,$AK139,U$419)=0),"",(INDEX(MASTER!$D$24:$AG$391,$AK139,U$419))))</f>
        <v/>
      </c>
      <c r="V139" s="27" t="str" cm="1">
        <f t="array" ref="V139">IF($AK139=0,"",IF((INDEX(MASTER!$D$24:$AG$391,$AK139,V$419)=0),"",(INDEX(MASTER!$D$24:$AG$391,$AK139,V$419))))</f>
        <v/>
      </c>
      <c r="W139" s="27" t="str" cm="1">
        <f t="array" ref="W139">IF($AK139=0,"",IF((INDEX(MASTER!$D$24:$AG$391,$AK139,W$419)=0),"",(INDEX(MASTER!$D$24:$AG$391,$AK139,W$419))))</f>
        <v/>
      </c>
      <c r="X139" s="27" t="str" cm="1">
        <f t="array" ref="X139">IF($AK139=0,"",IF((INDEX(MASTER!$D$24:$AG$391,$AK139,X$419)=0),"",(INDEX(MASTER!$D$24:$AG$391,$AK139,X$419))))</f>
        <v/>
      </c>
      <c r="Y139" s="27" t="str" cm="1">
        <f t="array" ref="Y139">IF($AK139=0,"",IF((INDEX(MASTER!$D$24:$AG$391,$AK139,Y$419)=0),"",(INDEX(MASTER!$D$24:$AG$391,$AK139,Y$419))))</f>
        <v/>
      </c>
      <c r="Z139" s="27" t="str" cm="1">
        <f t="array" ref="Z139">IF($AK139=0,"",IF((INDEX(MASTER!$D$24:$AG$391,$AK139,Z$419)=0),"",(INDEX(MASTER!$D$24:$AG$391,$AK139,Z$419))))</f>
        <v/>
      </c>
      <c r="AA139" s="27" t="str" cm="1">
        <f t="array" ref="AA139">IF($AK139=0,"",IF((INDEX(MASTER!$D$24:$AG$391,$AK139,AA$419)=0),"",(INDEX(MASTER!$D$24:$AG$391,$AK139,AA$419))))</f>
        <v/>
      </c>
      <c r="AB139" s="27" t="str" cm="1">
        <f t="array" ref="AB139">IF($AK139=0,"",IF((INDEX(MASTER!$D$24:$AG$391,$AK139,AB$419)=0),"",(INDEX(MASTER!$D$24:$AG$391,$AK139,AB$419))))</f>
        <v/>
      </c>
      <c r="AC139" s="27" t="str" cm="1">
        <f t="array" ref="AC139">IF($AK139=0,"",IF((INDEX(MASTER!$D$24:$AG$391,$AK139,AC$419)=0),"",(INDEX(MASTER!$D$24:$AG$391,$AK139,AC$419))))</f>
        <v/>
      </c>
      <c r="AD139" s="27" t="str" cm="1">
        <f t="array" ref="AD139">IF($AK139=0,"",IF((INDEX(MASTER!$D$24:$AG$391,$AK139,AD$419)=0),"",(INDEX(MASTER!$D$24:$AG$391,$AK139,AD$419))))</f>
        <v/>
      </c>
      <c r="AE139" s="27" t="str" cm="1">
        <f t="array" ref="AE139">IF($AK139=0,"",IF((INDEX(MASTER!$D$24:$AG$391,$AK139,AE$419)=0),"",(INDEX(MASTER!$D$24:$AG$391,$AK139,AE$419))))</f>
        <v/>
      </c>
      <c r="AF139" s="102" t="str" cm="1">
        <f t="array" ref="AF139">IF($AK139=0,"",IF((INDEX(MASTER!$D$24:$AG$391,$AK139,AF$419)=0),"",(INDEX(MASTER!$D$24:$AG$391,$AK139,AF$419))))</f>
        <v/>
      </c>
      <c r="AK139" s="3">
        <v>96</v>
      </c>
    </row>
    <row r="140" spans="2:37" ht="12.75" customHeight="1" x14ac:dyDescent="0.2">
      <c r="B140" s="28"/>
      <c r="D140" s="111" t="str" cm="1">
        <f t="array" ref="D140">IF($AK140=0,"",IF((INDEX(MASTER!$D$24:$AG$391,$AK140,D$419)=0),"",(INDEX(MASTER!$D$24:$AG$391,$AK140,D$419))))</f>
        <v>$XS136</v>
      </c>
      <c r="E140" s="22" t="str" cm="1">
        <f t="array" ref="E140">IF($AK140=0,"",IF((INDEX(MASTER!$D$24:$AG$391,$AK140,E$419)=0),"",(INDEX(MASTER!$D$24:$AG$391,$AK140,E$419))))</f>
        <v/>
      </c>
      <c r="F140" s="22" t="str" cm="1">
        <f t="array" ref="F140">IF($AK140=0,"",IF((INDEX(MASTER!$D$24:$AG$391,$AK140,F$419)=0),"",(INDEX(MASTER!$D$24:$AG$391,$AK140,F$419))))</f>
        <v>RAMP A</v>
      </c>
      <c r="G140" s="23" cm="1">
        <f t="array" ref="G140">IF($AK140=0,"",IF((INDEX(MASTER!$D$24:$AG$391,$AK140,G$419)=0),"",(INDEX(MASTER!$D$24:$AG$391,$AK140,G$419))))</f>
        <v>3950</v>
      </c>
      <c r="H140" s="22" t="str" cm="1">
        <f t="array" ref="H140">IF($AK140=0,"",IF((INDEX(MASTER!$D$24:$AG$391,$AK140,H$419)=0),"",(INDEX(MASTER!$D$24:$AG$391,$AK140,H$419))))</f>
        <v>TO</v>
      </c>
      <c r="I140" s="23" cm="1">
        <f t="array" ref="I140">IF($AK140=0,"",IF((INDEX(MASTER!$D$24:$AG$391,$AK140,I$419)=0),"",(INDEX(MASTER!$D$24:$AG$391,$AK140,I$419))))</f>
        <v>4000</v>
      </c>
      <c r="J140" s="112" t="str" cm="1">
        <f t="array" ref="J140">IF($AK140=0,"",IF((INDEX(MASTER!$D$24:$AG$391,$AK140,J$419)=0),"",(INDEX(MASTER!$D$24:$AG$391,$AK140,J$419))))</f>
        <v/>
      </c>
      <c r="K140" s="112" t="str" cm="1">
        <f t="array" ref="K140">IF($AK140=0,"",IF((INDEX(MASTER!$D$24:$AG$391,$AK140,K$419)=0),"",(INDEX(MASTER!$D$24:$AG$391,$AK140,K$419))))</f>
        <v>01/NHS/21</v>
      </c>
      <c r="L140" s="25" cm="1">
        <f t="array" ref="L140">IF($AK140=0,"",IF((INDEX(MASTER!$D$24:$AG$391,$AK140,L$419)=0),"",(INDEX(MASTER!$D$24:$AG$391,$AK140,L$419))))</f>
        <v>12</v>
      </c>
      <c r="M140" s="27" cm="1">
        <f t="array" ref="M140">IF($AK140=0,"",IF((INDEX(MASTER!$D$24:$AG$391,$AK140,M$419)=0),"",(INDEX(MASTER!$D$24:$AG$391,$AK140,M$419))))</f>
        <v>15</v>
      </c>
      <c r="N140" s="27" t="str" cm="1">
        <f t="array" ref="N140">IF($AK140=0,"",IF((INDEX(MASTER!$D$24:$AG$391,$AK140,N$419)=0),"",(INDEX(MASTER!$D$24:$AG$391,$AK140,N$419))))</f>
        <v/>
      </c>
      <c r="O140" s="27" t="str" cm="1">
        <f t="array" ref="O140">IF($AK140=0,"",IF((INDEX(MASTER!$D$24:$AG$391,$AK140,O$419)=0),"",(INDEX(MASTER!$D$24:$AG$391,$AK140,O$419))))</f>
        <v/>
      </c>
      <c r="P140" s="27" t="str" cm="1">
        <f t="array" ref="P140">IF($AK140=0,"",IF((INDEX(MASTER!$D$24:$AG$391,$AK140,P$419)=0),"",(INDEX(MASTER!$D$24:$AG$391,$AK140,P$419))))</f>
        <v/>
      </c>
      <c r="Q140" s="27" t="str" cm="1">
        <f t="array" ref="Q140">IF($AK140=0,"",IF((INDEX(MASTER!$D$24:$AG$391,$AK140,Q$419)=0),"",(INDEX(MASTER!$D$24:$AG$391,$AK140,Q$419))))</f>
        <v/>
      </c>
      <c r="R140" s="27" t="str" cm="1">
        <f t="array" ref="R140">IF($AK140=0,"",IF((INDEX(MASTER!$D$24:$AG$391,$AK140,R$419)=0),"",(INDEX(MASTER!$D$24:$AG$391,$AK140,R$419))))</f>
        <v/>
      </c>
      <c r="S140" s="27" t="str" cm="1">
        <f t="array" ref="S140">IF($AK140=0,"",IF((INDEX(MASTER!$D$24:$AG$391,$AK140,S$419)=0),"",(INDEX(MASTER!$D$24:$AG$391,$AK140,S$419))))</f>
        <v/>
      </c>
      <c r="T140" s="27" t="str" cm="1">
        <f t="array" ref="T140">IF($AK140=0,"",IF((INDEX(MASTER!$D$24:$AG$391,$AK140,T$419)=0),"",(INDEX(MASTER!$D$24:$AG$391,$AK140,T$419))))</f>
        <v/>
      </c>
      <c r="U140" s="27" t="str" cm="1">
        <f t="array" ref="U140">IF($AK140=0,"",IF((INDEX(MASTER!$D$24:$AG$391,$AK140,U$419)=0),"",(INDEX(MASTER!$D$24:$AG$391,$AK140,U$419))))</f>
        <v/>
      </c>
      <c r="V140" s="27" t="str" cm="1">
        <f t="array" ref="V140">IF($AK140=0,"",IF((INDEX(MASTER!$D$24:$AG$391,$AK140,V$419)=0),"",(INDEX(MASTER!$D$24:$AG$391,$AK140,V$419))))</f>
        <v/>
      </c>
      <c r="W140" s="27" t="str" cm="1">
        <f t="array" ref="W140">IF($AK140=0,"",IF((INDEX(MASTER!$D$24:$AG$391,$AK140,W$419)=0),"",(INDEX(MASTER!$D$24:$AG$391,$AK140,W$419))))</f>
        <v/>
      </c>
      <c r="X140" s="27" t="str" cm="1">
        <f t="array" ref="X140">IF($AK140=0,"",IF((INDEX(MASTER!$D$24:$AG$391,$AK140,X$419)=0),"",(INDEX(MASTER!$D$24:$AG$391,$AK140,X$419))))</f>
        <v/>
      </c>
      <c r="Y140" s="27" t="str" cm="1">
        <f t="array" ref="Y140">IF($AK140=0,"",IF((INDEX(MASTER!$D$24:$AG$391,$AK140,Y$419)=0),"",(INDEX(MASTER!$D$24:$AG$391,$AK140,Y$419))))</f>
        <v/>
      </c>
      <c r="Z140" s="27" t="str" cm="1">
        <f t="array" ref="Z140">IF($AK140=0,"",IF((INDEX(MASTER!$D$24:$AG$391,$AK140,Z$419)=0),"",(INDEX(MASTER!$D$24:$AG$391,$AK140,Z$419))))</f>
        <v/>
      </c>
      <c r="AA140" s="27" t="str" cm="1">
        <f t="array" ref="AA140">IF($AK140=0,"",IF((INDEX(MASTER!$D$24:$AG$391,$AK140,AA$419)=0),"",(INDEX(MASTER!$D$24:$AG$391,$AK140,AA$419))))</f>
        <v/>
      </c>
      <c r="AB140" s="27" t="str" cm="1">
        <f t="array" ref="AB140">IF($AK140=0,"",IF((INDEX(MASTER!$D$24:$AG$391,$AK140,AB$419)=0),"",(INDEX(MASTER!$D$24:$AG$391,$AK140,AB$419))))</f>
        <v/>
      </c>
      <c r="AC140" s="27" t="str" cm="1">
        <f t="array" ref="AC140">IF($AK140=0,"",IF((INDEX(MASTER!$D$24:$AG$391,$AK140,AC$419)=0),"",(INDEX(MASTER!$D$24:$AG$391,$AK140,AC$419))))</f>
        <v/>
      </c>
      <c r="AD140" s="27" t="str" cm="1">
        <f t="array" ref="AD140">IF($AK140=0,"",IF((INDEX(MASTER!$D$24:$AG$391,$AK140,AD$419)=0),"",(INDEX(MASTER!$D$24:$AG$391,$AK140,AD$419))))</f>
        <v/>
      </c>
      <c r="AE140" s="27" t="str" cm="1">
        <f t="array" ref="AE140">IF($AK140=0,"",IF((INDEX(MASTER!$D$24:$AG$391,$AK140,AE$419)=0),"",(INDEX(MASTER!$D$24:$AG$391,$AK140,AE$419))))</f>
        <v/>
      </c>
      <c r="AF140" s="102" t="str" cm="1">
        <f t="array" ref="AF140">IF($AK140=0,"",IF((INDEX(MASTER!$D$24:$AG$391,$AK140,AF$419)=0),"",(INDEX(MASTER!$D$24:$AG$391,$AK140,AF$419))))</f>
        <v/>
      </c>
      <c r="AK140" s="3">
        <v>97</v>
      </c>
    </row>
    <row r="141" spans="2:37" ht="12.75" customHeight="1" x14ac:dyDescent="0.2">
      <c r="B141" s="28"/>
      <c r="D141" s="111" t="str" cm="1">
        <f t="array" ref="D141">IF($AK141=0,"",IF((INDEX(MASTER!$D$24:$AG$391,$AK141,D$419)=0),"",(INDEX(MASTER!$D$24:$AG$391,$AK141,D$419))))</f>
        <v>$XS137</v>
      </c>
      <c r="E141" s="22" t="str" cm="1">
        <f t="array" ref="E141">IF($AK141=0,"",IF((INDEX(MASTER!$D$24:$AG$391,$AK141,E$419)=0),"",(INDEX(MASTER!$D$24:$AG$391,$AK141,E$419))))</f>
        <v/>
      </c>
      <c r="F141" s="22" t="str" cm="1">
        <f t="array" ref="F141">IF($AK141=0,"",IF((INDEX(MASTER!$D$24:$AG$391,$AK141,F$419)=0),"",(INDEX(MASTER!$D$24:$AG$391,$AK141,F$419))))</f>
        <v>RAMP A</v>
      </c>
      <c r="G141" s="23" cm="1">
        <f t="array" ref="G141">IF($AK141=0,"",IF((INDEX(MASTER!$D$24:$AG$391,$AK141,G$419)=0),"",(INDEX(MASTER!$D$24:$AG$391,$AK141,G$419))))</f>
        <v>4000</v>
      </c>
      <c r="H141" s="22" t="str" cm="1">
        <f t="array" ref="H141">IF($AK141=0,"",IF((INDEX(MASTER!$D$24:$AG$391,$AK141,H$419)=0),"",(INDEX(MASTER!$D$24:$AG$391,$AK141,H$419))))</f>
        <v>TO</v>
      </c>
      <c r="I141" s="23" cm="1">
        <f t="array" ref="I141">IF($AK141=0,"",IF((INDEX(MASTER!$D$24:$AG$391,$AK141,I$419)=0),"",(INDEX(MASTER!$D$24:$AG$391,$AK141,I$419))))</f>
        <v>4050</v>
      </c>
      <c r="J141" s="112" t="str" cm="1">
        <f t="array" ref="J141">IF($AK141=0,"",IF((INDEX(MASTER!$D$24:$AG$391,$AK141,J$419)=0),"",(INDEX(MASTER!$D$24:$AG$391,$AK141,J$419))))</f>
        <v/>
      </c>
      <c r="K141" s="112" t="str" cm="1">
        <f t="array" ref="K141">IF($AK141=0,"",IF((INDEX(MASTER!$D$24:$AG$391,$AK141,K$419)=0),"",(INDEX(MASTER!$D$24:$AG$391,$AK141,K$419))))</f>
        <v>01/NHS/21</v>
      </c>
      <c r="L141" s="25" cm="1">
        <f t="array" ref="L141">IF($AK141=0,"",IF((INDEX(MASTER!$D$24:$AG$391,$AK141,L$419)=0),"",(INDEX(MASTER!$D$24:$AG$391,$AK141,L$419))))</f>
        <v>4</v>
      </c>
      <c r="M141" s="27" cm="1">
        <f t="array" ref="M141">IF($AK141=0,"",IF((INDEX(MASTER!$D$24:$AG$391,$AK141,M$419)=0),"",(INDEX(MASTER!$D$24:$AG$391,$AK141,M$419))))</f>
        <v>20</v>
      </c>
      <c r="N141" s="27" t="str" cm="1">
        <f t="array" ref="N141">IF($AK141=0,"",IF((INDEX(MASTER!$D$24:$AG$391,$AK141,N$419)=0),"",(INDEX(MASTER!$D$24:$AG$391,$AK141,N$419))))</f>
        <v/>
      </c>
      <c r="O141" s="27" t="str" cm="1">
        <f t="array" ref="O141">IF($AK141=0,"",IF((INDEX(MASTER!$D$24:$AG$391,$AK141,O$419)=0),"",(INDEX(MASTER!$D$24:$AG$391,$AK141,O$419))))</f>
        <v/>
      </c>
      <c r="P141" s="27" t="str" cm="1">
        <f t="array" ref="P141">IF($AK141=0,"",IF((INDEX(MASTER!$D$24:$AG$391,$AK141,P$419)=0),"",(INDEX(MASTER!$D$24:$AG$391,$AK141,P$419))))</f>
        <v/>
      </c>
      <c r="Q141" s="27" t="str" cm="1">
        <f t="array" ref="Q141">IF($AK141=0,"",IF((INDEX(MASTER!$D$24:$AG$391,$AK141,Q$419)=0),"",(INDEX(MASTER!$D$24:$AG$391,$AK141,Q$419))))</f>
        <v/>
      </c>
      <c r="R141" s="27" t="str" cm="1">
        <f t="array" ref="R141">IF($AK141=0,"",IF((INDEX(MASTER!$D$24:$AG$391,$AK141,R$419)=0),"",(INDEX(MASTER!$D$24:$AG$391,$AK141,R$419))))</f>
        <v/>
      </c>
      <c r="S141" s="27" t="str" cm="1">
        <f t="array" ref="S141">IF($AK141=0,"",IF((INDEX(MASTER!$D$24:$AG$391,$AK141,S$419)=0),"",(INDEX(MASTER!$D$24:$AG$391,$AK141,S$419))))</f>
        <v/>
      </c>
      <c r="T141" s="27" t="str" cm="1">
        <f t="array" ref="T141">IF($AK141=0,"",IF((INDEX(MASTER!$D$24:$AG$391,$AK141,T$419)=0),"",(INDEX(MASTER!$D$24:$AG$391,$AK141,T$419))))</f>
        <v/>
      </c>
      <c r="U141" s="27" t="str" cm="1">
        <f t="array" ref="U141">IF($AK141=0,"",IF((INDEX(MASTER!$D$24:$AG$391,$AK141,U$419)=0),"",(INDEX(MASTER!$D$24:$AG$391,$AK141,U$419))))</f>
        <v/>
      </c>
      <c r="V141" s="27" t="str" cm="1">
        <f t="array" ref="V141">IF($AK141=0,"",IF((INDEX(MASTER!$D$24:$AG$391,$AK141,V$419)=0),"",(INDEX(MASTER!$D$24:$AG$391,$AK141,V$419))))</f>
        <v/>
      </c>
      <c r="W141" s="27" t="str" cm="1">
        <f t="array" ref="W141">IF($AK141=0,"",IF((INDEX(MASTER!$D$24:$AG$391,$AK141,W$419)=0),"",(INDEX(MASTER!$D$24:$AG$391,$AK141,W$419))))</f>
        <v/>
      </c>
      <c r="X141" s="27" t="str" cm="1">
        <f t="array" ref="X141">IF($AK141=0,"",IF((INDEX(MASTER!$D$24:$AG$391,$AK141,X$419)=0),"",(INDEX(MASTER!$D$24:$AG$391,$AK141,X$419))))</f>
        <v/>
      </c>
      <c r="Y141" s="27" t="str" cm="1">
        <f t="array" ref="Y141">IF($AK141=0,"",IF((INDEX(MASTER!$D$24:$AG$391,$AK141,Y$419)=0),"",(INDEX(MASTER!$D$24:$AG$391,$AK141,Y$419))))</f>
        <v/>
      </c>
      <c r="Z141" s="27" t="str" cm="1">
        <f t="array" ref="Z141">IF($AK141=0,"",IF((INDEX(MASTER!$D$24:$AG$391,$AK141,Z$419)=0),"",(INDEX(MASTER!$D$24:$AG$391,$AK141,Z$419))))</f>
        <v/>
      </c>
      <c r="AA141" s="27" t="str" cm="1">
        <f t="array" ref="AA141">IF($AK141=0,"",IF((INDEX(MASTER!$D$24:$AG$391,$AK141,AA$419)=0),"",(INDEX(MASTER!$D$24:$AG$391,$AK141,AA$419))))</f>
        <v/>
      </c>
      <c r="AB141" s="27" t="str" cm="1">
        <f t="array" ref="AB141">IF($AK141=0,"",IF((INDEX(MASTER!$D$24:$AG$391,$AK141,AB$419)=0),"",(INDEX(MASTER!$D$24:$AG$391,$AK141,AB$419))))</f>
        <v/>
      </c>
      <c r="AC141" s="27" t="str" cm="1">
        <f t="array" ref="AC141">IF($AK141=0,"",IF((INDEX(MASTER!$D$24:$AG$391,$AK141,AC$419)=0),"",(INDEX(MASTER!$D$24:$AG$391,$AK141,AC$419))))</f>
        <v/>
      </c>
      <c r="AD141" s="27" t="str" cm="1">
        <f t="array" ref="AD141">IF($AK141=0,"",IF((INDEX(MASTER!$D$24:$AG$391,$AK141,AD$419)=0),"",(INDEX(MASTER!$D$24:$AG$391,$AK141,AD$419))))</f>
        <v/>
      </c>
      <c r="AE141" s="27" t="str" cm="1">
        <f t="array" ref="AE141">IF($AK141=0,"",IF((INDEX(MASTER!$D$24:$AG$391,$AK141,AE$419)=0),"",(INDEX(MASTER!$D$24:$AG$391,$AK141,AE$419))))</f>
        <v/>
      </c>
      <c r="AF141" s="102" t="str" cm="1">
        <f t="array" ref="AF141">IF($AK141=0,"",IF((INDEX(MASTER!$D$24:$AG$391,$AK141,AF$419)=0),"",(INDEX(MASTER!$D$24:$AG$391,$AK141,AF$419))))</f>
        <v/>
      </c>
      <c r="AK141" s="3">
        <v>98</v>
      </c>
    </row>
    <row r="142" spans="2:37" ht="12.75" customHeight="1" x14ac:dyDescent="0.2">
      <c r="B142" s="28"/>
      <c r="D142" s="111" t="str" cm="1">
        <f t="array" ref="D142">IF($AK142=0,"",IF((INDEX(MASTER!$D$24:$AG$391,$AK142,D$419)=0),"",(INDEX(MASTER!$D$24:$AG$391,$AK142,D$419))))</f>
        <v>$XS137</v>
      </c>
      <c r="E142" s="22" t="str" cm="1">
        <f t="array" ref="E142">IF($AK142=0,"",IF((INDEX(MASTER!$D$24:$AG$391,$AK142,E$419)=0),"",(INDEX(MASTER!$D$24:$AG$391,$AK142,E$419))))</f>
        <v/>
      </c>
      <c r="F142" s="22" t="str" cm="1">
        <f t="array" ref="F142">IF($AK142=0,"",IF((INDEX(MASTER!$D$24:$AG$391,$AK142,F$419)=0),"",(INDEX(MASTER!$D$24:$AG$391,$AK142,F$419))))</f>
        <v>RAMP A</v>
      </c>
      <c r="G142" s="23" cm="1">
        <f t="array" ref="G142">IF($AK142=0,"",IF((INDEX(MASTER!$D$24:$AG$391,$AK142,G$419)=0),"",(INDEX(MASTER!$D$24:$AG$391,$AK142,G$419))))</f>
        <v>4050</v>
      </c>
      <c r="H142" s="22" t="str" cm="1">
        <f t="array" ref="H142">IF($AK142=0,"",IF((INDEX(MASTER!$D$24:$AG$391,$AK142,H$419)=0),"",(INDEX(MASTER!$D$24:$AG$391,$AK142,H$419))))</f>
        <v>TO</v>
      </c>
      <c r="I142" s="23" cm="1">
        <f t="array" ref="I142">IF($AK142=0,"",IF((INDEX(MASTER!$D$24:$AG$391,$AK142,I$419)=0),"",(INDEX(MASTER!$D$24:$AG$391,$AK142,I$419))))</f>
        <v>4100</v>
      </c>
      <c r="J142" s="112" t="str" cm="1">
        <f t="array" ref="J142">IF($AK142=0,"",IF((INDEX(MASTER!$D$24:$AG$391,$AK142,J$419)=0),"",(INDEX(MASTER!$D$24:$AG$391,$AK142,J$419))))</f>
        <v/>
      </c>
      <c r="K142" s="112" t="str" cm="1">
        <f t="array" ref="K142">IF($AK142=0,"",IF((INDEX(MASTER!$D$24:$AG$391,$AK142,K$419)=0),"",(INDEX(MASTER!$D$24:$AG$391,$AK142,K$419))))</f>
        <v>01/NHS/21</v>
      </c>
      <c r="L142" s="25" cm="1">
        <f t="array" ref="L142">IF($AK142=0,"",IF((INDEX(MASTER!$D$24:$AG$391,$AK142,L$419)=0),"",(INDEX(MASTER!$D$24:$AG$391,$AK142,L$419))))</f>
        <v>3</v>
      </c>
      <c r="M142" s="27" cm="1">
        <f t="array" ref="M142">IF($AK142=0,"",IF((INDEX(MASTER!$D$24:$AG$391,$AK142,M$419)=0),"",(INDEX(MASTER!$D$24:$AG$391,$AK142,M$419))))</f>
        <v>28</v>
      </c>
      <c r="N142" s="27" t="str" cm="1">
        <f t="array" ref="N142">IF($AK142=0,"",IF((INDEX(MASTER!$D$24:$AG$391,$AK142,N$419)=0),"",(INDEX(MASTER!$D$24:$AG$391,$AK142,N$419))))</f>
        <v/>
      </c>
      <c r="O142" s="27" t="str" cm="1">
        <f t="array" ref="O142">IF($AK142=0,"",IF((INDEX(MASTER!$D$24:$AG$391,$AK142,O$419)=0),"",(INDEX(MASTER!$D$24:$AG$391,$AK142,O$419))))</f>
        <v/>
      </c>
      <c r="P142" s="27" t="str" cm="1">
        <f t="array" ref="P142">IF($AK142=0,"",IF((INDEX(MASTER!$D$24:$AG$391,$AK142,P$419)=0),"",(INDEX(MASTER!$D$24:$AG$391,$AK142,P$419))))</f>
        <v/>
      </c>
      <c r="Q142" s="27" t="str" cm="1">
        <f t="array" ref="Q142">IF($AK142=0,"",IF((INDEX(MASTER!$D$24:$AG$391,$AK142,Q$419)=0),"",(INDEX(MASTER!$D$24:$AG$391,$AK142,Q$419))))</f>
        <v/>
      </c>
      <c r="R142" s="27" t="str" cm="1">
        <f t="array" ref="R142">IF($AK142=0,"",IF((INDEX(MASTER!$D$24:$AG$391,$AK142,R$419)=0),"",(INDEX(MASTER!$D$24:$AG$391,$AK142,R$419))))</f>
        <v/>
      </c>
      <c r="S142" s="27" t="str" cm="1">
        <f t="array" ref="S142">IF($AK142=0,"",IF((INDEX(MASTER!$D$24:$AG$391,$AK142,S$419)=0),"",(INDEX(MASTER!$D$24:$AG$391,$AK142,S$419))))</f>
        <v/>
      </c>
      <c r="T142" s="27" t="str" cm="1">
        <f t="array" ref="T142">IF($AK142=0,"",IF((INDEX(MASTER!$D$24:$AG$391,$AK142,T$419)=0),"",(INDEX(MASTER!$D$24:$AG$391,$AK142,T$419))))</f>
        <v/>
      </c>
      <c r="U142" s="27" t="str" cm="1">
        <f t="array" ref="U142">IF($AK142=0,"",IF((INDEX(MASTER!$D$24:$AG$391,$AK142,U$419)=0),"",(INDEX(MASTER!$D$24:$AG$391,$AK142,U$419))))</f>
        <v/>
      </c>
      <c r="V142" s="27" t="str" cm="1">
        <f t="array" ref="V142">IF($AK142=0,"",IF((INDEX(MASTER!$D$24:$AG$391,$AK142,V$419)=0),"",(INDEX(MASTER!$D$24:$AG$391,$AK142,V$419))))</f>
        <v/>
      </c>
      <c r="W142" s="27" t="str" cm="1">
        <f t="array" ref="W142">IF($AK142=0,"",IF((INDEX(MASTER!$D$24:$AG$391,$AK142,W$419)=0),"",(INDEX(MASTER!$D$24:$AG$391,$AK142,W$419))))</f>
        <v/>
      </c>
      <c r="X142" s="27" t="str" cm="1">
        <f t="array" ref="X142">IF($AK142=0,"",IF((INDEX(MASTER!$D$24:$AG$391,$AK142,X$419)=0),"",(INDEX(MASTER!$D$24:$AG$391,$AK142,X$419))))</f>
        <v/>
      </c>
      <c r="Y142" s="27" t="str" cm="1">
        <f t="array" ref="Y142">IF($AK142=0,"",IF((INDEX(MASTER!$D$24:$AG$391,$AK142,Y$419)=0),"",(INDEX(MASTER!$D$24:$AG$391,$AK142,Y$419))))</f>
        <v/>
      </c>
      <c r="Z142" s="27" t="str" cm="1">
        <f t="array" ref="Z142">IF($AK142=0,"",IF((INDEX(MASTER!$D$24:$AG$391,$AK142,Z$419)=0),"",(INDEX(MASTER!$D$24:$AG$391,$AK142,Z$419))))</f>
        <v/>
      </c>
      <c r="AA142" s="27" t="str" cm="1">
        <f t="array" ref="AA142">IF($AK142=0,"",IF((INDEX(MASTER!$D$24:$AG$391,$AK142,AA$419)=0),"",(INDEX(MASTER!$D$24:$AG$391,$AK142,AA$419))))</f>
        <v/>
      </c>
      <c r="AB142" s="27" t="str" cm="1">
        <f t="array" ref="AB142">IF($AK142=0,"",IF((INDEX(MASTER!$D$24:$AG$391,$AK142,AB$419)=0),"",(INDEX(MASTER!$D$24:$AG$391,$AK142,AB$419))))</f>
        <v/>
      </c>
      <c r="AC142" s="27" t="str" cm="1">
        <f t="array" ref="AC142">IF($AK142=0,"",IF((INDEX(MASTER!$D$24:$AG$391,$AK142,AC$419)=0),"",(INDEX(MASTER!$D$24:$AG$391,$AK142,AC$419))))</f>
        <v/>
      </c>
      <c r="AD142" s="27" t="str" cm="1">
        <f t="array" ref="AD142">IF($AK142=0,"",IF((INDEX(MASTER!$D$24:$AG$391,$AK142,AD$419)=0),"",(INDEX(MASTER!$D$24:$AG$391,$AK142,AD$419))))</f>
        <v/>
      </c>
      <c r="AE142" s="27" t="str" cm="1">
        <f t="array" ref="AE142">IF($AK142=0,"",IF((INDEX(MASTER!$D$24:$AG$391,$AK142,AE$419)=0),"",(INDEX(MASTER!$D$24:$AG$391,$AK142,AE$419))))</f>
        <v/>
      </c>
      <c r="AF142" s="102" t="str" cm="1">
        <f t="array" ref="AF142">IF($AK142=0,"",IF((INDEX(MASTER!$D$24:$AG$391,$AK142,AF$419)=0),"",(INDEX(MASTER!$D$24:$AG$391,$AK142,AF$419))))</f>
        <v/>
      </c>
      <c r="AK142" s="3">
        <v>99</v>
      </c>
    </row>
    <row r="143" spans="2:37" ht="12.75" customHeight="1" x14ac:dyDescent="0.2">
      <c r="B143" s="28"/>
      <c r="D143" s="111" t="str" cm="1">
        <f t="array" ref="D143">IF($AK143=0,"",IF((INDEX(MASTER!$D$24:$AG$391,$AK143,D$419)=0),"",(INDEX(MASTER!$D$24:$AG$391,$AK143,D$419))))</f>
        <v>$XS137</v>
      </c>
      <c r="E143" s="22" t="str" cm="1">
        <f t="array" ref="E143">IF($AK143=0,"",IF((INDEX(MASTER!$D$24:$AG$391,$AK143,E$419)=0),"",(INDEX(MASTER!$D$24:$AG$391,$AK143,E$419))))</f>
        <v/>
      </c>
      <c r="F143" s="22" t="str" cm="1">
        <f t="array" ref="F143">IF($AK143=0,"",IF((INDEX(MASTER!$D$24:$AG$391,$AK143,F$419)=0),"",(INDEX(MASTER!$D$24:$AG$391,$AK143,F$419))))</f>
        <v>RAMP A</v>
      </c>
      <c r="G143" s="23" cm="1">
        <f t="array" ref="G143">IF($AK143=0,"",IF((INDEX(MASTER!$D$24:$AG$391,$AK143,G$419)=0),"",(INDEX(MASTER!$D$24:$AG$391,$AK143,G$419))))</f>
        <v>4100</v>
      </c>
      <c r="H143" s="22" t="str" cm="1">
        <f t="array" ref="H143">IF($AK143=0,"",IF((INDEX(MASTER!$D$24:$AG$391,$AK143,H$419)=0),"",(INDEX(MASTER!$D$24:$AG$391,$AK143,H$419))))</f>
        <v>TO</v>
      </c>
      <c r="I143" s="23" cm="1">
        <f t="array" ref="I143">IF($AK143=0,"",IF((INDEX(MASTER!$D$24:$AG$391,$AK143,I$419)=0),"",(INDEX(MASTER!$D$24:$AG$391,$AK143,I$419))))</f>
        <v>4103.09</v>
      </c>
      <c r="J143" s="112" t="str" cm="1">
        <f t="array" ref="J143">IF($AK143=0,"",IF((INDEX(MASTER!$D$24:$AG$391,$AK143,J$419)=0),"",(INDEX(MASTER!$D$24:$AG$391,$AK143,J$419))))</f>
        <v/>
      </c>
      <c r="K143" s="112" t="str" cm="1">
        <f t="array" ref="K143">IF($AK143=0,"",IF((INDEX(MASTER!$D$24:$AG$391,$AK143,K$419)=0),"",(INDEX(MASTER!$D$24:$AG$391,$AK143,K$419))))</f>
        <v>01/NHS/21</v>
      </c>
      <c r="L143" s="25" t="str" cm="1">
        <f t="array" ref="L143">IF($AK143=0,"",IF((INDEX(MASTER!$D$24:$AG$391,$AK143,L$419)=0),"",(INDEX(MASTER!$D$24:$AG$391,$AK143,L$419))))</f>
        <v/>
      </c>
      <c r="M143" s="27" cm="1">
        <f t="array" ref="M143">IF($AK143=0,"",IF((INDEX(MASTER!$D$24:$AG$391,$AK143,M$419)=0),"",(INDEX(MASTER!$D$24:$AG$391,$AK143,M$419))))</f>
        <v>1</v>
      </c>
      <c r="N143" s="27" t="str" cm="1">
        <f t="array" ref="N143">IF($AK143=0,"",IF((INDEX(MASTER!$D$24:$AG$391,$AK143,N$419)=0),"",(INDEX(MASTER!$D$24:$AG$391,$AK143,N$419))))</f>
        <v/>
      </c>
      <c r="O143" s="27" t="str" cm="1">
        <f t="array" ref="O143">IF($AK143=0,"",IF((INDEX(MASTER!$D$24:$AG$391,$AK143,O$419)=0),"",(INDEX(MASTER!$D$24:$AG$391,$AK143,O$419))))</f>
        <v/>
      </c>
      <c r="P143" s="27" t="str" cm="1">
        <f t="array" ref="P143">IF($AK143=0,"",IF((INDEX(MASTER!$D$24:$AG$391,$AK143,P$419)=0),"",(INDEX(MASTER!$D$24:$AG$391,$AK143,P$419))))</f>
        <v/>
      </c>
      <c r="Q143" s="27" t="str" cm="1">
        <f t="array" ref="Q143">IF($AK143=0,"",IF((INDEX(MASTER!$D$24:$AG$391,$AK143,Q$419)=0),"",(INDEX(MASTER!$D$24:$AG$391,$AK143,Q$419))))</f>
        <v/>
      </c>
      <c r="R143" s="27" t="str" cm="1">
        <f t="array" ref="R143">IF($AK143=0,"",IF((INDEX(MASTER!$D$24:$AG$391,$AK143,R$419)=0),"",(INDEX(MASTER!$D$24:$AG$391,$AK143,R$419))))</f>
        <v/>
      </c>
      <c r="S143" s="27" t="str" cm="1">
        <f t="array" ref="S143">IF($AK143=0,"",IF((INDEX(MASTER!$D$24:$AG$391,$AK143,S$419)=0),"",(INDEX(MASTER!$D$24:$AG$391,$AK143,S$419))))</f>
        <v/>
      </c>
      <c r="T143" s="27" t="str" cm="1">
        <f t="array" ref="T143">IF($AK143=0,"",IF((INDEX(MASTER!$D$24:$AG$391,$AK143,T$419)=0),"",(INDEX(MASTER!$D$24:$AG$391,$AK143,T$419))))</f>
        <v/>
      </c>
      <c r="U143" s="27" t="str" cm="1">
        <f t="array" ref="U143">IF($AK143=0,"",IF((INDEX(MASTER!$D$24:$AG$391,$AK143,U$419)=0),"",(INDEX(MASTER!$D$24:$AG$391,$AK143,U$419))))</f>
        <v/>
      </c>
      <c r="V143" s="27" t="str" cm="1">
        <f t="array" ref="V143">IF($AK143=0,"",IF((INDEX(MASTER!$D$24:$AG$391,$AK143,V$419)=0),"",(INDEX(MASTER!$D$24:$AG$391,$AK143,V$419))))</f>
        <v/>
      </c>
      <c r="W143" s="27" t="str" cm="1">
        <f t="array" ref="W143">IF($AK143=0,"",IF((INDEX(MASTER!$D$24:$AG$391,$AK143,W$419)=0),"",(INDEX(MASTER!$D$24:$AG$391,$AK143,W$419))))</f>
        <v/>
      </c>
      <c r="X143" s="27" t="str" cm="1">
        <f t="array" ref="X143">IF($AK143=0,"",IF((INDEX(MASTER!$D$24:$AG$391,$AK143,X$419)=0),"",(INDEX(MASTER!$D$24:$AG$391,$AK143,X$419))))</f>
        <v/>
      </c>
      <c r="Y143" s="27" t="str" cm="1">
        <f t="array" ref="Y143">IF($AK143=0,"",IF((INDEX(MASTER!$D$24:$AG$391,$AK143,Y$419)=0),"",(INDEX(MASTER!$D$24:$AG$391,$AK143,Y$419))))</f>
        <v/>
      </c>
      <c r="Z143" s="27" t="str" cm="1">
        <f t="array" ref="Z143">IF($AK143=0,"",IF((INDEX(MASTER!$D$24:$AG$391,$AK143,Z$419)=0),"",(INDEX(MASTER!$D$24:$AG$391,$AK143,Z$419))))</f>
        <v/>
      </c>
      <c r="AA143" s="27" t="str" cm="1">
        <f t="array" ref="AA143">IF($AK143=0,"",IF((INDEX(MASTER!$D$24:$AG$391,$AK143,AA$419)=0),"",(INDEX(MASTER!$D$24:$AG$391,$AK143,AA$419))))</f>
        <v/>
      </c>
      <c r="AB143" s="27" t="str" cm="1">
        <f t="array" ref="AB143">IF($AK143=0,"",IF((INDEX(MASTER!$D$24:$AG$391,$AK143,AB$419)=0),"",(INDEX(MASTER!$D$24:$AG$391,$AK143,AB$419))))</f>
        <v/>
      </c>
      <c r="AC143" s="27" t="str" cm="1">
        <f t="array" ref="AC143">IF($AK143=0,"",IF((INDEX(MASTER!$D$24:$AG$391,$AK143,AC$419)=0),"",(INDEX(MASTER!$D$24:$AG$391,$AK143,AC$419))))</f>
        <v/>
      </c>
      <c r="AD143" s="27" t="str" cm="1">
        <f t="array" ref="AD143">IF($AK143=0,"",IF((INDEX(MASTER!$D$24:$AG$391,$AK143,AD$419)=0),"",(INDEX(MASTER!$D$24:$AG$391,$AK143,AD$419))))</f>
        <v/>
      </c>
      <c r="AE143" s="27" t="str" cm="1">
        <f t="array" ref="AE143">IF($AK143=0,"",IF((INDEX(MASTER!$D$24:$AG$391,$AK143,AE$419)=0),"",(INDEX(MASTER!$D$24:$AG$391,$AK143,AE$419))))</f>
        <v/>
      </c>
      <c r="AF143" s="102" t="str" cm="1">
        <f t="array" ref="AF143">IF($AK143=0,"",IF((INDEX(MASTER!$D$24:$AG$391,$AK143,AF$419)=0),"",(INDEX(MASTER!$D$24:$AG$391,$AK143,AF$419))))</f>
        <v/>
      </c>
      <c r="AK143" s="3">
        <v>100</v>
      </c>
    </row>
    <row r="144" spans="2:37" ht="12.75" customHeight="1" x14ac:dyDescent="0.2">
      <c r="B144" s="28"/>
      <c r="D144" s="111" t="str" cm="1">
        <f t="array" ref="D144">IF($AK144=0,"",IF((INDEX(MASTER!$D$24:$AG$391,$AK144,D$419)=0),"",(INDEX(MASTER!$D$24:$AG$391,$AK144,D$419))))</f>
        <v/>
      </c>
      <c r="E144" s="22" t="str" cm="1">
        <f t="array" ref="E144">IF($AK144=0,"",IF((INDEX(MASTER!$D$24:$AG$391,$AK144,E$419)=0),"",(INDEX(MASTER!$D$24:$AG$391,$AK144,E$419))))</f>
        <v/>
      </c>
      <c r="F144" s="22" t="str" cm="1">
        <f t="array" ref="F144">IF($AK144=0,"",IF((INDEX(MASTER!$D$24:$AG$391,$AK144,F$419)=0),"",(INDEX(MASTER!$D$24:$AG$391,$AK144,F$419))))</f>
        <v/>
      </c>
      <c r="G144" s="23" t="str" cm="1">
        <f t="array" ref="G144">IF($AK144=0,"",IF((INDEX(MASTER!$D$24:$AG$391,$AK144,G$419)=0),"",(INDEX(MASTER!$D$24:$AG$391,$AK144,G$419))))</f>
        <v/>
      </c>
      <c r="H144" s="22" t="str" cm="1">
        <f t="array" ref="H144">IF($AK144=0,"",IF((INDEX(MASTER!$D$24:$AG$391,$AK144,H$419)=0),"",(INDEX(MASTER!$D$24:$AG$391,$AK144,H$419))))</f>
        <v/>
      </c>
      <c r="I144" s="23" t="str" cm="1">
        <f t="array" ref="I144">IF($AK144=0,"",IF((INDEX(MASTER!$D$24:$AG$391,$AK144,I$419)=0),"",(INDEX(MASTER!$D$24:$AG$391,$AK144,I$419))))</f>
        <v/>
      </c>
      <c r="J144" s="112" t="str" cm="1">
        <f t="array" ref="J144">IF($AK144=0,"",IF((INDEX(MASTER!$D$24:$AG$391,$AK144,J$419)=0),"",(INDEX(MASTER!$D$24:$AG$391,$AK144,J$419))))</f>
        <v/>
      </c>
      <c r="K144" s="112" t="str" cm="1">
        <f t="array" ref="K144">IF($AK144=0,"",IF((INDEX(MASTER!$D$24:$AG$391,$AK144,K$419)=0),"",(INDEX(MASTER!$D$24:$AG$391,$AK144,K$419))))</f>
        <v/>
      </c>
      <c r="L144" s="25" t="str" cm="1">
        <f t="array" ref="L144">IF($AK144=0,"",IF((INDEX(MASTER!$D$24:$AG$391,$AK144,L$419)=0),"",(INDEX(MASTER!$D$24:$AG$391,$AK144,L$419))))</f>
        <v/>
      </c>
      <c r="M144" s="27" t="str" cm="1">
        <f t="array" ref="M144">IF($AK144=0,"",IF((INDEX(MASTER!$D$24:$AG$391,$AK144,M$419)=0),"",(INDEX(MASTER!$D$24:$AG$391,$AK144,M$419))))</f>
        <v/>
      </c>
      <c r="N144" s="27" t="str" cm="1">
        <f t="array" ref="N144">IF($AK144=0,"",IF((INDEX(MASTER!$D$24:$AG$391,$AK144,N$419)=0),"",(INDEX(MASTER!$D$24:$AG$391,$AK144,N$419))))</f>
        <v/>
      </c>
      <c r="O144" s="27" t="str" cm="1">
        <f t="array" ref="O144">IF($AK144=0,"",IF((INDEX(MASTER!$D$24:$AG$391,$AK144,O$419)=0),"",(INDEX(MASTER!$D$24:$AG$391,$AK144,O$419))))</f>
        <v/>
      </c>
      <c r="P144" s="27" t="str" cm="1">
        <f t="array" ref="P144">IF($AK144=0,"",IF((INDEX(MASTER!$D$24:$AG$391,$AK144,P$419)=0),"",(INDEX(MASTER!$D$24:$AG$391,$AK144,P$419))))</f>
        <v/>
      </c>
      <c r="Q144" s="27" t="str" cm="1">
        <f t="array" ref="Q144">IF($AK144=0,"",IF((INDEX(MASTER!$D$24:$AG$391,$AK144,Q$419)=0),"",(INDEX(MASTER!$D$24:$AG$391,$AK144,Q$419))))</f>
        <v/>
      </c>
      <c r="R144" s="27" t="str" cm="1">
        <f t="array" ref="R144">IF($AK144=0,"",IF((INDEX(MASTER!$D$24:$AG$391,$AK144,R$419)=0),"",(INDEX(MASTER!$D$24:$AG$391,$AK144,R$419))))</f>
        <v/>
      </c>
      <c r="S144" s="27" t="str" cm="1">
        <f t="array" ref="S144">IF($AK144=0,"",IF((INDEX(MASTER!$D$24:$AG$391,$AK144,S$419)=0),"",(INDEX(MASTER!$D$24:$AG$391,$AK144,S$419))))</f>
        <v/>
      </c>
      <c r="T144" s="27" t="str" cm="1">
        <f t="array" ref="T144">IF($AK144=0,"",IF((INDEX(MASTER!$D$24:$AG$391,$AK144,T$419)=0),"",(INDEX(MASTER!$D$24:$AG$391,$AK144,T$419))))</f>
        <v/>
      </c>
      <c r="U144" s="27" t="str" cm="1">
        <f t="array" ref="U144">IF($AK144=0,"",IF((INDEX(MASTER!$D$24:$AG$391,$AK144,U$419)=0),"",(INDEX(MASTER!$D$24:$AG$391,$AK144,U$419))))</f>
        <v/>
      </c>
      <c r="V144" s="27" t="str" cm="1">
        <f t="array" ref="V144">IF($AK144=0,"",IF((INDEX(MASTER!$D$24:$AG$391,$AK144,V$419)=0),"",(INDEX(MASTER!$D$24:$AG$391,$AK144,V$419))))</f>
        <v/>
      </c>
      <c r="W144" s="27" t="str" cm="1">
        <f t="array" ref="W144">IF($AK144=0,"",IF((INDEX(MASTER!$D$24:$AG$391,$AK144,W$419)=0),"",(INDEX(MASTER!$D$24:$AG$391,$AK144,W$419))))</f>
        <v/>
      </c>
      <c r="X144" s="27" t="str" cm="1">
        <f t="array" ref="X144">IF($AK144=0,"",IF((INDEX(MASTER!$D$24:$AG$391,$AK144,X$419)=0),"",(INDEX(MASTER!$D$24:$AG$391,$AK144,X$419))))</f>
        <v/>
      </c>
      <c r="Y144" s="27" t="str" cm="1">
        <f t="array" ref="Y144">IF($AK144=0,"",IF((INDEX(MASTER!$D$24:$AG$391,$AK144,Y$419)=0),"",(INDEX(MASTER!$D$24:$AG$391,$AK144,Y$419))))</f>
        <v/>
      </c>
      <c r="Z144" s="27" t="str" cm="1">
        <f t="array" ref="Z144">IF($AK144=0,"",IF((INDEX(MASTER!$D$24:$AG$391,$AK144,Z$419)=0),"",(INDEX(MASTER!$D$24:$AG$391,$AK144,Z$419))))</f>
        <v/>
      </c>
      <c r="AA144" s="27" t="str" cm="1">
        <f t="array" ref="AA144">IF($AK144=0,"",IF((INDEX(MASTER!$D$24:$AG$391,$AK144,AA$419)=0),"",(INDEX(MASTER!$D$24:$AG$391,$AK144,AA$419))))</f>
        <v/>
      </c>
      <c r="AB144" s="27" t="str" cm="1">
        <f t="array" ref="AB144">IF($AK144=0,"",IF((INDEX(MASTER!$D$24:$AG$391,$AK144,AB$419)=0),"",(INDEX(MASTER!$D$24:$AG$391,$AK144,AB$419))))</f>
        <v/>
      </c>
      <c r="AC144" s="27" t="str" cm="1">
        <f t="array" ref="AC144">IF($AK144=0,"",IF((INDEX(MASTER!$D$24:$AG$391,$AK144,AC$419)=0),"",(INDEX(MASTER!$D$24:$AG$391,$AK144,AC$419))))</f>
        <v/>
      </c>
      <c r="AD144" s="27" t="str" cm="1">
        <f t="array" ref="AD144">IF($AK144=0,"",IF((INDEX(MASTER!$D$24:$AG$391,$AK144,AD$419)=0),"",(INDEX(MASTER!$D$24:$AG$391,$AK144,AD$419))))</f>
        <v/>
      </c>
      <c r="AE144" s="27" t="str" cm="1">
        <f t="array" ref="AE144">IF($AK144=0,"",IF((INDEX(MASTER!$D$24:$AG$391,$AK144,AE$419)=0),"",(INDEX(MASTER!$D$24:$AG$391,$AK144,AE$419))))</f>
        <v/>
      </c>
      <c r="AF144" s="102" t="str" cm="1">
        <f t="array" ref="AF144">IF($AK144=0,"",IF((INDEX(MASTER!$D$24:$AG$391,$AK144,AF$419)=0),"",(INDEX(MASTER!$D$24:$AG$391,$AK144,AF$419))))</f>
        <v/>
      </c>
      <c r="AK144" s="3">
        <v>101</v>
      </c>
    </row>
    <row r="145" spans="2:37" ht="12.75" customHeight="1" x14ac:dyDescent="0.2">
      <c r="B145" s="28"/>
      <c r="D145" s="111" t="str" cm="1">
        <f t="array" ref="D145">IF($AK145=0,"",IF((INDEX(MASTER!$D$24:$AG$391,$AK145,D$419)=0),"",(INDEX(MASTER!$D$24:$AG$391,$AK145,D$419))))</f>
        <v>$XS138</v>
      </c>
      <c r="E145" s="22" t="str" cm="1">
        <f t="array" ref="E145">IF($AK145=0,"",IF((INDEX(MASTER!$D$24:$AG$391,$AK145,E$419)=0),"",(INDEX(MASTER!$D$24:$AG$391,$AK145,E$419))))</f>
        <v/>
      </c>
      <c r="F145" s="22" t="str" cm="1">
        <f t="array" ref="F145">IF($AK145=0,"",IF((INDEX(MASTER!$D$24:$AG$391,$AK145,F$419)=0),"",(INDEX(MASTER!$D$24:$AG$391,$AK145,F$419))))</f>
        <v>RAMP B</v>
      </c>
      <c r="G145" s="23" cm="1">
        <f t="array" ref="G145">IF($AK145=0,"",IF((INDEX(MASTER!$D$24:$AG$391,$AK145,G$419)=0),"",(INDEX(MASTER!$D$24:$AG$391,$AK145,G$419))))</f>
        <v>2161.83</v>
      </c>
      <c r="H145" s="22" t="str" cm="1">
        <f t="array" ref="H145">IF($AK145=0,"",IF((INDEX(MASTER!$D$24:$AG$391,$AK145,H$419)=0),"",(INDEX(MASTER!$D$24:$AG$391,$AK145,H$419))))</f>
        <v>TO</v>
      </c>
      <c r="I145" s="23" cm="1">
        <f t="array" ref="I145">IF($AK145=0,"",IF((INDEX(MASTER!$D$24:$AG$391,$AK145,I$419)=0),"",(INDEX(MASTER!$D$24:$AG$391,$AK145,I$419))))</f>
        <v>2200</v>
      </c>
      <c r="J145" s="112" t="str" cm="1">
        <f t="array" ref="J145">IF($AK145=0,"",IF((INDEX(MASTER!$D$24:$AG$391,$AK145,J$419)=0),"",(INDEX(MASTER!$D$24:$AG$391,$AK145,J$419))))</f>
        <v/>
      </c>
      <c r="K145" s="112" t="str" cm="1">
        <f t="array" ref="K145">IF($AK145=0,"",IF((INDEX(MASTER!$D$24:$AG$391,$AK145,K$419)=0),"",(INDEX(MASTER!$D$24:$AG$391,$AK145,K$419))))</f>
        <v>01/NHS/21</v>
      </c>
      <c r="L145" s="25" cm="1">
        <f t="array" ref="L145">IF($AK145=0,"",IF((INDEX(MASTER!$D$24:$AG$391,$AK145,L$419)=0),"",(INDEX(MASTER!$D$24:$AG$391,$AK145,L$419))))</f>
        <v>23</v>
      </c>
      <c r="M145" s="27" cm="1">
        <f t="array" ref="M145">IF($AK145=0,"",IF((INDEX(MASTER!$D$24:$AG$391,$AK145,M$419)=0),"",(INDEX(MASTER!$D$24:$AG$391,$AK145,M$419))))</f>
        <v>317</v>
      </c>
      <c r="N145" s="27" t="str" cm="1">
        <f t="array" ref="N145">IF($AK145=0,"",IF((INDEX(MASTER!$D$24:$AG$391,$AK145,N$419)=0),"",(INDEX(MASTER!$D$24:$AG$391,$AK145,N$419))))</f>
        <v/>
      </c>
      <c r="O145" s="27" t="str" cm="1">
        <f t="array" ref="O145">IF($AK145=0,"",IF((INDEX(MASTER!$D$24:$AG$391,$AK145,O$419)=0),"",(INDEX(MASTER!$D$24:$AG$391,$AK145,O$419))))</f>
        <v/>
      </c>
      <c r="P145" s="27" t="str" cm="1">
        <f t="array" ref="P145">IF($AK145=0,"",IF((INDEX(MASTER!$D$24:$AG$391,$AK145,P$419)=0),"",(INDEX(MASTER!$D$24:$AG$391,$AK145,P$419))))</f>
        <v/>
      </c>
      <c r="Q145" s="27" t="str" cm="1">
        <f t="array" ref="Q145">IF($AK145=0,"",IF((INDEX(MASTER!$D$24:$AG$391,$AK145,Q$419)=0),"",(INDEX(MASTER!$D$24:$AG$391,$AK145,Q$419))))</f>
        <v/>
      </c>
      <c r="R145" s="27" t="str" cm="1">
        <f t="array" ref="R145">IF($AK145=0,"",IF((INDEX(MASTER!$D$24:$AG$391,$AK145,R$419)=0),"",(INDEX(MASTER!$D$24:$AG$391,$AK145,R$419))))</f>
        <v/>
      </c>
      <c r="S145" s="27" t="str" cm="1">
        <f t="array" ref="S145">IF($AK145=0,"",IF((INDEX(MASTER!$D$24:$AG$391,$AK145,S$419)=0),"",(INDEX(MASTER!$D$24:$AG$391,$AK145,S$419))))</f>
        <v/>
      </c>
      <c r="T145" s="27" t="str" cm="1">
        <f t="array" ref="T145">IF($AK145=0,"",IF((INDEX(MASTER!$D$24:$AG$391,$AK145,T$419)=0),"",(INDEX(MASTER!$D$24:$AG$391,$AK145,T$419))))</f>
        <v/>
      </c>
      <c r="U145" s="27" t="str" cm="1">
        <f t="array" ref="U145">IF($AK145=0,"",IF((INDEX(MASTER!$D$24:$AG$391,$AK145,U$419)=0),"",(INDEX(MASTER!$D$24:$AG$391,$AK145,U$419))))</f>
        <v/>
      </c>
      <c r="V145" s="27" t="str" cm="1">
        <f t="array" ref="V145">IF($AK145=0,"",IF((INDEX(MASTER!$D$24:$AG$391,$AK145,V$419)=0),"",(INDEX(MASTER!$D$24:$AG$391,$AK145,V$419))))</f>
        <v/>
      </c>
      <c r="W145" s="27" t="str" cm="1">
        <f t="array" ref="W145">IF($AK145=0,"",IF((INDEX(MASTER!$D$24:$AG$391,$AK145,W$419)=0),"",(INDEX(MASTER!$D$24:$AG$391,$AK145,W$419))))</f>
        <v/>
      </c>
      <c r="X145" s="27" t="str" cm="1">
        <f t="array" ref="X145">IF($AK145=0,"",IF((INDEX(MASTER!$D$24:$AG$391,$AK145,X$419)=0),"",(INDEX(MASTER!$D$24:$AG$391,$AK145,X$419))))</f>
        <v/>
      </c>
      <c r="Y145" s="27" t="str" cm="1">
        <f t="array" ref="Y145">IF($AK145=0,"",IF((INDEX(MASTER!$D$24:$AG$391,$AK145,Y$419)=0),"",(INDEX(MASTER!$D$24:$AG$391,$AK145,Y$419))))</f>
        <v/>
      </c>
      <c r="Z145" s="27" t="str" cm="1">
        <f t="array" ref="Z145">IF($AK145=0,"",IF((INDEX(MASTER!$D$24:$AG$391,$AK145,Z$419)=0),"",(INDEX(MASTER!$D$24:$AG$391,$AK145,Z$419))))</f>
        <v/>
      </c>
      <c r="AA145" s="27" t="str" cm="1">
        <f t="array" ref="AA145">IF($AK145=0,"",IF((INDEX(MASTER!$D$24:$AG$391,$AK145,AA$419)=0),"",(INDEX(MASTER!$D$24:$AG$391,$AK145,AA$419))))</f>
        <v/>
      </c>
      <c r="AB145" s="27" t="str" cm="1">
        <f t="array" ref="AB145">IF($AK145=0,"",IF((INDEX(MASTER!$D$24:$AG$391,$AK145,AB$419)=0),"",(INDEX(MASTER!$D$24:$AG$391,$AK145,AB$419))))</f>
        <v/>
      </c>
      <c r="AC145" s="27" t="str" cm="1">
        <f t="array" ref="AC145">IF($AK145=0,"",IF((INDEX(MASTER!$D$24:$AG$391,$AK145,AC$419)=0),"",(INDEX(MASTER!$D$24:$AG$391,$AK145,AC$419))))</f>
        <v/>
      </c>
      <c r="AD145" s="27" t="str" cm="1">
        <f t="array" ref="AD145">IF($AK145=0,"",IF((INDEX(MASTER!$D$24:$AG$391,$AK145,AD$419)=0),"",(INDEX(MASTER!$D$24:$AG$391,$AK145,AD$419))))</f>
        <v/>
      </c>
      <c r="AE145" s="27" t="str" cm="1">
        <f t="array" ref="AE145">IF($AK145=0,"",IF((INDEX(MASTER!$D$24:$AG$391,$AK145,AE$419)=0),"",(INDEX(MASTER!$D$24:$AG$391,$AK145,AE$419))))</f>
        <v/>
      </c>
      <c r="AF145" s="102" t="str" cm="1">
        <f t="array" ref="AF145">IF($AK145=0,"",IF((INDEX(MASTER!$D$24:$AG$391,$AK145,AF$419)=0),"",(INDEX(MASTER!$D$24:$AG$391,$AK145,AF$419))))</f>
        <v/>
      </c>
      <c r="AK145" s="3">
        <v>102</v>
      </c>
    </row>
    <row r="146" spans="2:37" ht="12.75" customHeight="1" x14ac:dyDescent="0.2">
      <c r="B146" s="28"/>
      <c r="D146" s="111" t="str" cm="1">
        <f t="array" ref="D146">IF($AK146=0,"",IF((INDEX(MASTER!$D$24:$AG$391,$AK146,D$419)=0),"",(INDEX(MASTER!$D$24:$AG$391,$AK146,D$419))))</f>
        <v>$XS138</v>
      </c>
      <c r="E146" s="22" t="str" cm="1">
        <f t="array" ref="E146">IF($AK146=0,"",IF((INDEX(MASTER!$D$24:$AG$391,$AK146,E$419)=0),"",(INDEX(MASTER!$D$24:$AG$391,$AK146,E$419))))</f>
        <v/>
      </c>
      <c r="F146" s="22" t="str" cm="1">
        <f t="array" ref="F146">IF($AK146=0,"",IF((INDEX(MASTER!$D$24:$AG$391,$AK146,F$419)=0),"",(INDEX(MASTER!$D$24:$AG$391,$AK146,F$419))))</f>
        <v>RAMP B</v>
      </c>
      <c r="G146" s="23" cm="1">
        <f t="array" ref="G146">IF($AK146=0,"",IF((INDEX(MASTER!$D$24:$AG$391,$AK146,G$419)=0),"",(INDEX(MASTER!$D$24:$AG$391,$AK146,G$419))))</f>
        <v>2200</v>
      </c>
      <c r="H146" s="22" t="str" cm="1">
        <f t="array" ref="H146">IF($AK146=0,"",IF((INDEX(MASTER!$D$24:$AG$391,$AK146,H$419)=0),"",(INDEX(MASTER!$D$24:$AG$391,$AK146,H$419))))</f>
        <v>TO</v>
      </c>
      <c r="I146" s="23" cm="1">
        <f t="array" ref="I146">IF($AK146=0,"",IF((INDEX(MASTER!$D$24:$AG$391,$AK146,I$419)=0),"",(INDEX(MASTER!$D$24:$AG$391,$AK146,I$419))))</f>
        <v>2250</v>
      </c>
      <c r="J146" s="112" t="str" cm="1">
        <f t="array" ref="J146">IF($AK146=0,"",IF((INDEX(MASTER!$D$24:$AG$391,$AK146,J$419)=0),"",(INDEX(MASTER!$D$24:$AG$391,$AK146,J$419))))</f>
        <v/>
      </c>
      <c r="K146" s="112" t="str" cm="1">
        <f t="array" ref="K146">IF($AK146=0,"",IF((INDEX(MASTER!$D$24:$AG$391,$AK146,K$419)=0),"",(INDEX(MASTER!$D$24:$AG$391,$AK146,K$419))))</f>
        <v>01/NHS/21</v>
      </c>
      <c r="L146" s="25" cm="1">
        <f t="array" ref="L146">IF($AK146=0,"",IF((INDEX(MASTER!$D$24:$AG$391,$AK146,L$419)=0),"",(INDEX(MASTER!$D$24:$AG$391,$AK146,L$419))))</f>
        <v>73</v>
      </c>
      <c r="M146" s="27" cm="1">
        <f t="array" ref="M146">IF($AK146=0,"",IF((INDEX(MASTER!$D$24:$AG$391,$AK146,M$419)=0),"",(INDEX(MASTER!$D$24:$AG$391,$AK146,M$419))))</f>
        <v>505</v>
      </c>
      <c r="N146" s="27" t="str" cm="1">
        <f t="array" ref="N146">IF($AK146=0,"",IF((INDEX(MASTER!$D$24:$AG$391,$AK146,N$419)=0),"",(INDEX(MASTER!$D$24:$AG$391,$AK146,N$419))))</f>
        <v/>
      </c>
      <c r="O146" s="27" t="str" cm="1">
        <f t="array" ref="O146">IF($AK146=0,"",IF((INDEX(MASTER!$D$24:$AG$391,$AK146,O$419)=0),"",(INDEX(MASTER!$D$24:$AG$391,$AK146,O$419))))</f>
        <v/>
      </c>
      <c r="P146" s="27" t="str" cm="1">
        <f t="array" ref="P146">IF($AK146=0,"",IF((INDEX(MASTER!$D$24:$AG$391,$AK146,P$419)=0),"",(INDEX(MASTER!$D$24:$AG$391,$AK146,P$419))))</f>
        <v/>
      </c>
      <c r="Q146" s="27" t="str" cm="1">
        <f t="array" ref="Q146">IF($AK146=0,"",IF((INDEX(MASTER!$D$24:$AG$391,$AK146,Q$419)=0),"",(INDEX(MASTER!$D$24:$AG$391,$AK146,Q$419))))</f>
        <v/>
      </c>
      <c r="R146" s="27" t="str" cm="1">
        <f t="array" ref="R146">IF($AK146=0,"",IF((INDEX(MASTER!$D$24:$AG$391,$AK146,R$419)=0),"",(INDEX(MASTER!$D$24:$AG$391,$AK146,R$419))))</f>
        <v/>
      </c>
      <c r="S146" s="27" t="str" cm="1">
        <f t="array" ref="S146">IF($AK146=0,"",IF((INDEX(MASTER!$D$24:$AG$391,$AK146,S$419)=0),"",(INDEX(MASTER!$D$24:$AG$391,$AK146,S$419))))</f>
        <v/>
      </c>
      <c r="T146" s="27" t="str" cm="1">
        <f t="array" ref="T146">IF($AK146=0,"",IF((INDEX(MASTER!$D$24:$AG$391,$AK146,T$419)=0),"",(INDEX(MASTER!$D$24:$AG$391,$AK146,T$419))))</f>
        <v/>
      </c>
      <c r="U146" s="27" t="str" cm="1">
        <f t="array" ref="U146">IF($AK146=0,"",IF((INDEX(MASTER!$D$24:$AG$391,$AK146,U$419)=0),"",(INDEX(MASTER!$D$24:$AG$391,$AK146,U$419))))</f>
        <v/>
      </c>
      <c r="V146" s="27" t="str" cm="1">
        <f t="array" ref="V146">IF($AK146=0,"",IF((INDEX(MASTER!$D$24:$AG$391,$AK146,V$419)=0),"",(INDEX(MASTER!$D$24:$AG$391,$AK146,V$419))))</f>
        <v/>
      </c>
      <c r="W146" s="27" t="str" cm="1">
        <f t="array" ref="W146">IF($AK146=0,"",IF((INDEX(MASTER!$D$24:$AG$391,$AK146,W$419)=0),"",(INDEX(MASTER!$D$24:$AG$391,$AK146,W$419))))</f>
        <v/>
      </c>
      <c r="X146" s="27" t="str" cm="1">
        <f t="array" ref="X146">IF($AK146=0,"",IF((INDEX(MASTER!$D$24:$AG$391,$AK146,X$419)=0),"",(INDEX(MASTER!$D$24:$AG$391,$AK146,X$419))))</f>
        <v/>
      </c>
      <c r="Y146" s="27" t="str" cm="1">
        <f t="array" ref="Y146">IF($AK146=0,"",IF((INDEX(MASTER!$D$24:$AG$391,$AK146,Y$419)=0),"",(INDEX(MASTER!$D$24:$AG$391,$AK146,Y$419))))</f>
        <v/>
      </c>
      <c r="Z146" s="27" t="str" cm="1">
        <f t="array" ref="Z146">IF($AK146=0,"",IF((INDEX(MASTER!$D$24:$AG$391,$AK146,Z$419)=0),"",(INDEX(MASTER!$D$24:$AG$391,$AK146,Z$419))))</f>
        <v/>
      </c>
      <c r="AA146" s="27" t="str" cm="1">
        <f t="array" ref="AA146">IF($AK146=0,"",IF((INDEX(MASTER!$D$24:$AG$391,$AK146,AA$419)=0),"",(INDEX(MASTER!$D$24:$AG$391,$AK146,AA$419))))</f>
        <v/>
      </c>
      <c r="AB146" s="27" t="str" cm="1">
        <f t="array" ref="AB146">IF($AK146=0,"",IF((INDEX(MASTER!$D$24:$AG$391,$AK146,AB$419)=0),"",(INDEX(MASTER!$D$24:$AG$391,$AK146,AB$419))))</f>
        <v/>
      </c>
      <c r="AC146" s="27" t="str" cm="1">
        <f t="array" ref="AC146">IF($AK146=0,"",IF((INDEX(MASTER!$D$24:$AG$391,$AK146,AC$419)=0),"",(INDEX(MASTER!$D$24:$AG$391,$AK146,AC$419))))</f>
        <v/>
      </c>
      <c r="AD146" s="27" t="str" cm="1">
        <f t="array" ref="AD146">IF($AK146=0,"",IF((INDEX(MASTER!$D$24:$AG$391,$AK146,AD$419)=0),"",(INDEX(MASTER!$D$24:$AG$391,$AK146,AD$419))))</f>
        <v/>
      </c>
      <c r="AE146" s="27" t="str" cm="1">
        <f t="array" ref="AE146">IF($AK146=0,"",IF((INDEX(MASTER!$D$24:$AG$391,$AK146,AE$419)=0),"",(INDEX(MASTER!$D$24:$AG$391,$AK146,AE$419))))</f>
        <v/>
      </c>
      <c r="AF146" s="102" t="str" cm="1">
        <f t="array" ref="AF146">IF($AK146=0,"",IF((INDEX(MASTER!$D$24:$AG$391,$AK146,AF$419)=0),"",(INDEX(MASTER!$D$24:$AG$391,$AK146,AF$419))))</f>
        <v/>
      </c>
      <c r="AK146" s="3">
        <v>103</v>
      </c>
    </row>
    <row r="147" spans="2:37" ht="12.75" customHeight="1" x14ac:dyDescent="0.2">
      <c r="B147" s="28"/>
      <c r="D147" s="111" t="str" cm="1">
        <f t="array" ref="D147">IF($AK147=0,"",IF((INDEX(MASTER!$D$24:$AG$391,$AK147,D$419)=0),"",(INDEX(MASTER!$D$24:$AG$391,$AK147,D$419))))</f>
        <v>$XS139</v>
      </c>
      <c r="E147" s="22" t="str" cm="1">
        <f t="array" ref="E147">IF($AK147=0,"",IF((INDEX(MASTER!$D$24:$AG$391,$AK147,E$419)=0),"",(INDEX(MASTER!$D$24:$AG$391,$AK147,E$419))))</f>
        <v/>
      </c>
      <c r="F147" s="22" t="str" cm="1">
        <f t="array" ref="F147">IF($AK147=0,"",IF((INDEX(MASTER!$D$24:$AG$391,$AK147,F$419)=0),"",(INDEX(MASTER!$D$24:$AG$391,$AK147,F$419))))</f>
        <v>RAMP B</v>
      </c>
      <c r="G147" s="23" cm="1">
        <f t="array" ref="G147">IF($AK147=0,"",IF((INDEX(MASTER!$D$24:$AG$391,$AK147,G$419)=0),"",(INDEX(MASTER!$D$24:$AG$391,$AK147,G$419))))</f>
        <v>2250</v>
      </c>
      <c r="H147" s="22" t="str" cm="1">
        <f t="array" ref="H147">IF($AK147=0,"",IF((INDEX(MASTER!$D$24:$AG$391,$AK147,H$419)=0),"",(INDEX(MASTER!$D$24:$AG$391,$AK147,H$419))))</f>
        <v>TO</v>
      </c>
      <c r="I147" s="23" cm="1">
        <f t="array" ref="I147">IF($AK147=0,"",IF((INDEX(MASTER!$D$24:$AG$391,$AK147,I$419)=0),"",(INDEX(MASTER!$D$24:$AG$391,$AK147,I$419))))</f>
        <v>2300</v>
      </c>
      <c r="J147" s="112" t="str" cm="1">
        <f t="array" ref="J147">IF($AK147=0,"",IF((INDEX(MASTER!$D$24:$AG$391,$AK147,J$419)=0),"",(INDEX(MASTER!$D$24:$AG$391,$AK147,J$419))))</f>
        <v/>
      </c>
      <c r="K147" s="112" t="str" cm="1">
        <f t="array" ref="K147">IF($AK147=0,"",IF((INDEX(MASTER!$D$24:$AG$391,$AK147,K$419)=0),"",(INDEX(MASTER!$D$24:$AG$391,$AK147,K$419))))</f>
        <v>01/NHS/21</v>
      </c>
      <c r="L147" s="25" cm="1">
        <f t="array" ref="L147">IF($AK147=0,"",IF((INDEX(MASTER!$D$24:$AG$391,$AK147,L$419)=0),"",(INDEX(MASTER!$D$24:$AG$391,$AK147,L$419))))</f>
        <v>183</v>
      </c>
      <c r="M147" s="27" cm="1">
        <f t="array" ref="M147">IF($AK147=0,"",IF((INDEX(MASTER!$D$24:$AG$391,$AK147,M$419)=0),"",(INDEX(MASTER!$D$24:$AG$391,$AK147,M$419))))</f>
        <v>565</v>
      </c>
      <c r="N147" s="27" t="str" cm="1">
        <f t="array" ref="N147">IF($AK147=0,"",IF((INDEX(MASTER!$D$24:$AG$391,$AK147,N$419)=0),"",(INDEX(MASTER!$D$24:$AG$391,$AK147,N$419))))</f>
        <v/>
      </c>
      <c r="O147" s="27" t="str" cm="1">
        <f t="array" ref="O147">IF($AK147=0,"",IF((INDEX(MASTER!$D$24:$AG$391,$AK147,O$419)=0),"",(INDEX(MASTER!$D$24:$AG$391,$AK147,O$419))))</f>
        <v/>
      </c>
      <c r="P147" s="27" t="str" cm="1">
        <f t="array" ref="P147">IF($AK147=0,"",IF((INDEX(MASTER!$D$24:$AG$391,$AK147,P$419)=0),"",(INDEX(MASTER!$D$24:$AG$391,$AK147,P$419))))</f>
        <v/>
      </c>
      <c r="Q147" s="27" t="str" cm="1">
        <f t="array" ref="Q147">IF($AK147=0,"",IF((INDEX(MASTER!$D$24:$AG$391,$AK147,Q$419)=0),"",(INDEX(MASTER!$D$24:$AG$391,$AK147,Q$419))))</f>
        <v/>
      </c>
      <c r="R147" s="27" t="str" cm="1">
        <f t="array" ref="R147">IF($AK147=0,"",IF((INDEX(MASTER!$D$24:$AG$391,$AK147,R$419)=0),"",(INDEX(MASTER!$D$24:$AG$391,$AK147,R$419))))</f>
        <v/>
      </c>
      <c r="S147" s="27" t="str" cm="1">
        <f t="array" ref="S147">IF($AK147=0,"",IF((INDEX(MASTER!$D$24:$AG$391,$AK147,S$419)=0),"",(INDEX(MASTER!$D$24:$AG$391,$AK147,S$419))))</f>
        <v/>
      </c>
      <c r="T147" s="27" t="str" cm="1">
        <f t="array" ref="T147">IF($AK147=0,"",IF((INDEX(MASTER!$D$24:$AG$391,$AK147,T$419)=0),"",(INDEX(MASTER!$D$24:$AG$391,$AK147,T$419))))</f>
        <v/>
      </c>
      <c r="U147" s="27" t="str" cm="1">
        <f t="array" ref="U147">IF($AK147=0,"",IF((INDEX(MASTER!$D$24:$AG$391,$AK147,U$419)=0),"",(INDEX(MASTER!$D$24:$AG$391,$AK147,U$419))))</f>
        <v/>
      </c>
      <c r="V147" s="27" t="str" cm="1">
        <f t="array" ref="V147">IF($AK147=0,"",IF((INDEX(MASTER!$D$24:$AG$391,$AK147,V$419)=0),"",(INDEX(MASTER!$D$24:$AG$391,$AK147,V$419))))</f>
        <v/>
      </c>
      <c r="W147" s="27" t="str" cm="1">
        <f t="array" ref="W147">IF($AK147=0,"",IF((INDEX(MASTER!$D$24:$AG$391,$AK147,W$419)=0),"",(INDEX(MASTER!$D$24:$AG$391,$AK147,W$419))))</f>
        <v/>
      </c>
      <c r="X147" s="27" t="str" cm="1">
        <f t="array" ref="X147">IF($AK147=0,"",IF((INDEX(MASTER!$D$24:$AG$391,$AK147,X$419)=0),"",(INDEX(MASTER!$D$24:$AG$391,$AK147,X$419))))</f>
        <v/>
      </c>
      <c r="Y147" s="27" t="str" cm="1">
        <f t="array" ref="Y147">IF($AK147=0,"",IF((INDEX(MASTER!$D$24:$AG$391,$AK147,Y$419)=0),"",(INDEX(MASTER!$D$24:$AG$391,$AK147,Y$419))))</f>
        <v/>
      </c>
      <c r="Z147" s="27" t="str" cm="1">
        <f t="array" ref="Z147">IF($AK147=0,"",IF((INDEX(MASTER!$D$24:$AG$391,$AK147,Z$419)=0),"",(INDEX(MASTER!$D$24:$AG$391,$AK147,Z$419))))</f>
        <v/>
      </c>
      <c r="AA147" s="27" t="str" cm="1">
        <f t="array" ref="AA147">IF($AK147=0,"",IF((INDEX(MASTER!$D$24:$AG$391,$AK147,AA$419)=0),"",(INDEX(MASTER!$D$24:$AG$391,$AK147,AA$419))))</f>
        <v/>
      </c>
      <c r="AB147" s="27" t="str" cm="1">
        <f t="array" ref="AB147">IF($AK147=0,"",IF((INDEX(MASTER!$D$24:$AG$391,$AK147,AB$419)=0),"",(INDEX(MASTER!$D$24:$AG$391,$AK147,AB$419))))</f>
        <v/>
      </c>
      <c r="AC147" s="27" t="str" cm="1">
        <f t="array" ref="AC147">IF($AK147=0,"",IF((INDEX(MASTER!$D$24:$AG$391,$AK147,AC$419)=0),"",(INDEX(MASTER!$D$24:$AG$391,$AK147,AC$419))))</f>
        <v/>
      </c>
      <c r="AD147" s="27" t="str" cm="1">
        <f t="array" ref="AD147">IF($AK147=0,"",IF((INDEX(MASTER!$D$24:$AG$391,$AK147,AD$419)=0),"",(INDEX(MASTER!$D$24:$AG$391,$AK147,AD$419))))</f>
        <v/>
      </c>
      <c r="AE147" s="27" t="str" cm="1">
        <f t="array" ref="AE147">IF($AK147=0,"",IF((INDEX(MASTER!$D$24:$AG$391,$AK147,AE$419)=0),"",(INDEX(MASTER!$D$24:$AG$391,$AK147,AE$419))))</f>
        <v/>
      </c>
      <c r="AF147" s="102" t="str" cm="1">
        <f t="array" ref="AF147">IF($AK147=0,"",IF((INDEX(MASTER!$D$24:$AG$391,$AK147,AF$419)=0),"",(INDEX(MASTER!$D$24:$AG$391,$AK147,AF$419))))</f>
        <v/>
      </c>
      <c r="AK147" s="3">
        <v>104</v>
      </c>
    </row>
    <row r="148" spans="2:37" ht="12.75" customHeight="1" x14ac:dyDescent="0.2">
      <c r="B148" s="28"/>
      <c r="D148" s="111" t="str" cm="1">
        <f t="array" ref="D148">IF($AK148=0,"",IF((INDEX(MASTER!$D$24:$AG$391,$AK148,D$419)=0),"",(INDEX(MASTER!$D$24:$AG$391,$AK148,D$419))))</f>
        <v>$XS139</v>
      </c>
      <c r="E148" s="22" t="str" cm="1">
        <f t="array" ref="E148">IF($AK148=0,"",IF((INDEX(MASTER!$D$24:$AG$391,$AK148,E$419)=0),"",(INDEX(MASTER!$D$24:$AG$391,$AK148,E$419))))</f>
        <v/>
      </c>
      <c r="F148" s="22" t="str" cm="1">
        <f t="array" ref="F148">IF($AK148=0,"",IF((INDEX(MASTER!$D$24:$AG$391,$AK148,F$419)=0),"",(INDEX(MASTER!$D$24:$AG$391,$AK148,F$419))))</f>
        <v>RAMP B</v>
      </c>
      <c r="G148" s="23" cm="1">
        <f t="array" ref="G148">IF($AK148=0,"",IF((INDEX(MASTER!$D$24:$AG$391,$AK148,G$419)=0),"",(INDEX(MASTER!$D$24:$AG$391,$AK148,G$419))))</f>
        <v>2300</v>
      </c>
      <c r="H148" s="22" t="str" cm="1">
        <f t="array" ref="H148">IF($AK148=0,"",IF((INDEX(MASTER!$D$24:$AG$391,$AK148,H$419)=0),"",(INDEX(MASTER!$D$24:$AG$391,$AK148,H$419))))</f>
        <v>TO</v>
      </c>
      <c r="I148" s="23" cm="1">
        <f t="array" ref="I148">IF($AK148=0,"",IF((INDEX(MASTER!$D$24:$AG$391,$AK148,I$419)=0),"",(INDEX(MASTER!$D$24:$AG$391,$AK148,I$419))))</f>
        <v>2350</v>
      </c>
      <c r="J148" s="112" t="str" cm="1">
        <f t="array" ref="J148">IF($AK148=0,"",IF((INDEX(MASTER!$D$24:$AG$391,$AK148,J$419)=0),"",(INDEX(MASTER!$D$24:$AG$391,$AK148,J$419))))</f>
        <v/>
      </c>
      <c r="K148" s="112" t="str" cm="1">
        <f t="array" ref="K148">IF($AK148=0,"",IF((INDEX(MASTER!$D$24:$AG$391,$AK148,K$419)=0),"",(INDEX(MASTER!$D$24:$AG$391,$AK148,K$419))))</f>
        <v>01/NHS/21</v>
      </c>
      <c r="L148" s="25" cm="1">
        <f t="array" ref="L148">IF($AK148=0,"",IF((INDEX(MASTER!$D$24:$AG$391,$AK148,L$419)=0),"",(INDEX(MASTER!$D$24:$AG$391,$AK148,L$419))))</f>
        <v>340</v>
      </c>
      <c r="M148" s="27" cm="1">
        <f t="array" ref="M148">IF($AK148=0,"",IF((INDEX(MASTER!$D$24:$AG$391,$AK148,M$419)=0),"",(INDEX(MASTER!$D$24:$AG$391,$AK148,M$419))))</f>
        <v>506</v>
      </c>
      <c r="N148" s="27" t="str" cm="1">
        <f t="array" ref="N148">IF($AK148=0,"",IF((INDEX(MASTER!$D$24:$AG$391,$AK148,N$419)=0),"",(INDEX(MASTER!$D$24:$AG$391,$AK148,N$419))))</f>
        <v/>
      </c>
      <c r="O148" s="27" t="str" cm="1">
        <f t="array" ref="O148">IF($AK148=0,"",IF((INDEX(MASTER!$D$24:$AG$391,$AK148,O$419)=0),"",(INDEX(MASTER!$D$24:$AG$391,$AK148,O$419))))</f>
        <v/>
      </c>
      <c r="P148" s="27" t="str" cm="1">
        <f t="array" ref="P148">IF($AK148=0,"",IF((INDEX(MASTER!$D$24:$AG$391,$AK148,P$419)=0),"",(INDEX(MASTER!$D$24:$AG$391,$AK148,P$419))))</f>
        <v/>
      </c>
      <c r="Q148" s="27" t="str" cm="1">
        <f t="array" ref="Q148">IF($AK148=0,"",IF((INDEX(MASTER!$D$24:$AG$391,$AK148,Q$419)=0),"",(INDEX(MASTER!$D$24:$AG$391,$AK148,Q$419))))</f>
        <v/>
      </c>
      <c r="R148" s="27" t="str" cm="1">
        <f t="array" ref="R148">IF($AK148=0,"",IF((INDEX(MASTER!$D$24:$AG$391,$AK148,R$419)=0),"",(INDEX(MASTER!$D$24:$AG$391,$AK148,R$419))))</f>
        <v/>
      </c>
      <c r="S148" s="27" t="str" cm="1">
        <f t="array" ref="S148">IF($AK148=0,"",IF((INDEX(MASTER!$D$24:$AG$391,$AK148,S$419)=0),"",(INDEX(MASTER!$D$24:$AG$391,$AK148,S$419))))</f>
        <v/>
      </c>
      <c r="T148" s="27" t="str" cm="1">
        <f t="array" ref="T148">IF($AK148=0,"",IF((INDEX(MASTER!$D$24:$AG$391,$AK148,T$419)=0),"",(INDEX(MASTER!$D$24:$AG$391,$AK148,T$419))))</f>
        <v/>
      </c>
      <c r="U148" s="27" t="str" cm="1">
        <f t="array" ref="U148">IF($AK148=0,"",IF((INDEX(MASTER!$D$24:$AG$391,$AK148,U$419)=0),"",(INDEX(MASTER!$D$24:$AG$391,$AK148,U$419))))</f>
        <v/>
      </c>
      <c r="V148" s="27" t="str" cm="1">
        <f t="array" ref="V148">IF($AK148=0,"",IF((INDEX(MASTER!$D$24:$AG$391,$AK148,V$419)=0),"",(INDEX(MASTER!$D$24:$AG$391,$AK148,V$419))))</f>
        <v/>
      </c>
      <c r="W148" s="27" t="str" cm="1">
        <f t="array" ref="W148">IF($AK148=0,"",IF((INDEX(MASTER!$D$24:$AG$391,$AK148,W$419)=0),"",(INDEX(MASTER!$D$24:$AG$391,$AK148,W$419))))</f>
        <v/>
      </c>
      <c r="X148" s="27" t="str" cm="1">
        <f t="array" ref="X148">IF($AK148=0,"",IF((INDEX(MASTER!$D$24:$AG$391,$AK148,X$419)=0),"",(INDEX(MASTER!$D$24:$AG$391,$AK148,X$419))))</f>
        <v/>
      </c>
      <c r="Y148" s="27" t="str" cm="1">
        <f t="array" ref="Y148">IF($AK148=0,"",IF((INDEX(MASTER!$D$24:$AG$391,$AK148,Y$419)=0),"",(INDEX(MASTER!$D$24:$AG$391,$AK148,Y$419))))</f>
        <v/>
      </c>
      <c r="Z148" s="27" t="str" cm="1">
        <f t="array" ref="Z148">IF($AK148=0,"",IF((INDEX(MASTER!$D$24:$AG$391,$AK148,Z$419)=0),"",(INDEX(MASTER!$D$24:$AG$391,$AK148,Z$419))))</f>
        <v/>
      </c>
      <c r="AA148" s="27" t="str" cm="1">
        <f t="array" ref="AA148">IF($AK148=0,"",IF((INDEX(MASTER!$D$24:$AG$391,$AK148,AA$419)=0),"",(INDEX(MASTER!$D$24:$AG$391,$AK148,AA$419))))</f>
        <v/>
      </c>
      <c r="AB148" s="27" t="str" cm="1">
        <f t="array" ref="AB148">IF($AK148=0,"",IF((INDEX(MASTER!$D$24:$AG$391,$AK148,AB$419)=0),"",(INDEX(MASTER!$D$24:$AG$391,$AK148,AB$419))))</f>
        <v/>
      </c>
      <c r="AC148" s="27" t="str" cm="1">
        <f t="array" ref="AC148">IF($AK148=0,"",IF((INDEX(MASTER!$D$24:$AG$391,$AK148,AC$419)=0),"",(INDEX(MASTER!$D$24:$AG$391,$AK148,AC$419))))</f>
        <v/>
      </c>
      <c r="AD148" s="27" t="str" cm="1">
        <f t="array" ref="AD148">IF($AK148=0,"",IF((INDEX(MASTER!$D$24:$AG$391,$AK148,AD$419)=0),"",(INDEX(MASTER!$D$24:$AG$391,$AK148,AD$419))))</f>
        <v/>
      </c>
      <c r="AE148" s="27" t="str" cm="1">
        <f t="array" ref="AE148">IF($AK148=0,"",IF((INDEX(MASTER!$D$24:$AG$391,$AK148,AE$419)=0),"",(INDEX(MASTER!$D$24:$AG$391,$AK148,AE$419))))</f>
        <v/>
      </c>
      <c r="AF148" s="102" t="str" cm="1">
        <f t="array" ref="AF148">IF($AK148=0,"",IF((INDEX(MASTER!$D$24:$AG$391,$AK148,AF$419)=0),"",(INDEX(MASTER!$D$24:$AG$391,$AK148,AF$419))))</f>
        <v/>
      </c>
      <c r="AK148" s="3">
        <v>105</v>
      </c>
    </row>
    <row r="149" spans="2:37" ht="12.75" customHeight="1" x14ac:dyDescent="0.2">
      <c r="B149" s="28"/>
      <c r="D149" s="111" t="str" cm="1">
        <f t="array" ref="D149">IF($AK149=0,"",IF((INDEX(MASTER!$D$24:$AG$391,$AK149,D$419)=0),"",(INDEX(MASTER!$D$24:$AG$391,$AK149,D$419))))</f>
        <v>$XS140</v>
      </c>
      <c r="E149" s="22" t="str" cm="1">
        <f t="array" ref="E149">IF($AK149=0,"",IF((INDEX(MASTER!$D$24:$AG$391,$AK149,E$419)=0),"",(INDEX(MASTER!$D$24:$AG$391,$AK149,E$419))))</f>
        <v/>
      </c>
      <c r="F149" s="22" t="str" cm="1">
        <f t="array" ref="F149">IF($AK149=0,"",IF((INDEX(MASTER!$D$24:$AG$391,$AK149,F$419)=0),"",(INDEX(MASTER!$D$24:$AG$391,$AK149,F$419))))</f>
        <v>RAMP B</v>
      </c>
      <c r="G149" s="23" cm="1">
        <f t="array" ref="G149">IF($AK149=0,"",IF((INDEX(MASTER!$D$24:$AG$391,$AK149,G$419)=0),"",(INDEX(MASTER!$D$24:$AG$391,$AK149,G$419))))</f>
        <v>2350</v>
      </c>
      <c r="H149" s="22" t="str" cm="1">
        <f t="array" ref="H149">IF($AK149=0,"",IF((INDEX(MASTER!$D$24:$AG$391,$AK149,H$419)=0),"",(INDEX(MASTER!$D$24:$AG$391,$AK149,H$419))))</f>
        <v>TO</v>
      </c>
      <c r="I149" s="23" cm="1">
        <f t="array" ref="I149">IF($AK149=0,"",IF((INDEX(MASTER!$D$24:$AG$391,$AK149,I$419)=0),"",(INDEX(MASTER!$D$24:$AG$391,$AK149,I$419))))</f>
        <v>2400</v>
      </c>
      <c r="J149" s="112" t="str" cm="1">
        <f t="array" ref="J149">IF($AK149=0,"",IF((INDEX(MASTER!$D$24:$AG$391,$AK149,J$419)=0),"",(INDEX(MASTER!$D$24:$AG$391,$AK149,J$419))))</f>
        <v/>
      </c>
      <c r="K149" s="112" t="str" cm="1">
        <f t="array" ref="K149">IF($AK149=0,"",IF((INDEX(MASTER!$D$24:$AG$391,$AK149,K$419)=0),"",(INDEX(MASTER!$D$24:$AG$391,$AK149,K$419))))</f>
        <v>01/NHS/21</v>
      </c>
      <c r="L149" s="25" cm="1">
        <f t="array" ref="L149">IF($AK149=0,"",IF((INDEX(MASTER!$D$24:$AG$391,$AK149,L$419)=0),"",(INDEX(MASTER!$D$24:$AG$391,$AK149,L$419))))</f>
        <v>552</v>
      </c>
      <c r="M149" s="27" cm="1">
        <f t="array" ref="M149">IF($AK149=0,"",IF((INDEX(MASTER!$D$24:$AG$391,$AK149,M$419)=0),"",(INDEX(MASTER!$D$24:$AG$391,$AK149,M$419))))</f>
        <v>455</v>
      </c>
      <c r="N149" s="27" t="str" cm="1">
        <f t="array" ref="N149">IF($AK149=0,"",IF((INDEX(MASTER!$D$24:$AG$391,$AK149,N$419)=0),"",(INDEX(MASTER!$D$24:$AG$391,$AK149,N$419))))</f>
        <v/>
      </c>
      <c r="O149" s="27" t="str" cm="1">
        <f t="array" ref="O149">IF($AK149=0,"",IF((INDEX(MASTER!$D$24:$AG$391,$AK149,O$419)=0),"",(INDEX(MASTER!$D$24:$AG$391,$AK149,O$419))))</f>
        <v/>
      </c>
      <c r="P149" s="27" t="str" cm="1">
        <f t="array" ref="P149">IF($AK149=0,"",IF((INDEX(MASTER!$D$24:$AG$391,$AK149,P$419)=0),"",(INDEX(MASTER!$D$24:$AG$391,$AK149,P$419))))</f>
        <v/>
      </c>
      <c r="Q149" s="27" t="str" cm="1">
        <f t="array" ref="Q149">IF($AK149=0,"",IF((INDEX(MASTER!$D$24:$AG$391,$AK149,Q$419)=0),"",(INDEX(MASTER!$D$24:$AG$391,$AK149,Q$419))))</f>
        <v/>
      </c>
      <c r="R149" s="27" t="str" cm="1">
        <f t="array" ref="R149">IF($AK149=0,"",IF((INDEX(MASTER!$D$24:$AG$391,$AK149,R$419)=0),"",(INDEX(MASTER!$D$24:$AG$391,$AK149,R$419))))</f>
        <v/>
      </c>
      <c r="S149" s="27" t="str" cm="1">
        <f t="array" ref="S149">IF($AK149=0,"",IF((INDEX(MASTER!$D$24:$AG$391,$AK149,S$419)=0),"",(INDEX(MASTER!$D$24:$AG$391,$AK149,S$419))))</f>
        <v/>
      </c>
      <c r="T149" s="27" t="str" cm="1">
        <f t="array" ref="T149">IF($AK149=0,"",IF((INDEX(MASTER!$D$24:$AG$391,$AK149,T$419)=0),"",(INDEX(MASTER!$D$24:$AG$391,$AK149,T$419))))</f>
        <v/>
      </c>
      <c r="U149" s="27" t="str" cm="1">
        <f t="array" ref="U149">IF($AK149=0,"",IF((INDEX(MASTER!$D$24:$AG$391,$AK149,U$419)=0),"",(INDEX(MASTER!$D$24:$AG$391,$AK149,U$419))))</f>
        <v/>
      </c>
      <c r="V149" s="27" t="str" cm="1">
        <f t="array" ref="V149">IF($AK149=0,"",IF((INDEX(MASTER!$D$24:$AG$391,$AK149,V$419)=0),"",(INDEX(MASTER!$D$24:$AG$391,$AK149,V$419))))</f>
        <v/>
      </c>
      <c r="W149" s="27" t="str" cm="1">
        <f t="array" ref="W149">IF($AK149=0,"",IF((INDEX(MASTER!$D$24:$AG$391,$AK149,W$419)=0),"",(INDEX(MASTER!$D$24:$AG$391,$AK149,W$419))))</f>
        <v/>
      </c>
      <c r="X149" s="27" t="str" cm="1">
        <f t="array" ref="X149">IF($AK149=0,"",IF((INDEX(MASTER!$D$24:$AG$391,$AK149,X$419)=0),"",(INDEX(MASTER!$D$24:$AG$391,$AK149,X$419))))</f>
        <v/>
      </c>
      <c r="Y149" s="27" t="str" cm="1">
        <f t="array" ref="Y149">IF($AK149=0,"",IF((INDEX(MASTER!$D$24:$AG$391,$AK149,Y$419)=0),"",(INDEX(MASTER!$D$24:$AG$391,$AK149,Y$419))))</f>
        <v/>
      </c>
      <c r="Z149" s="27" t="str" cm="1">
        <f t="array" ref="Z149">IF($AK149=0,"",IF((INDEX(MASTER!$D$24:$AG$391,$AK149,Z$419)=0),"",(INDEX(MASTER!$D$24:$AG$391,$AK149,Z$419))))</f>
        <v/>
      </c>
      <c r="AA149" s="27" t="str" cm="1">
        <f t="array" ref="AA149">IF($AK149=0,"",IF((INDEX(MASTER!$D$24:$AG$391,$AK149,AA$419)=0),"",(INDEX(MASTER!$D$24:$AG$391,$AK149,AA$419))))</f>
        <v/>
      </c>
      <c r="AB149" s="27" t="str" cm="1">
        <f t="array" ref="AB149">IF($AK149=0,"",IF((INDEX(MASTER!$D$24:$AG$391,$AK149,AB$419)=0),"",(INDEX(MASTER!$D$24:$AG$391,$AK149,AB$419))))</f>
        <v/>
      </c>
      <c r="AC149" s="27" t="str" cm="1">
        <f t="array" ref="AC149">IF($AK149=0,"",IF((INDEX(MASTER!$D$24:$AG$391,$AK149,AC$419)=0),"",(INDEX(MASTER!$D$24:$AG$391,$AK149,AC$419))))</f>
        <v/>
      </c>
      <c r="AD149" s="27" t="str" cm="1">
        <f t="array" ref="AD149">IF($AK149=0,"",IF((INDEX(MASTER!$D$24:$AG$391,$AK149,AD$419)=0),"",(INDEX(MASTER!$D$24:$AG$391,$AK149,AD$419))))</f>
        <v/>
      </c>
      <c r="AE149" s="27" t="str" cm="1">
        <f t="array" ref="AE149">IF($AK149=0,"",IF((INDEX(MASTER!$D$24:$AG$391,$AK149,AE$419)=0),"",(INDEX(MASTER!$D$24:$AG$391,$AK149,AE$419))))</f>
        <v/>
      </c>
      <c r="AF149" s="102" t="str" cm="1">
        <f t="array" ref="AF149">IF($AK149=0,"",IF((INDEX(MASTER!$D$24:$AG$391,$AK149,AF$419)=0),"",(INDEX(MASTER!$D$24:$AG$391,$AK149,AF$419))))</f>
        <v/>
      </c>
      <c r="AK149" s="3">
        <v>106</v>
      </c>
    </row>
    <row r="150" spans="2:37" ht="12.75" customHeight="1" x14ac:dyDescent="0.2">
      <c r="B150" s="28"/>
      <c r="D150" s="111" t="str" cm="1">
        <f t="array" ref="D150">IF($AK150=0,"",IF((INDEX(MASTER!$D$24:$AG$391,$AK150,D$419)=0),"",(INDEX(MASTER!$D$24:$AG$391,$AK150,D$419))))</f>
        <v>$XS140</v>
      </c>
      <c r="E150" s="22" t="str" cm="1">
        <f t="array" ref="E150">IF($AK150=0,"",IF((INDEX(MASTER!$D$24:$AG$391,$AK150,E$419)=0),"",(INDEX(MASTER!$D$24:$AG$391,$AK150,E$419))))</f>
        <v/>
      </c>
      <c r="F150" s="22" t="str" cm="1">
        <f t="array" ref="F150">IF($AK150=0,"",IF((INDEX(MASTER!$D$24:$AG$391,$AK150,F$419)=0),"",(INDEX(MASTER!$D$24:$AG$391,$AK150,F$419))))</f>
        <v>RAMP B</v>
      </c>
      <c r="G150" s="23" cm="1">
        <f t="array" ref="G150">IF($AK150=0,"",IF((INDEX(MASTER!$D$24:$AG$391,$AK150,G$419)=0),"",(INDEX(MASTER!$D$24:$AG$391,$AK150,G$419))))</f>
        <v>2400</v>
      </c>
      <c r="H150" s="22" t="str" cm="1">
        <f t="array" ref="H150">IF($AK150=0,"",IF((INDEX(MASTER!$D$24:$AG$391,$AK150,H$419)=0),"",(INDEX(MASTER!$D$24:$AG$391,$AK150,H$419))))</f>
        <v>TO</v>
      </c>
      <c r="I150" s="23" cm="1">
        <f t="array" ref="I150">IF($AK150=0,"",IF((INDEX(MASTER!$D$24:$AG$391,$AK150,I$419)=0),"",(INDEX(MASTER!$D$24:$AG$391,$AK150,I$419))))</f>
        <v>2450</v>
      </c>
      <c r="J150" s="112" t="str" cm="1">
        <f t="array" ref="J150">IF($AK150=0,"",IF((INDEX(MASTER!$D$24:$AG$391,$AK150,J$419)=0),"",(INDEX(MASTER!$D$24:$AG$391,$AK150,J$419))))</f>
        <v/>
      </c>
      <c r="K150" s="112" t="str" cm="1">
        <f t="array" ref="K150">IF($AK150=0,"",IF((INDEX(MASTER!$D$24:$AG$391,$AK150,K$419)=0),"",(INDEX(MASTER!$D$24:$AG$391,$AK150,K$419))))</f>
        <v>01/NHS/21</v>
      </c>
      <c r="L150" s="25" cm="1">
        <f t="array" ref="L150">IF($AK150=0,"",IF((INDEX(MASTER!$D$24:$AG$391,$AK150,L$419)=0),"",(INDEX(MASTER!$D$24:$AG$391,$AK150,L$419))))</f>
        <v>936</v>
      </c>
      <c r="M150" s="27" cm="1">
        <f t="array" ref="M150">IF($AK150=0,"",IF((INDEX(MASTER!$D$24:$AG$391,$AK150,M$419)=0),"",(INDEX(MASTER!$D$24:$AG$391,$AK150,M$419))))</f>
        <v>345</v>
      </c>
      <c r="N150" s="27" t="str" cm="1">
        <f t="array" ref="N150">IF($AK150=0,"",IF((INDEX(MASTER!$D$24:$AG$391,$AK150,N$419)=0),"",(INDEX(MASTER!$D$24:$AG$391,$AK150,N$419))))</f>
        <v/>
      </c>
      <c r="O150" s="27" t="str" cm="1">
        <f t="array" ref="O150">IF($AK150=0,"",IF((INDEX(MASTER!$D$24:$AG$391,$AK150,O$419)=0),"",(INDEX(MASTER!$D$24:$AG$391,$AK150,O$419))))</f>
        <v/>
      </c>
      <c r="P150" s="27" t="str" cm="1">
        <f t="array" ref="P150">IF($AK150=0,"",IF((INDEX(MASTER!$D$24:$AG$391,$AK150,P$419)=0),"",(INDEX(MASTER!$D$24:$AG$391,$AK150,P$419))))</f>
        <v/>
      </c>
      <c r="Q150" s="27" t="str" cm="1">
        <f t="array" ref="Q150">IF($AK150=0,"",IF((INDEX(MASTER!$D$24:$AG$391,$AK150,Q$419)=0),"",(INDEX(MASTER!$D$24:$AG$391,$AK150,Q$419))))</f>
        <v/>
      </c>
      <c r="R150" s="27" t="str" cm="1">
        <f t="array" ref="R150">IF($AK150=0,"",IF((INDEX(MASTER!$D$24:$AG$391,$AK150,R$419)=0),"",(INDEX(MASTER!$D$24:$AG$391,$AK150,R$419))))</f>
        <v/>
      </c>
      <c r="S150" s="27" t="str" cm="1">
        <f t="array" ref="S150">IF($AK150=0,"",IF((INDEX(MASTER!$D$24:$AG$391,$AK150,S$419)=0),"",(INDEX(MASTER!$D$24:$AG$391,$AK150,S$419))))</f>
        <v/>
      </c>
      <c r="T150" s="27" t="str" cm="1">
        <f t="array" ref="T150">IF($AK150=0,"",IF((INDEX(MASTER!$D$24:$AG$391,$AK150,T$419)=0),"",(INDEX(MASTER!$D$24:$AG$391,$AK150,T$419))))</f>
        <v/>
      </c>
      <c r="U150" s="27" t="str" cm="1">
        <f t="array" ref="U150">IF($AK150=0,"",IF((INDEX(MASTER!$D$24:$AG$391,$AK150,U$419)=0),"",(INDEX(MASTER!$D$24:$AG$391,$AK150,U$419))))</f>
        <v/>
      </c>
      <c r="V150" s="27" t="str" cm="1">
        <f t="array" ref="V150">IF($AK150=0,"",IF((INDEX(MASTER!$D$24:$AG$391,$AK150,V$419)=0),"",(INDEX(MASTER!$D$24:$AG$391,$AK150,V$419))))</f>
        <v/>
      </c>
      <c r="W150" s="27" t="str" cm="1">
        <f t="array" ref="W150">IF($AK150=0,"",IF((INDEX(MASTER!$D$24:$AG$391,$AK150,W$419)=0),"",(INDEX(MASTER!$D$24:$AG$391,$AK150,W$419))))</f>
        <v/>
      </c>
      <c r="X150" s="27" t="str" cm="1">
        <f t="array" ref="X150">IF($AK150=0,"",IF((INDEX(MASTER!$D$24:$AG$391,$AK150,X$419)=0),"",(INDEX(MASTER!$D$24:$AG$391,$AK150,X$419))))</f>
        <v/>
      </c>
      <c r="Y150" s="27" t="str" cm="1">
        <f t="array" ref="Y150">IF($AK150=0,"",IF((INDEX(MASTER!$D$24:$AG$391,$AK150,Y$419)=0),"",(INDEX(MASTER!$D$24:$AG$391,$AK150,Y$419))))</f>
        <v/>
      </c>
      <c r="Z150" s="27" t="str" cm="1">
        <f t="array" ref="Z150">IF($AK150=0,"",IF((INDEX(MASTER!$D$24:$AG$391,$AK150,Z$419)=0),"",(INDEX(MASTER!$D$24:$AG$391,$AK150,Z$419))))</f>
        <v/>
      </c>
      <c r="AA150" s="27" t="str" cm="1">
        <f t="array" ref="AA150">IF($AK150=0,"",IF((INDEX(MASTER!$D$24:$AG$391,$AK150,AA$419)=0),"",(INDEX(MASTER!$D$24:$AG$391,$AK150,AA$419))))</f>
        <v/>
      </c>
      <c r="AB150" s="27" t="str" cm="1">
        <f t="array" ref="AB150">IF($AK150=0,"",IF((INDEX(MASTER!$D$24:$AG$391,$AK150,AB$419)=0),"",(INDEX(MASTER!$D$24:$AG$391,$AK150,AB$419))))</f>
        <v/>
      </c>
      <c r="AC150" s="27" t="str" cm="1">
        <f t="array" ref="AC150">IF($AK150=0,"",IF((INDEX(MASTER!$D$24:$AG$391,$AK150,AC$419)=0),"",(INDEX(MASTER!$D$24:$AG$391,$AK150,AC$419))))</f>
        <v/>
      </c>
      <c r="AD150" s="27" t="str" cm="1">
        <f t="array" ref="AD150">IF($AK150=0,"",IF((INDEX(MASTER!$D$24:$AG$391,$AK150,AD$419)=0),"",(INDEX(MASTER!$D$24:$AG$391,$AK150,AD$419))))</f>
        <v/>
      </c>
      <c r="AE150" s="27" t="str" cm="1">
        <f t="array" ref="AE150">IF($AK150=0,"",IF((INDEX(MASTER!$D$24:$AG$391,$AK150,AE$419)=0),"",(INDEX(MASTER!$D$24:$AG$391,$AK150,AE$419))))</f>
        <v/>
      </c>
      <c r="AF150" s="102" t="str" cm="1">
        <f t="array" ref="AF150">IF($AK150=0,"",IF((INDEX(MASTER!$D$24:$AG$391,$AK150,AF$419)=0),"",(INDEX(MASTER!$D$24:$AG$391,$AK150,AF$419))))</f>
        <v/>
      </c>
      <c r="AK150" s="3">
        <v>107</v>
      </c>
    </row>
    <row r="151" spans="2:37" ht="12.75" customHeight="1" x14ac:dyDescent="0.2">
      <c r="B151" s="28"/>
      <c r="D151" s="111" t="str" cm="1">
        <f t="array" ref="D151">IF($AK151=0,"",IF((INDEX(MASTER!$D$24:$AG$391,$AK151,D$419)=0),"",(INDEX(MASTER!$D$24:$AG$391,$AK151,D$419))))</f>
        <v>$XS141</v>
      </c>
      <c r="E151" s="22" t="str" cm="1">
        <f t="array" ref="E151">IF($AK151=0,"",IF((INDEX(MASTER!$D$24:$AG$391,$AK151,E$419)=0),"",(INDEX(MASTER!$D$24:$AG$391,$AK151,E$419))))</f>
        <v/>
      </c>
      <c r="F151" s="22" t="str" cm="1">
        <f t="array" ref="F151">IF($AK151=0,"",IF((INDEX(MASTER!$D$24:$AG$391,$AK151,F$419)=0),"",(INDEX(MASTER!$D$24:$AG$391,$AK151,F$419))))</f>
        <v>RAMP B</v>
      </c>
      <c r="G151" s="23" cm="1">
        <f t="array" ref="G151">IF($AK151=0,"",IF((INDEX(MASTER!$D$24:$AG$391,$AK151,G$419)=0),"",(INDEX(MASTER!$D$24:$AG$391,$AK151,G$419))))</f>
        <v>2450</v>
      </c>
      <c r="H151" s="22" t="str" cm="1">
        <f t="array" ref="H151">IF($AK151=0,"",IF((INDEX(MASTER!$D$24:$AG$391,$AK151,H$419)=0),"",(INDEX(MASTER!$D$24:$AG$391,$AK151,H$419))))</f>
        <v>TO</v>
      </c>
      <c r="I151" s="23" cm="1">
        <f t="array" ref="I151">IF($AK151=0,"",IF((INDEX(MASTER!$D$24:$AG$391,$AK151,I$419)=0),"",(INDEX(MASTER!$D$24:$AG$391,$AK151,I$419))))</f>
        <v>2500</v>
      </c>
      <c r="J151" s="112" t="str" cm="1">
        <f t="array" ref="J151">IF($AK151=0,"",IF((INDEX(MASTER!$D$24:$AG$391,$AK151,J$419)=0),"",(INDEX(MASTER!$D$24:$AG$391,$AK151,J$419))))</f>
        <v/>
      </c>
      <c r="K151" s="112" t="str" cm="1">
        <f t="array" ref="K151">IF($AK151=0,"",IF((INDEX(MASTER!$D$24:$AG$391,$AK151,K$419)=0),"",(INDEX(MASTER!$D$24:$AG$391,$AK151,K$419))))</f>
        <v>01/NHS/21</v>
      </c>
      <c r="L151" s="25" cm="1">
        <f t="array" ref="L151">IF($AK151=0,"",IF((INDEX(MASTER!$D$24:$AG$391,$AK151,L$419)=0),"",(INDEX(MASTER!$D$24:$AG$391,$AK151,L$419))))</f>
        <v>1935</v>
      </c>
      <c r="M151" s="27" cm="1">
        <f t="array" ref="M151">IF($AK151=0,"",IF((INDEX(MASTER!$D$24:$AG$391,$AK151,M$419)=0),"",(INDEX(MASTER!$D$24:$AG$391,$AK151,M$419))))</f>
        <v>113</v>
      </c>
      <c r="N151" s="27" t="str" cm="1">
        <f t="array" ref="N151">IF($AK151=0,"",IF((INDEX(MASTER!$D$24:$AG$391,$AK151,N$419)=0),"",(INDEX(MASTER!$D$24:$AG$391,$AK151,N$419))))</f>
        <v/>
      </c>
      <c r="O151" s="27" t="str" cm="1">
        <f t="array" ref="O151">IF($AK151=0,"",IF((INDEX(MASTER!$D$24:$AG$391,$AK151,O$419)=0),"",(INDEX(MASTER!$D$24:$AG$391,$AK151,O$419))))</f>
        <v/>
      </c>
      <c r="P151" s="27" t="str" cm="1">
        <f t="array" ref="P151">IF($AK151=0,"",IF((INDEX(MASTER!$D$24:$AG$391,$AK151,P$419)=0),"",(INDEX(MASTER!$D$24:$AG$391,$AK151,P$419))))</f>
        <v/>
      </c>
      <c r="Q151" s="27" t="str" cm="1">
        <f t="array" ref="Q151">IF($AK151=0,"",IF((INDEX(MASTER!$D$24:$AG$391,$AK151,Q$419)=0),"",(INDEX(MASTER!$D$24:$AG$391,$AK151,Q$419))))</f>
        <v/>
      </c>
      <c r="R151" s="27" t="str" cm="1">
        <f t="array" ref="R151">IF($AK151=0,"",IF((INDEX(MASTER!$D$24:$AG$391,$AK151,R$419)=0),"",(INDEX(MASTER!$D$24:$AG$391,$AK151,R$419))))</f>
        <v/>
      </c>
      <c r="S151" s="27" t="str" cm="1">
        <f t="array" ref="S151">IF($AK151=0,"",IF((INDEX(MASTER!$D$24:$AG$391,$AK151,S$419)=0),"",(INDEX(MASTER!$D$24:$AG$391,$AK151,S$419))))</f>
        <v/>
      </c>
      <c r="T151" s="27" t="str" cm="1">
        <f t="array" ref="T151">IF($AK151=0,"",IF((INDEX(MASTER!$D$24:$AG$391,$AK151,T$419)=0),"",(INDEX(MASTER!$D$24:$AG$391,$AK151,T$419))))</f>
        <v/>
      </c>
      <c r="U151" s="27" t="str" cm="1">
        <f t="array" ref="U151">IF($AK151=0,"",IF((INDEX(MASTER!$D$24:$AG$391,$AK151,U$419)=0),"",(INDEX(MASTER!$D$24:$AG$391,$AK151,U$419))))</f>
        <v/>
      </c>
      <c r="V151" s="27" t="str" cm="1">
        <f t="array" ref="V151">IF($AK151=0,"",IF((INDEX(MASTER!$D$24:$AG$391,$AK151,V$419)=0),"",(INDEX(MASTER!$D$24:$AG$391,$AK151,V$419))))</f>
        <v/>
      </c>
      <c r="W151" s="27" t="str" cm="1">
        <f t="array" ref="W151">IF($AK151=0,"",IF((INDEX(MASTER!$D$24:$AG$391,$AK151,W$419)=0),"",(INDEX(MASTER!$D$24:$AG$391,$AK151,W$419))))</f>
        <v/>
      </c>
      <c r="X151" s="27" t="str" cm="1">
        <f t="array" ref="X151">IF($AK151=0,"",IF((INDEX(MASTER!$D$24:$AG$391,$AK151,X$419)=0),"",(INDEX(MASTER!$D$24:$AG$391,$AK151,X$419))))</f>
        <v/>
      </c>
      <c r="Y151" s="27" t="str" cm="1">
        <f t="array" ref="Y151">IF($AK151=0,"",IF((INDEX(MASTER!$D$24:$AG$391,$AK151,Y$419)=0),"",(INDEX(MASTER!$D$24:$AG$391,$AK151,Y$419))))</f>
        <v/>
      </c>
      <c r="Z151" s="27" t="str" cm="1">
        <f t="array" ref="Z151">IF($AK151=0,"",IF((INDEX(MASTER!$D$24:$AG$391,$AK151,Z$419)=0),"",(INDEX(MASTER!$D$24:$AG$391,$AK151,Z$419))))</f>
        <v/>
      </c>
      <c r="AA151" s="27" t="str" cm="1">
        <f t="array" ref="AA151">IF($AK151=0,"",IF((INDEX(MASTER!$D$24:$AG$391,$AK151,AA$419)=0),"",(INDEX(MASTER!$D$24:$AG$391,$AK151,AA$419))))</f>
        <v/>
      </c>
      <c r="AB151" s="27" t="str" cm="1">
        <f t="array" ref="AB151">IF($AK151=0,"",IF((INDEX(MASTER!$D$24:$AG$391,$AK151,AB$419)=0),"",(INDEX(MASTER!$D$24:$AG$391,$AK151,AB$419))))</f>
        <v/>
      </c>
      <c r="AC151" s="27" t="str" cm="1">
        <f t="array" ref="AC151">IF($AK151=0,"",IF((INDEX(MASTER!$D$24:$AG$391,$AK151,AC$419)=0),"",(INDEX(MASTER!$D$24:$AG$391,$AK151,AC$419))))</f>
        <v/>
      </c>
      <c r="AD151" s="27" t="str" cm="1">
        <f t="array" ref="AD151">IF($AK151=0,"",IF((INDEX(MASTER!$D$24:$AG$391,$AK151,AD$419)=0),"",(INDEX(MASTER!$D$24:$AG$391,$AK151,AD$419))))</f>
        <v/>
      </c>
      <c r="AE151" s="27" t="str" cm="1">
        <f t="array" ref="AE151">IF($AK151=0,"",IF((INDEX(MASTER!$D$24:$AG$391,$AK151,AE$419)=0),"",(INDEX(MASTER!$D$24:$AG$391,$AK151,AE$419))))</f>
        <v/>
      </c>
      <c r="AF151" s="102" t="str" cm="1">
        <f t="array" ref="AF151">IF($AK151=0,"",IF((INDEX(MASTER!$D$24:$AG$391,$AK151,AF$419)=0),"",(INDEX(MASTER!$D$24:$AG$391,$AK151,AF$419))))</f>
        <v/>
      </c>
      <c r="AK151" s="3">
        <v>108</v>
      </c>
    </row>
    <row r="152" spans="2:37" ht="12.75" customHeight="1" x14ac:dyDescent="0.2">
      <c r="B152" s="28"/>
      <c r="D152" s="111" t="str" cm="1">
        <f t="array" ref="D152">IF($AK152=0,"",IF((INDEX(MASTER!$D$24:$AG$391,$AK152,D$419)=0),"",(INDEX(MASTER!$D$24:$AG$391,$AK152,D$419))))</f>
        <v>$XS141</v>
      </c>
      <c r="E152" s="22" t="str" cm="1">
        <f t="array" ref="E152">IF($AK152=0,"",IF((INDEX(MASTER!$D$24:$AG$391,$AK152,E$419)=0),"",(INDEX(MASTER!$D$24:$AG$391,$AK152,E$419))))</f>
        <v/>
      </c>
      <c r="F152" s="22" t="str" cm="1">
        <f t="array" ref="F152">IF($AK152=0,"",IF((INDEX(MASTER!$D$24:$AG$391,$AK152,F$419)=0),"",(INDEX(MASTER!$D$24:$AG$391,$AK152,F$419))))</f>
        <v>RAMP B</v>
      </c>
      <c r="G152" s="23" cm="1">
        <f t="array" ref="G152">IF($AK152=0,"",IF((INDEX(MASTER!$D$24:$AG$391,$AK152,G$419)=0),"",(INDEX(MASTER!$D$24:$AG$391,$AK152,G$419))))</f>
        <v>2500</v>
      </c>
      <c r="H152" s="22" t="str" cm="1">
        <f t="array" ref="H152">IF($AK152=0,"",IF((INDEX(MASTER!$D$24:$AG$391,$AK152,H$419)=0),"",(INDEX(MASTER!$D$24:$AG$391,$AK152,H$419))))</f>
        <v>TO</v>
      </c>
      <c r="I152" s="23" cm="1">
        <f t="array" ref="I152">IF($AK152=0,"",IF((INDEX(MASTER!$D$24:$AG$391,$AK152,I$419)=0),"",(INDEX(MASTER!$D$24:$AG$391,$AK152,I$419))))</f>
        <v>2550</v>
      </c>
      <c r="J152" s="112" t="str" cm="1">
        <f t="array" ref="J152">IF($AK152=0,"",IF((INDEX(MASTER!$D$24:$AG$391,$AK152,J$419)=0),"",(INDEX(MASTER!$D$24:$AG$391,$AK152,J$419))))</f>
        <v/>
      </c>
      <c r="K152" s="112" t="str" cm="1">
        <f t="array" ref="K152">IF($AK152=0,"",IF((INDEX(MASTER!$D$24:$AG$391,$AK152,K$419)=0),"",(INDEX(MASTER!$D$24:$AG$391,$AK152,K$419))))</f>
        <v>01/NHS/21</v>
      </c>
      <c r="L152" s="25" cm="1">
        <f t="array" ref="L152">IF($AK152=0,"",IF((INDEX(MASTER!$D$24:$AG$391,$AK152,L$419)=0),"",(INDEX(MASTER!$D$24:$AG$391,$AK152,L$419))))</f>
        <v>3895</v>
      </c>
      <c r="M152" s="27" t="str" cm="1">
        <f t="array" ref="M152">IF($AK152=0,"",IF((INDEX(MASTER!$D$24:$AG$391,$AK152,M$419)=0),"",(INDEX(MASTER!$D$24:$AG$391,$AK152,M$419))))</f>
        <v/>
      </c>
      <c r="N152" s="27" t="str" cm="1">
        <f t="array" ref="N152">IF($AK152=0,"",IF((INDEX(MASTER!$D$24:$AG$391,$AK152,N$419)=0),"",(INDEX(MASTER!$D$24:$AG$391,$AK152,N$419))))</f>
        <v/>
      </c>
      <c r="O152" s="27" t="str" cm="1">
        <f t="array" ref="O152">IF($AK152=0,"",IF((INDEX(MASTER!$D$24:$AG$391,$AK152,O$419)=0),"",(INDEX(MASTER!$D$24:$AG$391,$AK152,O$419))))</f>
        <v/>
      </c>
      <c r="P152" s="27" t="str" cm="1">
        <f t="array" ref="P152">IF($AK152=0,"",IF((INDEX(MASTER!$D$24:$AG$391,$AK152,P$419)=0),"",(INDEX(MASTER!$D$24:$AG$391,$AK152,P$419))))</f>
        <v/>
      </c>
      <c r="Q152" s="27" t="str" cm="1">
        <f t="array" ref="Q152">IF($AK152=0,"",IF((INDEX(MASTER!$D$24:$AG$391,$AK152,Q$419)=0),"",(INDEX(MASTER!$D$24:$AG$391,$AK152,Q$419))))</f>
        <v/>
      </c>
      <c r="R152" s="27" t="str" cm="1">
        <f t="array" ref="R152">IF($AK152=0,"",IF((INDEX(MASTER!$D$24:$AG$391,$AK152,R$419)=0),"",(INDEX(MASTER!$D$24:$AG$391,$AK152,R$419))))</f>
        <v/>
      </c>
      <c r="S152" s="27" t="str" cm="1">
        <f t="array" ref="S152">IF($AK152=0,"",IF((INDEX(MASTER!$D$24:$AG$391,$AK152,S$419)=0),"",(INDEX(MASTER!$D$24:$AG$391,$AK152,S$419))))</f>
        <v/>
      </c>
      <c r="T152" s="27" t="str" cm="1">
        <f t="array" ref="T152">IF($AK152=0,"",IF((INDEX(MASTER!$D$24:$AG$391,$AK152,T$419)=0),"",(INDEX(MASTER!$D$24:$AG$391,$AK152,T$419))))</f>
        <v/>
      </c>
      <c r="U152" s="27" t="str" cm="1">
        <f t="array" ref="U152">IF($AK152=0,"",IF((INDEX(MASTER!$D$24:$AG$391,$AK152,U$419)=0),"",(INDEX(MASTER!$D$24:$AG$391,$AK152,U$419))))</f>
        <v/>
      </c>
      <c r="V152" s="27" t="str" cm="1">
        <f t="array" ref="V152">IF($AK152=0,"",IF((INDEX(MASTER!$D$24:$AG$391,$AK152,V$419)=0),"",(INDEX(MASTER!$D$24:$AG$391,$AK152,V$419))))</f>
        <v/>
      </c>
      <c r="W152" s="27" t="str" cm="1">
        <f t="array" ref="W152">IF($AK152=0,"",IF((INDEX(MASTER!$D$24:$AG$391,$AK152,W$419)=0),"",(INDEX(MASTER!$D$24:$AG$391,$AK152,W$419))))</f>
        <v/>
      </c>
      <c r="X152" s="27" t="str" cm="1">
        <f t="array" ref="X152">IF($AK152=0,"",IF((INDEX(MASTER!$D$24:$AG$391,$AK152,X$419)=0),"",(INDEX(MASTER!$D$24:$AG$391,$AK152,X$419))))</f>
        <v/>
      </c>
      <c r="Y152" s="27" t="str" cm="1">
        <f t="array" ref="Y152">IF($AK152=0,"",IF((INDEX(MASTER!$D$24:$AG$391,$AK152,Y$419)=0),"",(INDEX(MASTER!$D$24:$AG$391,$AK152,Y$419))))</f>
        <v/>
      </c>
      <c r="Z152" s="27" t="str" cm="1">
        <f t="array" ref="Z152">IF($AK152=0,"",IF((INDEX(MASTER!$D$24:$AG$391,$AK152,Z$419)=0),"",(INDEX(MASTER!$D$24:$AG$391,$AK152,Z$419))))</f>
        <v/>
      </c>
      <c r="AA152" s="27" t="str" cm="1">
        <f t="array" ref="AA152">IF($AK152=0,"",IF((INDEX(MASTER!$D$24:$AG$391,$AK152,AA$419)=0),"",(INDEX(MASTER!$D$24:$AG$391,$AK152,AA$419))))</f>
        <v/>
      </c>
      <c r="AB152" s="27" t="str" cm="1">
        <f t="array" ref="AB152">IF($AK152=0,"",IF((INDEX(MASTER!$D$24:$AG$391,$AK152,AB$419)=0),"",(INDEX(MASTER!$D$24:$AG$391,$AK152,AB$419))))</f>
        <v/>
      </c>
      <c r="AC152" s="27" t="str" cm="1">
        <f t="array" ref="AC152">IF($AK152=0,"",IF((INDEX(MASTER!$D$24:$AG$391,$AK152,AC$419)=0),"",(INDEX(MASTER!$D$24:$AG$391,$AK152,AC$419))))</f>
        <v/>
      </c>
      <c r="AD152" s="27" t="str" cm="1">
        <f t="array" ref="AD152">IF($AK152=0,"",IF((INDEX(MASTER!$D$24:$AG$391,$AK152,AD$419)=0),"",(INDEX(MASTER!$D$24:$AG$391,$AK152,AD$419))))</f>
        <v/>
      </c>
      <c r="AE152" s="27" t="str" cm="1">
        <f t="array" ref="AE152">IF($AK152=0,"",IF((INDEX(MASTER!$D$24:$AG$391,$AK152,AE$419)=0),"",(INDEX(MASTER!$D$24:$AG$391,$AK152,AE$419))))</f>
        <v/>
      </c>
      <c r="AF152" s="102" t="str" cm="1">
        <f t="array" ref="AF152">IF($AK152=0,"",IF((INDEX(MASTER!$D$24:$AG$391,$AK152,AF$419)=0),"",(INDEX(MASTER!$D$24:$AG$391,$AK152,AF$419))))</f>
        <v/>
      </c>
      <c r="AK152" s="3">
        <v>109</v>
      </c>
    </row>
    <row r="153" spans="2:37" ht="12.75" customHeight="1" x14ac:dyDescent="0.2">
      <c r="B153" s="28"/>
      <c r="D153" s="111" t="str" cm="1">
        <f t="array" ref="D153">IF($AK153=0,"",IF((INDEX(MASTER!$D$24:$AG$391,$AK153,D$419)=0),"",(INDEX(MASTER!$D$24:$AG$391,$AK153,D$419))))</f>
        <v>$XS142</v>
      </c>
      <c r="E153" s="22" t="str" cm="1">
        <f t="array" ref="E153">IF($AK153=0,"",IF((INDEX(MASTER!$D$24:$AG$391,$AK153,E$419)=0),"",(INDEX(MASTER!$D$24:$AG$391,$AK153,E$419))))</f>
        <v/>
      </c>
      <c r="F153" s="22" t="str" cm="1">
        <f t="array" ref="F153">IF($AK153=0,"",IF((INDEX(MASTER!$D$24:$AG$391,$AK153,F$419)=0),"",(INDEX(MASTER!$D$24:$AG$391,$AK153,F$419))))</f>
        <v>RAMP B</v>
      </c>
      <c r="G153" s="23" cm="1">
        <f t="array" ref="G153">IF($AK153=0,"",IF((INDEX(MASTER!$D$24:$AG$391,$AK153,G$419)=0),"",(INDEX(MASTER!$D$24:$AG$391,$AK153,G$419))))</f>
        <v>2550</v>
      </c>
      <c r="H153" s="22" t="str" cm="1">
        <f t="array" ref="H153">IF($AK153=0,"",IF((INDEX(MASTER!$D$24:$AG$391,$AK153,H$419)=0),"",(INDEX(MASTER!$D$24:$AG$391,$AK153,H$419))))</f>
        <v>TO</v>
      </c>
      <c r="I153" s="23" cm="1">
        <f t="array" ref="I153">IF($AK153=0,"",IF((INDEX(MASTER!$D$24:$AG$391,$AK153,I$419)=0),"",(INDEX(MASTER!$D$24:$AG$391,$AK153,I$419))))</f>
        <v>2600</v>
      </c>
      <c r="J153" s="112" t="str" cm="1">
        <f t="array" ref="J153">IF($AK153=0,"",IF((INDEX(MASTER!$D$24:$AG$391,$AK153,J$419)=0),"",(INDEX(MASTER!$D$24:$AG$391,$AK153,J$419))))</f>
        <v/>
      </c>
      <c r="K153" s="112" t="str" cm="1">
        <f t="array" ref="K153">IF($AK153=0,"",IF((INDEX(MASTER!$D$24:$AG$391,$AK153,K$419)=0),"",(INDEX(MASTER!$D$24:$AG$391,$AK153,K$419))))</f>
        <v>01/NHS/21</v>
      </c>
      <c r="L153" s="25" cm="1">
        <f t="array" ref="L153">IF($AK153=0,"",IF((INDEX(MASTER!$D$24:$AG$391,$AK153,L$419)=0),"",(INDEX(MASTER!$D$24:$AG$391,$AK153,L$419))))</f>
        <v>4758</v>
      </c>
      <c r="M153" s="27" t="str" cm="1">
        <f t="array" ref="M153">IF($AK153=0,"",IF((INDEX(MASTER!$D$24:$AG$391,$AK153,M$419)=0),"",(INDEX(MASTER!$D$24:$AG$391,$AK153,M$419))))</f>
        <v/>
      </c>
      <c r="N153" s="27" t="str" cm="1">
        <f t="array" ref="N153">IF($AK153=0,"",IF((INDEX(MASTER!$D$24:$AG$391,$AK153,N$419)=0),"",(INDEX(MASTER!$D$24:$AG$391,$AK153,N$419))))</f>
        <v/>
      </c>
      <c r="O153" s="27" t="str" cm="1">
        <f t="array" ref="O153">IF($AK153=0,"",IF((INDEX(MASTER!$D$24:$AG$391,$AK153,O$419)=0),"",(INDEX(MASTER!$D$24:$AG$391,$AK153,O$419))))</f>
        <v/>
      </c>
      <c r="P153" s="27" t="str" cm="1">
        <f t="array" ref="P153">IF($AK153=0,"",IF((INDEX(MASTER!$D$24:$AG$391,$AK153,P$419)=0),"",(INDEX(MASTER!$D$24:$AG$391,$AK153,P$419))))</f>
        <v/>
      </c>
      <c r="Q153" s="27" t="str" cm="1">
        <f t="array" ref="Q153">IF($AK153=0,"",IF((INDEX(MASTER!$D$24:$AG$391,$AK153,Q$419)=0),"",(INDEX(MASTER!$D$24:$AG$391,$AK153,Q$419))))</f>
        <v/>
      </c>
      <c r="R153" s="27" t="str" cm="1">
        <f t="array" ref="R153">IF($AK153=0,"",IF((INDEX(MASTER!$D$24:$AG$391,$AK153,R$419)=0),"",(INDEX(MASTER!$D$24:$AG$391,$AK153,R$419))))</f>
        <v/>
      </c>
      <c r="S153" s="27" t="str" cm="1">
        <f t="array" ref="S153">IF($AK153=0,"",IF((INDEX(MASTER!$D$24:$AG$391,$AK153,S$419)=0),"",(INDEX(MASTER!$D$24:$AG$391,$AK153,S$419))))</f>
        <v/>
      </c>
      <c r="T153" s="27" t="str" cm="1">
        <f t="array" ref="T153">IF($AK153=0,"",IF((INDEX(MASTER!$D$24:$AG$391,$AK153,T$419)=0),"",(INDEX(MASTER!$D$24:$AG$391,$AK153,T$419))))</f>
        <v/>
      </c>
      <c r="U153" s="27" t="str" cm="1">
        <f t="array" ref="U153">IF($AK153=0,"",IF((INDEX(MASTER!$D$24:$AG$391,$AK153,U$419)=0),"",(INDEX(MASTER!$D$24:$AG$391,$AK153,U$419))))</f>
        <v/>
      </c>
      <c r="V153" s="27" t="str" cm="1">
        <f t="array" ref="V153">IF($AK153=0,"",IF((INDEX(MASTER!$D$24:$AG$391,$AK153,V$419)=0),"",(INDEX(MASTER!$D$24:$AG$391,$AK153,V$419))))</f>
        <v/>
      </c>
      <c r="W153" s="27" t="str" cm="1">
        <f t="array" ref="W153">IF($AK153=0,"",IF((INDEX(MASTER!$D$24:$AG$391,$AK153,W$419)=0),"",(INDEX(MASTER!$D$24:$AG$391,$AK153,W$419))))</f>
        <v/>
      </c>
      <c r="X153" s="27" t="str" cm="1">
        <f t="array" ref="X153">IF($AK153=0,"",IF((INDEX(MASTER!$D$24:$AG$391,$AK153,X$419)=0),"",(INDEX(MASTER!$D$24:$AG$391,$AK153,X$419))))</f>
        <v/>
      </c>
      <c r="Y153" s="27" t="str" cm="1">
        <f t="array" ref="Y153">IF($AK153=0,"",IF((INDEX(MASTER!$D$24:$AG$391,$AK153,Y$419)=0),"",(INDEX(MASTER!$D$24:$AG$391,$AK153,Y$419))))</f>
        <v/>
      </c>
      <c r="Z153" s="27" t="str" cm="1">
        <f t="array" ref="Z153">IF($AK153=0,"",IF((INDEX(MASTER!$D$24:$AG$391,$AK153,Z$419)=0),"",(INDEX(MASTER!$D$24:$AG$391,$AK153,Z$419))))</f>
        <v/>
      </c>
      <c r="AA153" s="27" t="str" cm="1">
        <f t="array" ref="AA153">IF($AK153=0,"",IF((INDEX(MASTER!$D$24:$AG$391,$AK153,AA$419)=0),"",(INDEX(MASTER!$D$24:$AG$391,$AK153,AA$419))))</f>
        <v/>
      </c>
      <c r="AB153" s="27" t="str" cm="1">
        <f t="array" ref="AB153">IF($AK153=0,"",IF((INDEX(MASTER!$D$24:$AG$391,$AK153,AB$419)=0),"",(INDEX(MASTER!$D$24:$AG$391,$AK153,AB$419))))</f>
        <v/>
      </c>
      <c r="AC153" s="27" t="str" cm="1">
        <f t="array" ref="AC153">IF($AK153=0,"",IF((INDEX(MASTER!$D$24:$AG$391,$AK153,AC$419)=0),"",(INDEX(MASTER!$D$24:$AG$391,$AK153,AC$419))))</f>
        <v/>
      </c>
      <c r="AD153" s="27" t="str" cm="1">
        <f t="array" ref="AD153">IF($AK153=0,"",IF((INDEX(MASTER!$D$24:$AG$391,$AK153,AD$419)=0),"",(INDEX(MASTER!$D$24:$AG$391,$AK153,AD$419))))</f>
        <v/>
      </c>
      <c r="AE153" s="27" t="str" cm="1">
        <f t="array" ref="AE153">IF($AK153=0,"",IF((INDEX(MASTER!$D$24:$AG$391,$AK153,AE$419)=0),"",(INDEX(MASTER!$D$24:$AG$391,$AK153,AE$419))))</f>
        <v/>
      </c>
      <c r="AF153" s="102" t="str" cm="1">
        <f t="array" ref="AF153">IF($AK153=0,"",IF((INDEX(MASTER!$D$24:$AG$391,$AK153,AF$419)=0),"",(INDEX(MASTER!$D$24:$AG$391,$AK153,AF$419))))</f>
        <v/>
      </c>
      <c r="AK153" s="3">
        <v>110</v>
      </c>
    </row>
    <row r="154" spans="2:37" ht="12.75" customHeight="1" x14ac:dyDescent="0.2">
      <c r="B154" s="28"/>
      <c r="D154" s="111" t="str" cm="1">
        <f t="array" ref="D154">IF($AK154=0,"",IF((INDEX(MASTER!$D$24:$AG$391,$AK154,D$419)=0),"",(INDEX(MASTER!$D$24:$AG$391,$AK154,D$419))))</f>
        <v>$XS142</v>
      </c>
      <c r="E154" s="22" t="str" cm="1">
        <f t="array" ref="E154">IF($AK154=0,"",IF((INDEX(MASTER!$D$24:$AG$391,$AK154,E$419)=0),"",(INDEX(MASTER!$D$24:$AG$391,$AK154,E$419))))</f>
        <v/>
      </c>
      <c r="F154" s="22" t="str" cm="1">
        <f t="array" ref="F154">IF($AK154=0,"",IF((INDEX(MASTER!$D$24:$AG$391,$AK154,F$419)=0),"",(INDEX(MASTER!$D$24:$AG$391,$AK154,F$419))))</f>
        <v>RAMP B</v>
      </c>
      <c r="G154" s="23" cm="1">
        <f t="array" ref="G154">IF($AK154=0,"",IF((INDEX(MASTER!$D$24:$AG$391,$AK154,G$419)=0),"",(INDEX(MASTER!$D$24:$AG$391,$AK154,G$419))))</f>
        <v>2600</v>
      </c>
      <c r="H154" s="22" t="str" cm="1">
        <f t="array" ref="H154">IF($AK154=0,"",IF((INDEX(MASTER!$D$24:$AG$391,$AK154,H$419)=0),"",(INDEX(MASTER!$D$24:$AG$391,$AK154,H$419))))</f>
        <v>TO</v>
      </c>
      <c r="I154" s="23" cm="1">
        <f t="array" ref="I154">IF($AK154=0,"",IF((INDEX(MASTER!$D$24:$AG$391,$AK154,I$419)=0),"",(INDEX(MASTER!$D$24:$AG$391,$AK154,I$419))))</f>
        <v>2650</v>
      </c>
      <c r="J154" s="112" t="str" cm="1">
        <f t="array" ref="J154">IF($AK154=0,"",IF((INDEX(MASTER!$D$24:$AG$391,$AK154,J$419)=0),"",(INDEX(MASTER!$D$24:$AG$391,$AK154,J$419))))</f>
        <v/>
      </c>
      <c r="K154" s="112" t="str" cm="1">
        <f t="array" ref="K154">IF($AK154=0,"",IF((INDEX(MASTER!$D$24:$AG$391,$AK154,K$419)=0),"",(INDEX(MASTER!$D$24:$AG$391,$AK154,K$419))))</f>
        <v>01/NHS/21</v>
      </c>
      <c r="L154" s="25" cm="1">
        <f t="array" ref="L154">IF($AK154=0,"",IF((INDEX(MASTER!$D$24:$AG$391,$AK154,L$419)=0),"",(INDEX(MASTER!$D$24:$AG$391,$AK154,L$419))))</f>
        <v>3745</v>
      </c>
      <c r="M154" s="27" t="str" cm="1">
        <f t="array" ref="M154">IF($AK154=0,"",IF((INDEX(MASTER!$D$24:$AG$391,$AK154,M$419)=0),"",(INDEX(MASTER!$D$24:$AG$391,$AK154,M$419))))</f>
        <v/>
      </c>
      <c r="N154" s="27" t="str" cm="1">
        <f t="array" ref="N154">IF($AK154=0,"",IF((INDEX(MASTER!$D$24:$AG$391,$AK154,N$419)=0),"",(INDEX(MASTER!$D$24:$AG$391,$AK154,N$419))))</f>
        <v/>
      </c>
      <c r="O154" s="27" t="str" cm="1">
        <f t="array" ref="O154">IF($AK154=0,"",IF((INDEX(MASTER!$D$24:$AG$391,$AK154,O$419)=0),"",(INDEX(MASTER!$D$24:$AG$391,$AK154,O$419))))</f>
        <v/>
      </c>
      <c r="P154" s="27" t="str" cm="1">
        <f t="array" ref="P154">IF($AK154=0,"",IF((INDEX(MASTER!$D$24:$AG$391,$AK154,P$419)=0),"",(INDEX(MASTER!$D$24:$AG$391,$AK154,P$419))))</f>
        <v/>
      </c>
      <c r="Q154" s="27" t="str" cm="1">
        <f t="array" ref="Q154">IF($AK154=0,"",IF((INDEX(MASTER!$D$24:$AG$391,$AK154,Q$419)=0),"",(INDEX(MASTER!$D$24:$AG$391,$AK154,Q$419))))</f>
        <v/>
      </c>
      <c r="R154" s="27" t="str" cm="1">
        <f t="array" ref="R154">IF($AK154=0,"",IF((INDEX(MASTER!$D$24:$AG$391,$AK154,R$419)=0),"",(INDEX(MASTER!$D$24:$AG$391,$AK154,R$419))))</f>
        <v/>
      </c>
      <c r="S154" s="27" t="str" cm="1">
        <f t="array" ref="S154">IF($AK154=0,"",IF((INDEX(MASTER!$D$24:$AG$391,$AK154,S$419)=0),"",(INDEX(MASTER!$D$24:$AG$391,$AK154,S$419))))</f>
        <v/>
      </c>
      <c r="T154" s="27" t="str" cm="1">
        <f t="array" ref="T154">IF($AK154=0,"",IF((INDEX(MASTER!$D$24:$AG$391,$AK154,T$419)=0),"",(INDEX(MASTER!$D$24:$AG$391,$AK154,T$419))))</f>
        <v/>
      </c>
      <c r="U154" s="27" t="str" cm="1">
        <f t="array" ref="U154">IF($AK154=0,"",IF((INDEX(MASTER!$D$24:$AG$391,$AK154,U$419)=0),"",(INDEX(MASTER!$D$24:$AG$391,$AK154,U$419))))</f>
        <v/>
      </c>
      <c r="V154" s="27" t="str" cm="1">
        <f t="array" ref="V154">IF($AK154=0,"",IF((INDEX(MASTER!$D$24:$AG$391,$AK154,V$419)=0),"",(INDEX(MASTER!$D$24:$AG$391,$AK154,V$419))))</f>
        <v/>
      </c>
      <c r="W154" s="27" t="str" cm="1">
        <f t="array" ref="W154">IF($AK154=0,"",IF((INDEX(MASTER!$D$24:$AG$391,$AK154,W$419)=0),"",(INDEX(MASTER!$D$24:$AG$391,$AK154,W$419))))</f>
        <v/>
      </c>
      <c r="X154" s="27" t="str" cm="1">
        <f t="array" ref="X154">IF($AK154=0,"",IF((INDEX(MASTER!$D$24:$AG$391,$AK154,X$419)=0),"",(INDEX(MASTER!$D$24:$AG$391,$AK154,X$419))))</f>
        <v/>
      </c>
      <c r="Y154" s="27" t="str" cm="1">
        <f t="array" ref="Y154">IF($AK154=0,"",IF((INDEX(MASTER!$D$24:$AG$391,$AK154,Y$419)=0),"",(INDEX(MASTER!$D$24:$AG$391,$AK154,Y$419))))</f>
        <v/>
      </c>
      <c r="Z154" s="27" t="str" cm="1">
        <f t="array" ref="Z154">IF($AK154=0,"",IF((INDEX(MASTER!$D$24:$AG$391,$AK154,Z$419)=0),"",(INDEX(MASTER!$D$24:$AG$391,$AK154,Z$419))))</f>
        <v/>
      </c>
      <c r="AA154" s="27" t="str" cm="1">
        <f t="array" ref="AA154">IF($AK154=0,"",IF((INDEX(MASTER!$D$24:$AG$391,$AK154,AA$419)=0),"",(INDEX(MASTER!$D$24:$AG$391,$AK154,AA$419))))</f>
        <v/>
      </c>
      <c r="AB154" s="27" t="str" cm="1">
        <f t="array" ref="AB154">IF($AK154=0,"",IF((INDEX(MASTER!$D$24:$AG$391,$AK154,AB$419)=0),"",(INDEX(MASTER!$D$24:$AG$391,$AK154,AB$419))))</f>
        <v/>
      </c>
      <c r="AC154" s="27" t="str" cm="1">
        <f t="array" ref="AC154">IF($AK154=0,"",IF((INDEX(MASTER!$D$24:$AG$391,$AK154,AC$419)=0),"",(INDEX(MASTER!$D$24:$AG$391,$AK154,AC$419))))</f>
        <v/>
      </c>
      <c r="AD154" s="27" t="str" cm="1">
        <f t="array" ref="AD154">IF($AK154=0,"",IF((INDEX(MASTER!$D$24:$AG$391,$AK154,AD$419)=0),"",(INDEX(MASTER!$D$24:$AG$391,$AK154,AD$419))))</f>
        <v/>
      </c>
      <c r="AE154" s="27" t="str" cm="1">
        <f t="array" ref="AE154">IF($AK154=0,"",IF((INDEX(MASTER!$D$24:$AG$391,$AK154,AE$419)=0),"",(INDEX(MASTER!$D$24:$AG$391,$AK154,AE$419))))</f>
        <v/>
      </c>
      <c r="AF154" s="102" t="str" cm="1">
        <f t="array" ref="AF154">IF($AK154=0,"",IF((INDEX(MASTER!$D$24:$AG$391,$AK154,AF$419)=0),"",(INDEX(MASTER!$D$24:$AG$391,$AK154,AF$419))))</f>
        <v/>
      </c>
      <c r="AK154" s="3">
        <v>111</v>
      </c>
    </row>
    <row r="155" spans="2:37" ht="12.75" customHeight="1" x14ac:dyDescent="0.2">
      <c r="B155" s="28"/>
      <c r="D155" s="111" t="str" cm="1">
        <f t="array" ref="D155">IF($AK155=0,"",IF((INDEX(MASTER!$D$24:$AG$391,$AK155,D$419)=0),"",(INDEX(MASTER!$D$24:$AG$391,$AK155,D$419))))</f>
        <v>$XS143</v>
      </c>
      <c r="E155" s="22" t="str" cm="1">
        <f t="array" ref="E155">IF($AK155=0,"",IF((INDEX(MASTER!$D$24:$AG$391,$AK155,E$419)=0),"",(INDEX(MASTER!$D$24:$AG$391,$AK155,E$419))))</f>
        <v/>
      </c>
      <c r="F155" s="22" t="str" cm="1">
        <f t="array" ref="F155">IF($AK155=0,"",IF((INDEX(MASTER!$D$24:$AG$391,$AK155,F$419)=0),"",(INDEX(MASTER!$D$24:$AG$391,$AK155,F$419))))</f>
        <v>RAMP B</v>
      </c>
      <c r="G155" s="23" cm="1">
        <f t="array" ref="G155">IF($AK155=0,"",IF((INDEX(MASTER!$D$24:$AG$391,$AK155,G$419)=0),"",(INDEX(MASTER!$D$24:$AG$391,$AK155,G$419))))</f>
        <v>2650</v>
      </c>
      <c r="H155" s="22" t="str" cm="1">
        <f t="array" ref="H155">IF($AK155=0,"",IF((INDEX(MASTER!$D$24:$AG$391,$AK155,H$419)=0),"",(INDEX(MASTER!$D$24:$AG$391,$AK155,H$419))))</f>
        <v>TO</v>
      </c>
      <c r="I155" s="23" cm="1">
        <f t="array" ref="I155">IF($AK155=0,"",IF((INDEX(MASTER!$D$24:$AG$391,$AK155,I$419)=0),"",(INDEX(MASTER!$D$24:$AG$391,$AK155,I$419))))</f>
        <v>2700</v>
      </c>
      <c r="J155" s="112" t="str" cm="1">
        <f t="array" ref="J155">IF($AK155=0,"",IF((INDEX(MASTER!$D$24:$AG$391,$AK155,J$419)=0),"",(INDEX(MASTER!$D$24:$AG$391,$AK155,J$419))))</f>
        <v/>
      </c>
      <c r="K155" s="112" t="str" cm="1">
        <f t="array" ref="K155">IF($AK155=0,"",IF((INDEX(MASTER!$D$24:$AG$391,$AK155,K$419)=0),"",(INDEX(MASTER!$D$24:$AG$391,$AK155,K$419))))</f>
        <v>01/NHS/21</v>
      </c>
      <c r="L155" s="25" cm="1">
        <f t="array" ref="L155">IF($AK155=0,"",IF((INDEX(MASTER!$D$24:$AG$391,$AK155,L$419)=0),"",(INDEX(MASTER!$D$24:$AG$391,$AK155,L$419))))</f>
        <v>2773</v>
      </c>
      <c r="M155" s="27" cm="1">
        <f t="array" ref="M155">IF($AK155=0,"",IF((INDEX(MASTER!$D$24:$AG$391,$AK155,M$419)=0),"",(INDEX(MASTER!$D$24:$AG$391,$AK155,M$419))))</f>
        <v>16</v>
      </c>
      <c r="N155" s="27" cm="1">
        <f t="array" ref="N155">IF($AK155=0,"",IF((INDEX(MASTER!$D$24:$AG$391,$AK155,N$419)=0),"",(INDEX(MASTER!$D$24:$AG$391,$AK155,N$419))))</f>
        <v>35</v>
      </c>
      <c r="O155" s="92" cm="1">
        <f t="array" ref="O155">IF($AK155=0,"",IF((INDEX(MASTER!$D$24:$AG$391,$AK155,O$419)=0),"",(INDEX(MASTER!$D$24:$AG$391,$AK155,O$419))))</f>
        <v>11.666666666666666</v>
      </c>
      <c r="P155" s="92" cm="1">
        <f t="array" ref="P155">IF($AK155=0,"",IF((INDEX(MASTER!$D$24:$AG$391,$AK155,P$419)=0),"",(INDEX(MASTER!$D$24:$AG$391,$AK155,P$419))))</f>
        <v>23.333333333333336</v>
      </c>
      <c r="Q155" s="27" t="str" cm="1">
        <f t="array" ref="Q155">IF($AK155=0,"",IF((INDEX(MASTER!$D$24:$AG$391,$AK155,Q$419)=0),"",(INDEX(MASTER!$D$24:$AG$391,$AK155,Q$419))))</f>
        <v/>
      </c>
      <c r="R155" s="27" t="str" cm="1">
        <f t="array" ref="R155">IF($AK155=0,"",IF((INDEX(MASTER!$D$24:$AG$391,$AK155,R$419)=0),"",(INDEX(MASTER!$D$24:$AG$391,$AK155,R$419))))</f>
        <v/>
      </c>
      <c r="S155" s="27" t="str" cm="1">
        <f t="array" ref="S155">IF($AK155=0,"",IF((INDEX(MASTER!$D$24:$AG$391,$AK155,S$419)=0),"",(INDEX(MASTER!$D$24:$AG$391,$AK155,S$419))))</f>
        <v/>
      </c>
      <c r="T155" s="27" t="str" cm="1">
        <f t="array" ref="T155">IF($AK155=0,"",IF((INDEX(MASTER!$D$24:$AG$391,$AK155,T$419)=0),"",(INDEX(MASTER!$D$24:$AG$391,$AK155,T$419))))</f>
        <v/>
      </c>
      <c r="U155" s="27" t="str" cm="1">
        <f t="array" ref="U155">IF($AK155=0,"",IF((INDEX(MASTER!$D$24:$AG$391,$AK155,U$419)=0),"",(INDEX(MASTER!$D$24:$AG$391,$AK155,U$419))))</f>
        <v/>
      </c>
      <c r="V155" s="27" t="str" cm="1">
        <f t="array" ref="V155">IF($AK155=0,"",IF((INDEX(MASTER!$D$24:$AG$391,$AK155,V$419)=0),"",(INDEX(MASTER!$D$24:$AG$391,$AK155,V$419))))</f>
        <v/>
      </c>
      <c r="W155" s="27" t="str" cm="1">
        <f t="array" ref="W155">IF($AK155=0,"",IF((INDEX(MASTER!$D$24:$AG$391,$AK155,W$419)=0),"",(INDEX(MASTER!$D$24:$AG$391,$AK155,W$419))))</f>
        <v/>
      </c>
      <c r="X155" s="27" t="str" cm="1">
        <f t="array" ref="X155">IF($AK155=0,"",IF((INDEX(MASTER!$D$24:$AG$391,$AK155,X$419)=0),"",(INDEX(MASTER!$D$24:$AG$391,$AK155,X$419))))</f>
        <v/>
      </c>
      <c r="Y155" s="27" t="str" cm="1">
        <f t="array" ref="Y155">IF($AK155=0,"",IF((INDEX(MASTER!$D$24:$AG$391,$AK155,Y$419)=0),"",(INDEX(MASTER!$D$24:$AG$391,$AK155,Y$419))))</f>
        <v/>
      </c>
      <c r="Z155" s="27" t="str" cm="1">
        <f t="array" ref="Z155">IF($AK155=0,"",IF((INDEX(MASTER!$D$24:$AG$391,$AK155,Z$419)=0),"",(INDEX(MASTER!$D$24:$AG$391,$AK155,Z$419))))</f>
        <v/>
      </c>
      <c r="AA155" s="27" t="str" cm="1">
        <f t="array" ref="AA155">IF($AK155=0,"",IF((INDEX(MASTER!$D$24:$AG$391,$AK155,AA$419)=0),"",(INDEX(MASTER!$D$24:$AG$391,$AK155,AA$419))))</f>
        <v/>
      </c>
      <c r="AB155" s="27" t="str" cm="1">
        <f t="array" ref="AB155">IF($AK155=0,"",IF((INDEX(MASTER!$D$24:$AG$391,$AK155,AB$419)=0),"",(INDEX(MASTER!$D$24:$AG$391,$AK155,AB$419))))</f>
        <v/>
      </c>
      <c r="AC155" s="27" t="str" cm="1">
        <f t="array" ref="AC155">IF($AK155=0,"",IF((INDEX(MASTER!$D$24:$AG$391,$AK155,AC$419)=0),"",(INDEX(MASTER!$D$24:$AG$391,$AK155,AC$419))))</f>
        <v/>
      </c>
      <c r="AD155" s="27" t="str" cm="1">
        <f t="array" ref="AD155">IF($AK155=0,"",IF((INDEX(MASTER!$D$24:$AG$391,$AK155,AD$419)=0),"",(INDEX(MASTER!$D$24:$AG$391,$AK155,AD$419))))</f>
        <v/>
      </c>
      <c r="AE155" s="27" t="str" cm="1">
        <f t="array" ref="AE155">IF($AK155=0,"",IF((INDEX(MASTER!$D$24:$AG$391,$AK155,AE$419)=0),"",(INDEX(MASTER!$D$24:$AG$391,$AK155,AE$419))))</f>
        <v/>
      </c>
      <c r="AF155" s="102" t="str" cm="1">
        <f t="array" ref="AF155">IF($AK155=0,"",IF((INDEX(MASTER!$D$24:$AG$391,$AK155,AF$419)=0),"",(INDEX(MASTER!$D$24:$AG$391,$AK155,AF$419))))</f>
        <v/>
      </c>
      <c r="AK155" s="3">
        <v>112</v>
      </c>
    </row>
    <row r="156" spans="2:37" ht="12.75" customHeight="1" x14ac:dyDescent="0.2">
      <c r="B156" s="28"/>
      <c r="D156" s="111" t="str" cm="1">
        <f t="array" ref="D156">IF($AK156=0,"",IF((INDEX(MASTER!$D$24:$AG$391,$AK156,D$419)=0),"",(INDEX(MASTER!$D$24:$AG$391,$AK156,D$419))))</f>
        <v>$XS143</v>
      </c>
      <c r="E156" s="22" t="str" cm="1">
        <f t="array" ref="E156">IF($AK156=0,"",IF((INDEX(MASTER!$D$24:$AG$391,$AK156,E$419)=0),"",(INDEX(MASTER!$D$24:$AG$391,$AK156,E$419))))</f>
        <v/>
      </c>
      <c r="F156" s="22" t="str" cm="1">
        <f t="array" ref="F156">IF($AK156=0,"",IF((INDEX(MASTER!$D$24:$AG$391,$AK156,F$419)=0),"",(INDEX(MASTER!$D$24:$AG$391,$AK156,F$419))))</f>
        <v>RAMP B</v>
      </c>
      <c r="G156" s="23" cm="1">
        <f t="array" ref="G156">IF($AK156=0,"",IF((INDEX(MASTER!$D$24:$AG$391,$AK156,G$419)=0),"",(INDEX(MASTER!$D$24:$AG$391,$AK156,G$419))))</f>
        <v>2700</v>
      </c>
      <c r="H156" s="22" t="str" cm="1">
        <f t="array" ref="H156">IF($AK156=0,"",IF((INDEX(MASTER!$D$24:$AG$391,$AK156,H$419)=0),"",(INDEX(MASTER!$D$24:$AG$391,$AK156,H$419))))</f>
        <v>TO</v>
      </c>
      <c r="I156" s="23" cm="1">
        <f t="array" ref="I156">IF($AK156=0,"",IF((INDEX(MASTER!$D$24:$AG$391,$AK156,I$419)=0),"",(INDEX(MASTER!$D$24:$AG$391,$AK156,I$419))))</f>
        <v>2750</v>
      </c>
      <c r="J156" s="112" t="str" cm="1">
        <f t="array" ref="J156">IF($AK156=0,"",IF((INDEX(MASTER!$D$24:$AG$391,$AK156,J$419)=0),"",(INDEX(MASTER!$D$24:$AG$391,$AK156,J$419))))</f>
        <v/>
      </c>
      <c r="K156" s="112" t="str" cm="1">
        <f t="array" ref="K156">IF($AK156=0,"",IF((INDEX(MASTER!$D$24:$AG$391,$AK156,K$419)=0),"",(INDEX(MASTER!$D$24:$AG$391,$AK156,K$419))))</f>
        <v>01/NHS/21</v>
      </c>
      <c r="L156" s="25" cm="1">
        <f t="array" ref="L156">IF($AK156=0,"",IF((INDEX(MASTER!$D$24:$AG$391,$AK156,L$419)=0),"",(INDEX(MASTER!$D$24:$AG$391,$AK156,L$419))))</f>
        <v>1982</v>
      </c>
      <c r="M156" s="27" cm="1">
        <f t="array" ref="M156">IF($AK156=0,"",IF((INDEX(MASTER!$D$24:$AG$391,$AK156,M$419)=0),"",(INDEX(MASTER!$D$24:$AG$391,$AK156,M$419))))</f>
        <v>64</v>
      </c>
      <c r="N156" s="27" cm="1">
        <f t="array" ref="N156">IF($AK156=0,"",IF((INDEX(MASTER!$D$24:$AG$391,$AK156,N$419)=0),"",(INDEX(MASTER!$D$24:$AG$391,$AK156,N$419))))</f>
        <v>70</v>
      </c>
      <c r="O156" s="32" cm="1">
        <f t="array" ref="O156">IF($AK156=0,"",IF((INDEX(MASTER!$D$24:$AG$391,$AK156,O$419)=0),"",(INDEX(MASTER!$D$24:$AG$391,$AK156,O$419))))</f>
        <v>23.333333333333332</v>
      </c>
      <c r="P156" s="32" cm="1">
        <f t="array" ref="P156">IF($AK156=0,"",IF((INDEX(MASTER!$D$24:$AG$391,$AK156,P$419)=0),"",(INDEX(MASTER!$D$24:$AG$391,$AK156,P$419))))</f>
        <v>46.666666666666671</v>
      </c>
      <c r="Q156" s="27" t="str" cm="1">
        <f t="array" ref="Q156">IF($AK156=0,"",IF((INDEX(MASTER!$D$24:$AG$391,$AK156,Q$419)=0),"",(INDEX(MASTER!$D$24:$AG$391,$AK156,Q$419))))</f>
        <v/>
      </c>
      <c r="R156" s="27" t="str" cm="1">
        <f t="array" ref="R156">IF($AK156=0,"",IF((INDEX(MASTER!$D$24:$AG$391,$AK156,R$419)=0),"",(INDEX(MASTER!$D$24:$AG$391,$AK156,R$419))))</f>
        <v/>
      </c>
      <c r="S156" s="27" t="str" cm="1">
        <f t="array" ref="S156">IF($AK156=0,"",IF((INDEX(MASTER!$D$24:$AG$391,$AK156,S$419)=0),"",(INDEX(MASTER!$D$24:$AG$391,$AK156,S$419))))</f>
        <v/>
      </c>
      <c r="T156" s="27" t="str" cm="1">
        <f t="array" ref="T156">IF($AK156=0,"",IF((INDEX(MASTER!$D$24:$AG$391,$AK156,T$419)=0),"",(INDEX(MASTER!$D$24:$AG$391,$AK156,T$419))))</f>
        <v/>
      </c>
      <c r="U156" s="27" t="str" cm="1">
        <f t="array" ref="U156">IF($AK156=0,"",IF((INDEX(MASTER!$D$24:$AG$391,$AK156,U$419)=0),"",(INDEX(MASTER!$D$24:$AG$391,$AK156,U$419))))</f>
        <v/>
      </c>
      <c r="V156" s="27" t="str" cm="1">
        <f t="array" ref="V156">IF($AK156=0,"",IF((INDEX(MASTER!$D$24:$AG$391,$AK156,V$419)=0),"",(INDEX(MASTER!$D$24:$AG$391,$AK156,V$419))))</f>
        <v/>
      </c>
      <c r="W156" s="27" t="str" cm="1">
        <f t="array" ref="W156">IF($AK156=0,"",IF((INDEX(MASTER!$D$24:$AG$391,$AK156,W$419)=0),"",(INDEX(MASTER!$D$24:$AG$391,$AK156,W$419))))</f>
        <v/>
      </c>
      <c r="X156" s="27" t="str" cm="1">
        <f t="array" ref="X156">IF($AK156=0,"",IF((INDEX(MASTER!$D$24:$AG$391,$AK156,X$419)=0),"",(INDEX(MASTER!$D$24:$AG$391,$AK156,X$419))))</f>
        <v/>
      </c>
      <c r="Y156" s="27" t="str" cm="1">
        <f t="array" ref="Y156">IF($AK156=0,"",IF((INDEX(MASTER!$D$24:$AG$391,$AK156,Y$419)=0),"",(INDEX(MASTER!$D$24:$AG$391,$AK156,Y$419))))</f>
        <v/>
      </c>
      <c r="Z156" s="27" t="str" cm="1">
        <f t="array" ref="Z156">IF($AK156=0,"",IF((INDEX(MASTER!$D$24:$AG$391,$AK156,Z$419)=0),"",(INDEX(MASTER!$D$24:$AG$391,$AK156,Z$419))))</f>
        <v/>
      </c>
      <c r="AA156" s="27" t="str" cm="1">
        <f t="array" ref="AA156">IF($AK156=0,"",IF((INDEX(MASTER!$D$24:$AG$391,$AK156,AA$419)=0),"",(INDEX(MASTER!$D$24:$AG$391,$AK156,AA$419))))</f>
        <v/>
      </c>
      <c r="AB156" s="27" t="str" cm="1">
        <f t="array" ref="AB156">IF($AK156=0,"",IF((INDEX(MASTER!$D$24:$AG$391,$AK156,AB$419)=0),"",(INDEX(MASTER!$D$24:$AG$391,$AK156,AB$419))))</f>
        <v/>
      </c>
      <c r="AC156" s="27" t="str" cm="1">
        <f t="array" ref="AC156">IF($AK156=0,"",IF((INDEX(MASTER!$D$24:$AG$391,$AK156,AC$419)=0),"",(INDEX(MASTER!$D$24:$AG$391,$AK156,AC$419))))</f>
        <v/>
      </c>
      <c r="AD156" s="27" t="str" cm="1">
        <f t="array" ref="AD156">IF($AK156=0,"",IF((INDEX(MASTER!$D$24:$AG$391,$AK156,AD$419)=0),"",(INDEX(MASTER!$D$24:$AG$391,$AK156,AD$419))))</f>
        <v/>
      </c>
      <c r="AE156" s="27" t="str" cm="1">
        <f t="array" ref="AE156">IF($AK156=0,"",IF((INDEX(MASTER!$D$24:$AG$391,$AK156,AE$419)=0),"",(INDEX(MASTER!$D$24:$AG$391,$AK156,AE$419))))</f>
        <v/>
      </c>
      <c r="AF156" s="102" t="str" cm="1">
        <f t="array" ref="AF156">IF($AK156=0,"",IF((INDEX(MASTER!$D$24:$AG$391,$AK156,AF$419)=0),"",(INDEX(MASTER!$D$24:$AG$391,$AK156,AF$419))))</f>
        <v/>
      </c>
      <c r="AK156" s="3">
        <v>113</v>
      </c>
    </row>
    <row r="157" spans="2:37" ht="12.75" customHeight="1" x14ac:dyDescent="0.2">
      <c r="B157" s="28"/>
      <c r="D157" s="111" t="str" cm="1">
        <f t="array" ref="D157">IF($AK157=0,"",IF((INDEX(MASTER!$D$24:$AG$391,$AK157,D$419)=0),"",(INDEX(MASTER!$D$24:$AG$391,$AK157,D$419))))</f>
        <v>$XS144</v>
      </c>
      <c r="E157" s="22" t="str" cm="1">
        <f t="array" ref="E157">IF($AK157=0,"",IF((INDEX(MASTER!$D$24:$AG$391,$AK157,E$419)=0),"",(INDEX(MASTER!$D$24:$AG$391,$AK157,E$419))))</f>
        <v/>
      </c>
      <c r="F157" s="22" t="str" cm="1">
        <f t="array" ref="F157">IF($AK157=0,"",IF((INDEX(MASTER!$D$24:$AG$391,$AK157,F$419)=0),"",(INDEX(MASTER!$D$24:$AG$391,$AK157,F$419))))</f>
        <v>RAMP B</v>
      </c>
      <c r="G157" s="23" cm="1">
        <f t="array" ref="G157">IF($AK157=0,"",IF((INDEX(MASTER!$D$24:$AG$391,$AK157,G$419)=0),"",(INDEX(MASTER!$D$24:$AG$391,$AK157,G$419))))</f>
        <v>2750</v>
      </c>
      <c r="H157" s="22" t="str" cm="1">
        <f t="array" ref="H157">IF($AK157=0,"",IF((INDEX(MASTER!$D$24:$AG$391,$AK157,H$419)=0),"",(INDEX(MASTER!$D$24:$AG$391,$AK157,H$419))))</f>
        <v>TO</v>
      </c>
      <c r="I157" s="23" cm="1">
        <f t="array" ref="I157">IF($AK157=0,"",IF((INDEX(MASTER!$D$24:$AG$391,$AK157,I$419)=0),"",(INDEX(MASTER!$D$24:$AG$391,$AK157,I$419))))</f>
        <v>2800</v>
      </c>
      <c r="J157" s="112" t="str" cm="1">
        <f t="array" ref="J157">IF($AK157=0,"",IF((INDEX(MASTER!$D$24:$AG$391,$AK157,J$419)=0),"",(INDEX(MASTER!$D$24:$AG$391,$AK157,J$419))))</f>
        <v/>
      </c>
      <c r="K157" s="112" t="str" cm="1">
        <f t="array" ref="K157">IF($AK157=0,"",IF((INDEX(MASTER!$D$24:$AG$391,$AK157,K$419)=0),"",(INDEX(MASTER!$D$24:$AG$391,$AK157,K$419))))</f>
        <v>01/NHS/21</v>
      </c>
      <c r="L157" s="25" cm="1">
        <f t="array" ref="L157">IF($AK157=0,"",IF((INDEX(MASTER!$D$24:$AG$391,$AK157,L$419)=0),"",(INDEX(MASTER!$D$24:$AG$391,$AK157,L$419))))</f>
        <v>1042</v>
      </c>
      <c r="M157" s="27" cm="1">
        <f t="array" ref="M157">IF($AK157=0,"",IF((INDEX(MASTER!$D$24:$AG$391,$AK157,M$419)=0),"",(INDEX(MASTER!$D$24:$AG$391,$AK157,M$419))))</f>
        <v>86</v>
      </c>
      <c r="N157" s="27" cm="1">
        <f t="array" ref="N157">IF($AK157=0,"",IF((INDEX(MASTER!$D$24:$AG$391,$AK157,N$419)=0),"",(INDEX(MASTER!$D$24:$AG$391,$AK157,N$419))))</f>
        <v>69</v>
      </c>
      <c r="O157" s="32" cm="1">
        <f t="array" ref="O157">IF($AK157=0,"",IF((INDEX(MASTER!$D$24:$AG$391,$AK157,O$419)=0),"",(INDEX(MASTER!$D$24:$AG$391,$AK157,O$419))))</f>
        <v>23</v>
      </c>
      <c r="P157" s="32" cm="1">
        <f t="array" ref="P157">IF($AK157=0,"",IF((INDEX(MASTER!$D$24:$AG$391,$AK157,P$419)=0),"",(INDEX(MASTER!$D$24:$AG$391,$AK157,P$419))))</f>
        <v>46</v>
      </c>
      <c r="Q157" s="27" t="str" cm="1">
        <f t="array" ref="Q157">IF($AK157=0,"",IF((INDEX(MASTER!$D$24:$AG$391,$AK157,Q$419)=0),"",(INDEX(MASTER!$D$24:$AG$391,$AK157,Q$419))))</f>
        <v/>
      </c>
      <c r="R157" s="27" t="str" cm="1">
        <f t="array" ref="R157">IF($AK157=0,"",IF((INDEX(MASTER!$D$24:$AG$391,$AK157,R$419)=0),"",(INDEX(MASTER!$D$24:$AG$391,$AK157,R$419))))</f>
        <v/>
      </c>
      <c r="S157" s="27" t="str" cm="1">
        <f t="array" ref="S157">IF($AK157=0,"",IF((INDEX(MASTER!$D$24:$AG$391,$AK157,S$419)=0),"",(INDEX(MASTER!$D$24:$AG$391,$AK157,S$419))))</f>
        <v/>
      </c>
      <c r="T157" s="27" t="str" cm="1">
        <f t="array" ref="T157">IF($AK157=0,"",IF((INDEX(MASTER!$D$24:$AG$391,$AK157,T$419)=0),"",(INDEX(MASTER!$D$24:$AG$391,$AK157,T$419))))</f>
        <v/>
      </c>
      <c r="U157" s="27" t="str" cm="1">
        <f t="array" ref="U157">IF($AK157=0,"",IF((INDEX(MASTER!$D$24:$AG$391,$AK157,U$419)=0),"",(INDEX(MASTER!$D$24:$AG$391,$AK157,U$419))))</f>
        <v/>
      </c>
      <c r="V157" s="27" t="str" cm="1">
        <f t="array" ref="V157">IF($AK157=0,"",IF((INDEX(MASTER!$D$24:$AG$391,$AK157,V$419)=0),"",(INDEX(MASTER!$D$24:$AG$391,$AK157,V$419))))</f>
        <v/>
      </c>
      <c r="W157" s="27" t="str" cm="1">
        <f t="array" ref="W157">IF($AK157=0,"",IF((INDEX(MASTER!$D$24:$AG$391,$AK157,W$419)=0),"",(INDEX(MASTER!$D$24:$AG$391,$AK157,W$419))))</f>
        <v/>
      </c>
      <c r="X157" s="27" t="str" cm="1">
        <f t="array" ref="X157">IF($AK157=0,"",IF((INDEX(MASTER!$D$24:$AG$391,$AK157,X$419)=0),"",(INDEX(MASTER!$D$24:$AG$391,$AK157,X$419))))</f>
        <v/>
      </c>
      <c r="Y157" s="27" t="str" cm="1">
        <f t="array" ref="Y157">IF($AK157=0,"",IF((INDEX(MASTER!$D$24:$AG$391,$AK157,Y$419)=0),"",(INDEX(MASTER!$D$24:$AG$391,$AK157,Y$419))))</f>
        <v/>
      </c>
      <c r="Z157" s="27" t="str" cm="1">
        <f t="array" ref="Z157">IF($AK157=0,"",IF((INDEX(MASTER!$D$24:$AG$391,$AK157,Z$419)=0),"",(INDEX(MASTER!$D$24:$AG$391,$AK157,Z$419))))</f>
        <v/>
      </c>
      <c r="AA157" s="27" t="str" cm="1">
        <f t="array" ref="AA157">IF($AK157=0,"",IF((INDEX(MASTER!$D$24:$AG$391,$AK157,AA$419)=0),"",(INDEX(MASTER!$D$24:$AG$391,$AK157,AA$419))))</f>
        <v/>
      </c>
      <c r="AB157" s="27" t="str" cm="1">
        <f t="array" ref="AB157">IF($AK157=0,"",IF((INDEX(MASTER!$D$24:$AG$391,$AK157,AB$419)=0),"",(INDEX(MASTER!$D$24:$AG$391,$AK157,AB$419))))</f>
        <v/>
      </c>
      <c r="AC157" s="27" t="str" cm="1">
        <f t="array" ref="AC157">IF($AK157=0,"",IF((INDEX(MASTER!$D$24:$AG$391,$AK157,AC$419)=0),"",(INDEX(MASTER!$D$24:$AG$391,$AK157,AC$419))))</f>
        <v/>
      </c>
      <c r="AD157" s="27" t="str" cm="1">
        <f t="array" ref="AD157">IF($AK157=0,"",IF((INDEX(MASTER!$D$24:$AG$391,$AK157,AD$419)=0),"",(INDEX(MASTER!$D$24:$AG$391,$AK157,AD$419))))</f>
        <v/>
      </c>
      <c r="AE157" s="27" t="str" cm="1">
        <f t="array" ref="AE157">IF($AK157=0,"",IF((INDEX(MASTER!$D$24:$AG$391,$AK157,AE$419)=0),"",(INDEX(MASTER!$D$24:$AG$391,$AK157,AE$419))))</f>
        <v/>
      </c>
      <c r="AF157" s="102" t="str" cm="1">
        <f t="array" ref="AF157">IF($AK157=0,"",IF((INDEX(MASTER!$D$24:$AG$391,$AK157,AF$419)=0),"",(INDEX(MASTER!$D$24:$AG$391,$AK157,AF$419))))</f>
        <v/>
      </c>
      <c r="AK157" s="3">
        <v>114</v>
      </c>
    </row>
    <row r="158" spans="2:37" ht="12.75" customHeight="1" x14ac:dyDescent="0.2">
      <c r="B158" s="28"/>
      <c r="D158" s="111" t="str" cm="1">
        <f t="array" ref="D158">IF($AK158=0,"",IF((INDEX(MASTER!$D$24:$AG$391,$AK158,D$419)=0),"",(INDEX(MASTER!$D$24:$AG$391,$AK158,D$419))))</f>
        <v>$XS144</v>
      </c>
      <c r="E158" s="22" t="str" cm="1">
        <f t="array" ref="E158">IF($AK158=0,"",IF((INDEX(MASTER!$D$24:$AG$391,$AK158,E$419)=0),"",(INDEX(MASTER!$D$24:$AG$391,$AK158,E$419))))</f>
        <v/>
      </c>
      <c r="F158" s="22" t="str" cm="1">
        <f t="array" ref="F158">IF($AK158=0,"",IF((INDEX(MASTER!$D$24:$AG$391,$AK158,F$419)=0),"",(INDEX(MASTER!$D$24:$AG$391,$AK158,F$419))))</f>
        <v>RAMP B</v>
      </c>
      <c r="G158" s="23" cm="1">
        <f t="array" ref="G158">IF($AK158=0,"",IF((INDEX(MASTER!$D$24:$AG$391,$AK158,G$419)=0),"",(INDEX(MASTER!$D$24:$AG$391,$AK158,G$419))))</f>
        <v>2800</v>
      </c>
      <c r="H158" s="22" t="str" cm="1">
        <f t="array" ref="H158">IF($AK158=0,"",IF((INDEX(MASTER!$D$24:$AG$391,$AK158,H$419)=0),"",(INDEX(MASTER!$D$24:$AG$391,$AK158,H$419))))</f>
        <v>TO</v>
      </c>
      <c r="I158" s="23" cm="1">
        <f t="array" ref="I158">IF($AK158=0,"",IF((INDEX(MASTER!$D$24:$AG$391,$AK158,I$419)=0),"",(INDEX(MASTER!$D$24:$AG$391,$AK158,I$419))))</f>
        <v>2850</v>
      </c>
      <c r="J158" s="112" t="str" cm="1">
        <f t="array" ref="J158">IF($AK158=0,"",IF((INDEX(MASTER!$D$24:$AG$391,$AK158,J$419)=0),"",(INDEX(MASTER!$D$24:$AG$391,$AK158,J$419))))</f>
        <v/>
      </c>
      <c r="K158" s="112" t="str" cm="1">
        <f t="array" ref="K158">IF($AK158=0,"",IF((INDEX(MASTER!$D$24:$AG$391,$AK158,K$419)=0),"",(INDEX(MASTER!$D$24:$AG$391,$AK158,K$419))))</f>
        <v>01/NHS/21</v>
      </c>
      <c r="L158" s="25" cm="1">
        <f t="array" ref="L158">IF($AK158=0,"",IF((INDEX(MASTER!$D$24:$AG$391,$AK158,L$419)=0),"",(INDEX(MASTER!$D$24:$AG$391,$AK158,L$419))))</f>
        <v>235</v>
      </c>
      <c r="M158" s="27" cm="1">
        <f t="array" ref="M158">IF($AK158=0,"",IF((INDEX(MASTER!$D$24:$AG$391,$AK158,M$419)=0),"",(INDEX(MASTER!$D$24:$AG$391,$AK158,M$419))))</f>
        <v>71</v>
      </c>
      <c r="N158" s="27" cm="1">
        <f t="array" ref="N158">IF($AK158=0,"",IF((INDEX(MASTER!$D$24:$AG$391,$AK158,N$419)=0),"",(INDEX(MASTER!$D$24:$AG$391,$AK158,N$419))))</f>
        <v>64</v>
      </c>
      <c r="O158" s="32" cm="1">
        <f t="array" ref="O158">IF($AK158=0,"",IF((INDEX(MASTER!$D$24:$AG$391,$AK158,O$419)=0),"",(INDEX(MASTER!$D$24:$AG$391,$AK158,O$419))))</f>
        <v>21.333333333333332</v>
      </c>
      <c r="P158" s="32" cm="1">
        <f t="array" ref="P158">IF($AK158=0,"",IF((INDEX(MASTER!$D$24:$AG$391,$AK158,P$419)=0),"",(INDEX(MASTER!$D$24:$AG$391,$AK158,P$419))))</f>
        <v>42.666666666666671</v>
      </c>
      <c r="Q158" s="27" t="str" cm="1">
        <f t="array" ref="Q158">IF($AK158=0,"",IF((INDEX(MASTER!$D$24:$AG$391,$AK158,Q$419)=0),"",(INDEX(MASTER!$D$24:$AG$391,$AK158,Q$419))))</f>
        <v/>
      </c>
      <c r="R158" s="27" t="str" cm="1">
        <f t="array" ref="R158">IF($AK158=0,"",IF((INDEX(MASTER!$D$24:$AG$391,$AK158,R$419)=0),"",(INDEX(MASTER!$D$24:$AG$391,$AK158,R$419))))</f>
        <v/>
      </c>
      <c r="S158" s="27" t="str" cm="1">
        <f t="array" ref="S158">IF($AK158=0,"",IF((INDEX(MASTER!$D$24:$AG$391,$AK158,S$419)=0),"",(INDEX(MASTER!$D$24:$AG$391,$AK158,S$419))))</f>
        <v/>
      </c>
      <c r="T158" s="27" t="str" cm="1">
        <f t="array" ref="T158">IF($AK158=0,"",IF((INDEX(MASTER!$D$24:$AG$391,$AK158,T$419)=0),"",(INDEX(MASTER!$D$24:$AG$391,$AK158,T$419))))</f>
        <v/>
      </c>
      <c r="U158" s="27" t="str" cm="1">
        <f t="array" ref="U158">IF($AK158=0,"",IF((INDEX(MASTER!$D$24:$AG$391,$AK158,U$419)=0),"",(INDEX(MASTER!$D$24:$AG$391,$AK158,U$419))))</f>
        <v/>
      </c>
      <c r="V158" s="27" t="str" cm="1">
        <f t="array" ref="V158">IF($AK158=0,"",IF((INDEX(MASTER!$D$24:$AG$391,$AK158,V$419)=0),"",(INDEX(MASTER!$D$24:$AG$391,$AK158,V$419))))</f>
        <v/>
      </c>
      <c r="W158" s="27" t="str" cm="1">
        <f t="array" ref="W158">IF($AK158=0,"",IF((INDEX(MASTER!$D$24:$AG$391,$AK158,W$419)=0),"",(INDEX(MASTER!$D$24:$AG$391,$AK158,W$419))))</f>
        <v/>
      </c>
      <c r="X158" s="27" t="str" cm="1">
        <f t="array" ref="X158">IF($AK158=0,"",IF((INDEX(MASTER!$D$24:$AG$391,$AK158,X$419)=0),"",(INDEX(MASTER!$D$24:$AG$391,$AK158,X$419))))</f>
        <v/>
      </c>
      <c r="Y158" s="27" t="str" cm="1">
        <f t="array" ref="Y158">IF($AK158=0,"",IF((INDEX(MASTER!$D$24:$AG$391,$AK158,Y$419)=0),"",(INDEX(MASTER!$D$24:$AG$391,$AK158,Y$419))))</f>
        <v/>
      </c>
      <c r="Z158" s="27" t="str" cm="1">
        <f t="array" ref="Z158">IF($AK158=0,"",IF((INDEX(MASTER!$D$24:$AG$391,$AK158,Z$419)=0),"",(INDEX(MASTER!$D$24:$AG$391,$AK158,Z$419))))</f>
        <v/>
      </c>
      <c r="AA158" s="27" t="str" cm="1">
        <f t="array" ref="AA158">IF($AK158=0,"",IF((INDEX(MASTER!$D$24:$AG$391,$AK158,AA$419)=0),"",(INDEX(MASTER!$D$24:$AG$391,$AK158,AA$419))))</f>
        <v/>
      </c>
      <c r="AB158" s="27" t="str" cm="1">
        <f t="array" ref="AB158">IF($AK158=0,"",IF((INDEX(MASTER!$D$24:$AG$391,$AK158,AB$419)=0),"",(INDEX(MASTER!$D$24:$AG$391,$AK158,AB$419))))</f>
        <v/>
      </c>
      <c r="AC158" s="27" t="str" cm="1">
        <f t="array" ref="AC158">IF($AK158=0,"",IF((INDEX(MASTER!$D$24:$AG$391,$AK158,AC$419)=0),"",(INDEX(MASTER!$D$24:$AG$391,$AK158,AC$419))))</f>
        <v/>
      </c>
      <c r="AD158" s="27" t="str" cm="1">
        <f t="array" ref="AD158">IF($AK158=0,"",IF((INDEX(MASTER!$D$24:$AG$391,$AK158,AD$419)=0),"",(INDEX(MASTER!$D$24:$AG$391,$AK158,AD$419))))</f>
        <v/>
      </c>
      <c r="AE158" s="27" t="str" cm="1">
        <f t="array" ref="AE158">IF($AK158=0,"",IF((INDEX(MASTER!$D$24:$AG$391,$AK158,AE$419)=0),"",(INDEX(MASTER!$D$24:$AG$391,$AK158,AE$419))))</f>
        <v/>
      </c>
      <c r="AF158" s="102" t="str" cm="1">
        <f t="array" ref="AF158">IF($AK158=0,"",IF((INDEX(MASTER!$D$24:$AG$391,$AK158,AF$419)=0),"",(INDEX(MASTER!$D$24:$AG$391,$AK158,AF$419))))</f>
        <v/>
      </c>
      <c r="AK158" s="3">
        <v>115</v>
      </c>
    </row>
    <row r="159" spans="2:37" ht="12.75" customHeight="1" x14ac:dyDescent="0.2">
      <c r="B159" s="28"/>
      <c r="D159" s="111" t="str" cm="1">
        <f t="array" ref="D159">IF($AK159=0,"",IF((INDEX(MASTER!$D$24:$AG$391,$AK159,D$419)=0),"",(INDEX(MASTER!$D$24:$AG$391,$AK159,D$419))))</f>
        <v>$XS145</v>
      </c>
      <c r="E159" s="22" t="str" cm="1">
        <f t="array" ref="E159">IF($AK159=0,"",IF((INDEX(MASTER!$D$24:$AG$391,$AK159,E$419)=0),"",(INDEX(MASTER!$D$24:$AG$391,$AK159,E$419))))</f>
        <v/>
      </c>
      <c r="F159" s="22" t="str" cm="1">
        <f t="array" ref="F159">IF($AK159=0,"",IF((INDEX(MASTER!$D$24:$AG$391,$AK159,F$419)=0),"",(INDEX(MASTER!$D$24:$AG$391,$AK159,F$419))))</f>
        <v>RAMP B</v>
      </c>
      <c r="G159" s="23" cm="1">
        <f t="array" ref="G159">IF($AK159=0,"",IF((INDEX(MASTER!$D$24:$AG$391,$AK159,G$419)=0),"",(INDEX(MASTER!$D$24:$AG$391,$AK159,G$419))))</f>
        <v>2850</v>
      </c>
      <c r="H159" s="22" t="str" cm="1">
        <f t="array" ref="H159">IF($AK159=0,"",IF((INDEX(MASTER!$D$24:$AG$391,$AK159,H$419)=0),"",(INDEX(MASTER!$D$24:$AG$391,$AK159,H$419))))</f>
        <v>TO</v>
      </c>
      <c r="I159" s="23" cm="1">
        <f t="array" ref="I159">IF($AK159=0,"",IF((INDEX(MASTER!$D$24:$AG$391,$AK159,I$419)=0),"",(INDEX(MASTER!$D$24:$AG$391,$AK159,I$419))))</f>
        <v>2900</v>
      </c>
      <c r="J159" s="112" t="str" cm="1">
        <f t="array" ref="J159">IF($AK159=0,"",IF((INDEX(MASTER!$D$24:$AG$391,$AK159,J$419)=0),"",(INDEX(MASTER!$D$24:$AG$391,$AK159,J$419))))</f>
        <v/>
      </c>
      <c r="K159" s="112" t="str" cm="1">
        <f t="array" ref="K159">IF($AK159=0,"",IF((INDEX(MASTER!$D$24:$AG$391,$AK159,K$419)=0),"",(INDEX(MASTER!$D$24:$AG$391,$AK159,K$419))))</f>
        <v>01/NHS/21</v>
      </c>
      <c r="L159" s="25" cm="1">
        <f t="array" ref="L159">IF($AK159=0,"",IF((INDEX(MASTER!$D$24:$AG$391,$AK159,L$419)=0),"",(INDEX(MASTER!$D$24:$AG$391,$AK159,L$419))))</f>
        <v>356</v>
      </c>
      <c r="M159" s="27" cm="1">
        <f t="array" ref="M159">IF($AK159=0,"",IF((INDEX(MASTER!$D$24:$AG$391,$AK159,M$419)=0),"",(INDEX(MASTER!$D$24:$AG$391,$AK159,M$419))))</f>
        <v>50</v>
      </c>
      <c r="N159" s="27" cm="1">
        <f t="array" ref="N159">IF($AK159=0,"",IF((INDEX(MASTER!$D$24:$AG$391,$AK159,N$419)=0),"",(INDEX(MASTER!$D$24:$AG$391,$AK159,N$419))))</f>
        <v>63</v>
      </c>
      <c r="O159" s="32" cm="1">
        <f t="array" ref="O159">IF($AK159=0,"",IF((INDEX(MASTER!$D$24:$AG$391,$AK159,O$419)=0),"",(INDEX(MASTER!$D$24:$AG$391,$AK159,O$419))))</f>
        <v>21</v>
      </c>
      <c r="P159" s="32" cm="1">
        <f t="array" ref="P159">IF($AK159=0,"",IF((INDEX(MASTER!$D$24:$AG$391,$AK159,P$419)=0),"",(INDEX(MASTER!$D$24:$AG$391,$AK159,P$419))))</f>
        <v>42</v>
      </c>
      <c r="Q159" s="27" t="str" cm="1">
        <f t="array" ref="Q159">IF($AK159=0,"",IF((INDEX(MASTER!$D$24:$AG$391,$AK159,Q$419)=0),"",(INDEX(MASTER!$D$24:$AG$391,$AK159,Q$419))))</f>
        <v/>
      </c>
      <c r="R159" s="27" t="str" cm="1">
        <f t="array" ref="R159">IF($AK159=0,"",IF((INDEX(MASTER!$D$24:$AG$391,$AK159,R$419)=0),"",(INDEX(MASTER!$D$24:$AG$391,$AK159,R$419))))</f>
        <v/>
      </c>
      <c r="S159" s="27" t="str" cm="1">
        <f t="array" ref="S159">IF($AK159=0,"",IF((INDEX(MASTER!$D$24:$AG$391,$AK159,S$419)=0),"",(INDEX(MASTER!$D$24:$AG$391,$AK159,S$419))))</f>
        <v/>
      </c>
      <c r="T159" s="27" t="str" cm="1">
        <f t="array" ref="T159">IF($AK159=0,"",IF((INDEX(MASTER!$D$24:$AG$391,$AK159,T$419)=0),"",(INDEX(MASTER!$D$24:$AG$391,$AK159,T$419))))</f>
        <v/>
      </c>
      <c r="U159" s="27" t="str" cm="1">
        <f t="array" ref="U159">IF($AK159=0,"",IF((INDEX(MASTER!$D$24:$AG$391,$AK159,U$419)=0),"",(INDEX(MASTER!$D$24:$AG$391,$AK159,U$419))))</f>
        <v/>
      </c>
      <c r="V159" s="27" t="str" cm="1">
        <f t="array" ref="V159">IF($AK159=0,"",IF((INDEX(MASTER!$D$24:$AG$391,$AK159,V$419)=0),"",(INDEX(MASTER!$D$24:$AG$391,$AK159,V$419))))</f>
        <v/>
      </c>
      <c r="W159" s="27" t="str" cm="1">
        <f t="array" ref="W159">IF($AK159=0,"",IF((INDEX(MASTER!$D$24:$AG$391,$AK159,W$419)=0),"",(INDEX(MASTER!$D$24:$AG$391,$AK159,W$419))))</f>
        <v/>
      </c>
      <c r="X159" s="27" t="str" cm="1">
        <f t="array" ref="X159">IF($AK159=0,"",IF((INDEX(MASTER!$D$24:$AG$391,$AK159,X$419)=0),"",(INDEX(MASTER!$D$24:$AG$391,$AK159,X$419))))</f>
        <v/>
      </c>
      <c r="Y159" s="27" t="str" cm="1">
        <f t="array" ref="Y159">IF($AK159=0,"",IF((INDEX(MASTER!$D$24:$AG$391,$AK159,Y$419)=0),"",(INDEX(MASTER!$D$24:$AG$391,$AK159,Y$419))))</f>
        <v/>
      </c>
      <c r="Z159" s="27" t="str" cm="1">
        <f t="array" ref="Z159">IF($AK159=0,"",IF((INDEX(MASTER!$D$24:$AG$391,$AK159,Z$419)=0),"",(INDEX(MASTER!$D$24:$AG$391,$AK159,Z$419))))</f>
        <v/>
      </c>
      <c r="AA159" s="27" t="str" cm="1">
        <f t="array" ref="AA159">IF($AK159=0,"",IF((INDEX(MASTER!$D$24:$AG$391,$AK159,AA$419)=0),"",(INDEX(MASTER!$D$24:$AG$391,$AK159,AA$419))))</f>
        <v/>
      </c>
      <c r="AB159" s="27" t="str" cm="1">
        <f t="array" ref="AB159">IF($AK159=0,"",IF((INDEX(MASTER!$D$24:$AG$391,$AK159,AB$419)=0),"",(INDEX(MASTER!$D$24:$AG$391,$AK159,AB$419))))</f>
        <v/>
      </c>
      <c r="AC159" s="27" t="str" cm="1">
        <f t="array" ref="AC159">IF($AK159=0,"",IF((INDEX(MASTER!$D$24:$AG$391,$AK159,AC$419)=0),"",(INDEX(MASTER!$D$24:$AG$391,$AK159,AC$419))))</f>
        <v/>
      </c>
      <c r="AD159" s="27" t="str" cm="1">
        <f t="array" ref="AD159">IF($AK159=0,"",IF((INDEX(MASTER!$D$24:$AG$391,$AK159,AD$419)=0),"",(INDEX(MASTER!$D$24:$AG$391,$AK159,AD$419))))</f>
        <v/>
      </c>
      <c r="AE159" s="27" t="str" cm="1">
        <f t="array" ref="AE159">IF($AK159=0,"",IF((INDEX(MASTER!$D$24:$AG$391,$AK159,AE$419)=0),"",(INDEX(MASTER!$D$24:$AG$391,$AK159,AE$419))))</f>
        <v/>
      </c>
      <c r="AF159" s="102" t="str" cm="1">
        <f t="array" ref="AF159">IF($AK159=0,"",IF((INDEX(MASTER!$D$24:$AG$391,$AK159,AF$419)=0),"",(INDEX(MASTER!$D$24:$AG$391,$AK159,AF$419))))</f>
        <v/>
      </c>
      <c r="AK159" s="3">
        <v>116</v>
      </c>
    </row>
    <row r="160" spans="2:37" ht="12.75" customHeight="1" x14ac:dyDescent="0.2">
      <c r="B160" s="28"/>
      <c r="D160" s="111" t="str" cm="1">
        <f t="array" ref="D160">IF($AK160=0,"",IF((INDEX(MASTER!$D$24:$AG$391,$AK160,D$419)=0),"",(INDEX(MASTER!$D$24:$AG$391,$AK160,D$419))))</f>
        <v>$XS145</v>
      </c>
      <c r="E160" s="22" t="str" cm="1">
        <f t="array" ref="E160">IF($AK160=0,"",IF((INDEX(MASTER!$D$24:$AG$391,$AK160,E$419)=0),"",(INDEX(MASTER!$D$24:$AG$391,$AK160,E$419))))</f>
        <v/>
      </c>
      <c r="F160" s="22" t="str" cm="1">
        <f t="array" ref="F160">IF($AK160=0,"",IF((INDEX(MASTER!$D$24:$AG$391,$AK160,F$419)=0),"",(INDEX(MASTER!$D$24:$AG$391,$AK160,F$419))))</f>
        <v>RAMP B</v>
      </c>
      <c r="G160" s="23" cm="1">
        <f t="array" ref="G160">IF($AK160=0,"",IF((INDEX(MASTER!$D$24:$AG$391,$AK160,G$419)=0),"",(INDEX(MASTER!$D$24:$AG$391,$AK160,G$419))))</f>
        <v>2900</v>
      </c>
      <c r="H160" s="22" t="str" cm="1">
        <f t="array" ref="H160">IF($AK160=0,"",IF((INDEX(MASTER!$D$24:$AG$391,$AK160,H$419)=0),"",(INDEX(MASTER!$D$24:$AG$391,$AK160,H$419))))</f>
        <v>TO</v>
      </c>
      <c r="I160" s="23" cm="1">
        <f t="array" ref="I160">IF($AK160=0,"",IF((INDEX(MASTER!$D$24:$AG$391,$AK160,I$419)=0),"",(INDEX(MASTER!$D$24:$AG$391,$AK160,I$419))))</f>
        <v>2950</v>
      </c>
      <c r="J160" s="112" t="str" cm="1">
        <f t="array" ref="J160">IF($AK160=0,"",IF((INDEX(MASTER!$D$24:$AG$391,$AK160,J$419)=0),"",(INDEX(MASTER!$D$24:$AG$391,$AK160,J$419))))</f>
        <v/>
      </c>
      <c r="K160" s="112" t="str" cm="1">
        <f t="array" ref="K160">IF($AK160=0,"",IF((INDEX(MASTER!$D$24:$AG$391,$AK160,K$419)=0),"",(INDEX(MASTER!$D$24:$AG$391,$AK160,K$419))))</f>
        <v>01/NHS/21</v>
      </c>
      <c r="L160" s="25" cm="1">
        <f t="array" ref="L160">IF($AK160=0,"",IF((INDEX(MASTER!$D$24:$AG$391,$AK160,L$419)=0),"",(INDEX(MASTER!$D$24:$AG$391,$AK160,L$419))))</f>
        <v>523</v>
      </c>
      <c r="M160" s="27" cm="1">
        <f t="array" ref="M160">IF($AK160=0,"",IF((INDEX(MASTER!$D$24:$AG$391,$AK160,M$419)=0),"",(INDEX(MASTER!$D$24:$AG$391,$AK160,M$419))))</f>
        <v>44</v>
      </c>
      <c r="N160" s="27" cm="1">
        <f t="array" ref="N160">IF($AK160=0,"",IF((INDEX(MASTER!$D$24:$AG$391,$AK160,N$419)=0),"",(INDEX(MASTER!$D$24:$AG$391,$AK160,N$419))))</f>
        <v>66</v>
      </c>
      <c r="O160" s="32" cm="1">
        <f t="array" ref="O160">IF($AK160=0,"",IF((INDEX(MASTER!$D$24:$AG$391,$AK160,O$419)=0),"",(INDEX(MASTER!$D$24:$AG$391,$AK160,O$419))))</f>
        <v>22</v>
      </c>
      <c r="P160" s="32" cm="1">
        <f t="array" ref="P160">IF($AK160=0,"",IF((INDEX(MASTER!$D$24:$AG$391,$AK160,P$419)=0),"",(INDEX(MASTER!$D$24:$AG$391,$AK160,P$419))))</f>
        <v>44</v>
      </c>
      <c r="Q160" s="27" t="str" cm="1">
        <f t="array" ref="Q160">IF($AK160=0,"",IF((INDEX(MASTER!$D$24:$AG$391,$AK160,Q$419)=0),"",(INDEX(MASTER!$D$24:$AG$391,$AK160,Q$419))))</f>
        <v/>
      </c>
      <c r="R160" s="27" t="str" cm="1">
        <f t="array" ref="R160">IF($AK160=0,"",IF((INDEX(MASTER!$D$24:$AG$391,$AK160,R$419)=0),"",(INDEX(MASTER!$D$24:$AG$391,$AK160,R$419))))</f>
        <v/>
      </c>
      <c r="S160" s="27" t="str" cm="1">
        <f t="array" ref="S160">IF($AK160=0,"",IF((INDEX(MASTER!$D$24:$AG$391,$AK160,S$419)=0),"",(INDEX(MASTER!$D$24:$AG$391,$AK160,S$419))))</f>
        <v/>
      </c>
      <c r="T160" s="27" t="str" cm="1">
        <f t="array" ref="T160">IF($AK160=0,"",IF((INDEX(MASTER!$D$24:$AG$391,$AK160,T$419)=0),"",(INDEX(MASTER!$D$24:$AG$391,$AK160,T$419))))</f>
        <v/>
      </c>
      <c r="U160" s="27" t="str" cm="1">
        <f t="array" ref="U160">IF($AK160=0,"",IF((INDEX(MASTER!$D$24:$AG$391,$AK160,U$419)=0),"",(INDEX(MASTER!$D$24:$AG$391,$AK160,U$419))))</f>
        <v/>
      </c>
      <c r="V160" s="27" t="str" cm="1">
        <f t="array" ref="V160">IF($AK160=0,"",IF((INDEX(MASTER!$D$24:$AG$391,$AK160,V$419)=0),"",(INDEX(MASTER!$D$24:$AG$391,$AK160,V$419))))</f>
        <v/>
      </c>
      <c r="W160" s="27" t="str" cm="1">
        <f t="array" ref="W160">IF($AK160=0,"",IF((INDEX(MASTER!$D$24:$AG$391,$AK160,W$419)=0),"",(INDEX(MASTER!$D$24:$AG$391,$AK160,W$419))))</f>
        <v/>
      </c>
      <c r="X160" s="27" t="str" cm="1">
        <f t="array" ref="X160">IF($AK160=0,"",IF((INDEX(MASTER!$D$24:$AG$391,$AK160,X$419)=0),"",(INDEX(MASTER!$D$24:$AG$391,$AK160,X$419))))</f>
        <v/>
      </c>
      <c r="Y160" s="27" t="str" cm="1">
        <f t="array" ref="Y160">IF($AK160=0,"",IF((INDEX(MASTER!$D$24:$AG$391,$AK160,Y$419)=0),"",(INDEX(MASTER!$D$24:$AG$391,$AK160,Y$419))))</f>
        <v/>
      </c>
      <c r="Z160" s="27" t="str" cm="1">
        <f t="array" ref="Z160">IF($AK160=0,"",IF((INDEX(MASTER!$D$24:$AG$391,$AK160,Z$419)=0),"",(INDEX(MASTER!$D$24:$AG$391,$AK160,Z$419))))</f>
        <v/>
      </c>
      <c r="AA160" s="27" t="str" cm="1">
        <f t="array" ref="AA160">IF($AK160=0,"",IF((INDEX(MASTER!$D$24:$AG$391,$AK160,AA$419)=0),"",(INDEX(MASTER!$D$24:$AG$391,$AK160,AA$419))))</f>
        <v/>
      </c>
      <c r="AB160" s="27" t="str" cm="1">
        <f t="array" ref="AB160">IF($AK160=0,"",IF((INDEX(MASTER!$D$24:$AG$391,$AK160,AB$419)=0),"",(INDEX(MASTER!$D$24:$AG$391,$AK160,AB$419))))</f>
        <v/>
      </c>
      <c r="AC160" s="27" t="str" cm="1">
        <f t="array" ref="AC160">IF($AK160=0,"",IF((INDEX(MASTER!$D$24:$AG$391,$AK160,AC$419)=0),"",(INDEX(MASTER!$D$24:$AG$391,$AK160,AC$419))))</f>
        <v/>
      </c>
      <c r="AD160" s="27" t="str" cm="1">
        <f t="array" ref="AD160">IF($AK160=0,"",IF((INDEX(MASTER!$D$24:$AG$391,$AK160,AD$419)=0),"",(INDEX(MASTER!$D$24:$AG$391,$AK160,AD$419))))</f>
        <v/>
      </c>
      <c r="AE160" s="27" t="str" cm="1">
        <f t="array" ref="AE160">IF($AK160=0,"",IF((INDEX(MASTER!$D$24:$AG$391,$AK160,AE$419)=0),"",(INDEX(MASTER!$D$24:$AG$391,$AK160,AE$419))))</f>
        <v/>
      </c>
      <c r="AF160" s="102" t="str" cm="1">
        <f t="array" ref="AF160">IF($AK160=0,"",IF((INDEX(MASTER!$D$24:$AG$391,$AK160,AF$419)=0),"",(INDEX(MASTER!$D$24:$AG$391,$AK160,AF$419))))</f>
        <v/>
      </c>
      <c r="AK160" s="3">
        <v>117</v>
      </c>
    </row>
    <row r="161" spans="2:37" ht="12.75" customHeight="1" x14ac:dyDescent="0.2">
      <c r="B161" s="28"/>
      <c r="D161" s="111" t="str" cm="1">
        <f t="array" ref="D161">IF($AK161=0,"",IF((INDEX(MASTER!$D$24:$AG$391,$AK161,D$419)=0),"",(INDEX(MASTER!$D$24:$AG$391,$AK161,D$419))))</f>
        <v>$XS146</v>
      </c>
      <c r="E161" s="22" t="str" cm="1">
        <f t="array" ref="E161">IF($AK161=0,"",IF((INDEX(MASTER!$D$24:$AG$391,$AK161,E$419)=0),"",(INDEX(MASTER!$D$24:$AG$391,$AK161,E$419))))</f>
        <v/>
      </c>
      <c r="F161" s="22" t="str" cm="1">
        <f t="array" ref="F161">IF($AK161=0,"",IF((INDEX(MASTER!$D$24:$AG$391,$AK161,F$419)=0),"",(INDEX(MASTER!$D$24:$AG$391,$AK161,F$419))))</f>
        <v>RAMP B</v>
      </c>
      <c r="G161" s="23" cm="1">
        <f t="array" ref="G161">IF($AK161=0,"",IF((INDEX(MASTER!$D$24:$AG$391,$AK161,G$419)=0),"",(INDEX(MASTER!$D$24:$AG$391,$AK161,G$419))))</f>
        <v>2950</v>
      </c>
      <c r="H161" s="22" t="str" cm="1">
        <f t="array" ref="H161">IF($AK161=0,"",IF((INDEX(MASTER!$D$24:$AG$391,$AK161,H$419)=0),"",(INDEX(MASTER!$D$24:$AG$391,$AK161,H$419))))</f>
        <v>TO</v>
      </c>
      <c r="I161" s="23" cm="1">
        <f t="array" ref="I161">IF($AK161=0,"",IF((INDEX(MASTER!$D$24:$AG$391,$AK161,I$419)=0),"",(INDEX(MASTER!$D$24:$AG$391,$AK161,I$419))))</f>
        <v>3000</v>
      </c>
      <c r="J161" s="112" t="str" cm="1">
        <f t="array" ref="J161">IF($AK161=0,"",IF((INDEX(MASTER!$D$24:$AG$391,$AK161,J$419)=0),"",(INDEX(MASTER!$D$24:$AG$391,$AK161,J$419))))</f>
        <v/>
      </c>
      <c r="K161" s="112" t="str" cm="1">
        <f t="array" ref="K161">IF($AK161=0,"",IF((INDEX(MASTER!$D$24:$AG$391,$AK161,K$419)=0),"",(INDEX(MASTER!$D$24:$AG$391,$AK161,K$419))))</f>
        <v>01/NHS/21</v>
      </c>
      <c r="L161" s="25" cm="1">
        <f t="array" ref="L161">IF($AK161=0,"",IF((INDEX(MASTER!$D$24:$AG$391,$AK161,L$419)=0),"",(INDEX(MASTER!$D$24:$AG$391,$AK161,L$419))))</f>
        <v>1087</v>
      </c>
      <c r="M161" s="27" cm="1">
        <f t="array" ref="M161">IF($AK161=0,"",IF((INDEX(MASTER!$D$24:$AG$391,$AK161,M$419)=0),"",(INDEX(MASTER!$D$24:$AG$391,$AK161,M$419))))</f>
        <v>65</v>
      </c>
      <c r="N161" s="27" cm="1">
        <f t="array" ref="N161">IF($AK161=0,"",IF((INDEX(MASTER!$D$24:$AG$391,$AK161,N$419)=0),"",(INDEX(MASTER!$D$24:$AG$391,$AK161,N$419))))</f>
        <v>69</v>
      </c>
      <c r="O161" s="32" cm="1">
        <f t="array" ref="O161">IF($AK161=0,"",IF((INDEX(MASTER!$D$24:$AG$391,$AK161,O$419)=0),"",(INDEX(MASTER!$D$24:$AG$391,$AK161,O$419))))</f>
        <v>23</v>
      </c>
      <c r="P161" s="32" cm="1">
        <f t="array" ref="P161">IF($AK161=0,"",IF((INDEX(MASTER!$D$24:$AG$391,$AK161,P$419)=0),"",(INDEX(MASTER!$D$24:$AG$391,$AK161,P$419))))</f>
        <v>46</v>
      </c>
      <c r="Q161" s="27" t="str" cm="1">
        <f t="array" ref="Q161">IF($AK161=0,"",IF((INDEX(MASTER!$D$24:$AG$391,$AK161,Q$419)=0),"",(INDEX(MASTER!$D$24:$AG$391,$AK161,Q$419))))</f>
        <v/>
      </c>
      <c r="R161" s="27" t="str" cm="1">
        <f t="array" ref="R161">IF($AK161=0,"",IF((INDEX(MASTER!$D$24:$AG$391,$AK161,R$419)=0),"",(INDEX(MASTER!$D$24:$AG$391,$AK161,R$419))))</f>
        <v/>
      </c>
      <c r="S161" s="27" t="str" cm="1">
        <f t="array" ref="S161">IF($AK161=0,"",IF((INDEX(MASTER!$D$24:$AG$391,$AK161,S$419)=0),"",(INDEX(MASTER!$D$24:$AG$391,$AK161,S$419))))</f>
        <v/>
      </c>
      <c r="T161" s="27" t="str" cm="1">
        <f t="array" ref="T161">IF($AK161=0,"",IF((INDEX(MASTER!$D$24:$AG$391,$AK161,T$419)=0),"",(INDEX(MASTER!$D$24:$AG$391,$AK161,T$419))))</f>
        <v/>
      </c>
      <c r="U161" s="27" t="str" cm="1">
        <f t="array" ref="U161">IF($AK161=0,"",IF((INDEX(MASTER!$D$24:$AG$391,$AK161,U$419)=0),"",(INDEX(MASTER!$D$24:$AG$391,$AK161,U$419))))</f>
        <v/>
      </c>
      <c r="V161" s="27" t="str" cm="1">
        <f t="array" ref="V161">IF($AK161=0,"",IF((INDEX(MASTER!$D$24:$AG$391,$AK161,V$419)=0),"",(INDEX(MASTER!$D$24:$AG$391,$AK161,V$419))))</f>
        <v/>
      </c>
      <c r="W161" s="27" t="str" cm="1">
        <f t="array" ref="W161">IF($AK161=0,"",IF((INDEX(MASTER!$D$24:$AG$391,$AK161,W$419)=0),"",(INDEX(MASTER!$D$24:$AG$391,$AK161,W$419))))</f>
        <v/>
      </c>
      <c r="X161" s="27" t="str" cm="1">
        <f t="array" ref="X161">IF($AK161=0,"",IF((INDEX(MASTER!$D$24:$AG$391,$AK161,X$419)=0),"",(INDEX(MASTER!$D$24:$AG$391,$AK161,X$419))))</f>
        <v/>
      </c>
      <c r="Y161" s="27" t="str" cm="1">
        <f t="array" ref="Y161">IF($AK161=0,"",IF((INDEX(MASTER!$D$24:$AG$391,$AK161,Y$419)=0),"",(INDEX(MASTER!$D$24:$AG$391,$AK161,Y$419))))</f>
        <v/>
      </c>
      <c r="Z161" s="27" t="str" cm="1">
        <f t="array" ref="Z161">IF($AK161=0,"",IF((INDEX(MASTER!$D$24:$AG$391,$AK161,Z$419)=0),"",(INDEX(MASTER!$D$24:$AG$391,$AK161,Z$419))))</f>
        <v/>
      </c>
      <c r="AA161" s="27" t="str" cm="1">
        <f t="array" ref="AA161">IF($AK161=0,"",IF((INDEX(MASTER!$D$24:$AG$391,$AK161,AA$419)=0),"",(INDEX(MASTER!$D$24:$AG$391,$AK161,AA$419))))</f>
        <v/>
      </c>
      <c r="AB161" s="27" t="str" cm="1">
        <f t="array" ref="AB161">IF($AK161=0,"",IF((INDEX(MASTER!$D$24:$AG$391,$AK161,AB$419)=0),"",(INDEX(MASTER!$D$24:$AG$391,$AK161,AB$419))))</f>
        <v/>
      </c>
      <c r="AC161" s="27" t="str" cm="1">
        <f t="array" ref="AC161">IF($AK161=0,"",IF((INDEX(MASTER!$D$24:$AG$391,$AK161,AC$419)=0),"",(INDEX(MASTER!$D$24:$AG$391,$AK161,AC$419))))</f>
        <v/>
      </c>
      <c r="AD161" s="27" t="str" cm="1">
        <f t="array" ref="AD161">IF($AK161=0,"",IF((INDEX(MASTER!$D$24:$AG$391,$AK161,AD$419)=0),"",(INDEX(MASTER!$D$24:$AG$391,$AK161,AD$419))))</f>
        <v/>
      </c>
      <c r="AE161" s="27" t="str" cm="1">
        <f t="array" ref="AE161">IF($AK161=0,"",IF((INDEX(MASTER!$D$24:$AG$391,$AK161,AE$419)=0),"",(INDEX(MASTER!$D$24:$AG$391,$AK161,AE$419))))</f>
        <v/>
      </c>
      <c r="AF161" s="102" t="str" cm="1">
        <f t="array" ref="AF161">IF($AK161=0,"",IF((INDEX(MASTER!$D$24:$AG$391,$AK161,AF$419)=0),"",(INDEX(MASTER!$D$24:$AG$391,$AK161,AF$419))))</f>
        <v/>
      </c>
      <c r="AK161" s="3">
        <v>118</v>
      </c>
    </row>
    <row r="162" spans="2:37" ht="12.75" customHeight="1" x14ac:dyDescent="0.2">
      <c r="B162" s="28"/>
      <c r="D162" s="111" t="str" cm="1">
        <f t="array" ref="D162">IF($AK162=0,"",IF((INDEX(MASTER!$D$24:$AG$391,$AK162,D$419)=0),"",(INDEX(MASTER!$D$24:$AG$391,$AK162,D$419))))</f>
        <v>$XS146</v>
      </c>
      <c r="E162" s="22" t="str" cm="1">
        <f t="array" ref="E162">IF($AK162=0,"",IF((INDEX(MASTER!$D$24:$AG$391,$AK162,E$419)=0),"",(INDEX(MASTER!$D$24:$AG$391,$AK162,E$419))))</f>
        <v/>
      </c>
      <c r="F162" s="22" t="str" cm="1">
        <f t="array" ref="F162">IF($AK162=0,"",IF((INDEX(MASTER!$D$24:$AG$391,$AK162,F$419)=0),"",(INDEX(MASTER!$D$24:$AG$391,$AK162,F$419))))</f>
        <v>RAMP B</v>
      </c>
      <c r="G162" s="23" cm="1">
        <f t="array" ref="G162">IF($AK162=0,"",IF((INDEX(MASTER!$D$24:$AG$391,$AK162,G$419)=0),"",(INDEX(MASTER!$D$24:$AG$391,$AK162,G$419))))</f>
        <v>3000</v>
      </c>
      <c r="H162" s="22" t="str" cm="1">
        <f t="array" ref="H162">IF($AK162=0,"",IF((INDEX(MASTER!$D$24:$AG$391,$AK162,H$419)=0),"",(INDEX(MASTER!$D$24:$AG$391,$AK162,H$419))))</f>
        <v>TO</v>
      </c>
      <c r="I162" s="23" cm="1">
        <f t="array" ref="I162">IF($AK162=0,"",IF((INDEX(MASTER!$D$24:$AG$391,$AK162,I$419)=0),"",(INDEX(MASTER!$D$24:$AG$391,$AK162,I$419))))</f>
        <v>3050</v>
      </c>
      <c r="J162" s="112" t="str" cm="1">
        <f t="array" ref="J162">IF($AK162=0,"",IF((INDEX(MASTER!$D$24:$AG$391,$AK162,J$419)=0),"",(INDEX(MASTER!$D$24:$AG$391,$AK162,J$419))))</f>
        <v/>
      </c>
      <c r="K162" s="112" t="str" cm="1">
        <f t="array" ref="K162">IF($AK162=0,"",IF((INDEX(MASTER!$D$24:$AG$391,$AK162,K$419)=0),"",(INDEX(MASTER!$D$24:$AG$391,$AK162,K$419))))</f>
        <v>01/NHS/21</v>
      </c>
      <c r="L162" s="25" cm="1">
        <f t="array" ref="L162">IF($AK162=0,"",IF((INDEX(MASTER!$D$24:$AG$391,$AK162,L$419)=0),"",(INDEX(MASTER!$D$24:$AG$391,$AK162,L$419))))</f>
        <v>1706</v>
      </c>
      <c r="M162" s="27" cm="1">
        <f t="array" ref="M162">IF($AK162=0,"",IF((INDEX(MASTER!$D$24:$AG$391,$AK162,M$419)=0),"",(INDEX(MASTER!$D$24:$AG$391,$AK162,M$419))))</f>
        <v>77</v>
      </c>
      <c r="N162" s="27" cm="1">
        <f t="array" ref="N162">IF($AK162=0,"",IF((INDEX(MASTER!$D$24:$AG$391,$AK162,N$419)=0),"",(INDEX(MASTER!$D$24:$AG$391,$AK162,N$419))))</f>
        <v>74</v>
      </c>
      <c r="O162" s="32" cm="1">
        <f t="array" ref="O162">IF($AK162=0,"",IF((INDEX(MASTER!$D$24:$AG$391,$AK162,O$419)=0),"",(INDEX(MASTER!$D$24:$AG$391,$AK162,O$419))))</f>
        <v>24.666666666666668</v>
      </c>
      <c r="P162" s="32" cm="1">
        <f t="array" ref="P162">IF($AK162=0,"",IF((INDEX(MASTER!$D$24:$AG$391,$AK162,P$419)=0),"",(INDEX(MASTER!$D$24:$AG$391,$AK162,P$419))))</f>
        <v>49.333333333333329</v>
      </c>
      <c r="Q162" s="27" t="str" cm="1">
        <f t="array" ref="Q162">IF($AK162=0,"",IF((INDEX(MASTER!$D$24:$AG$391,$AK162,Q$419)=0),"",(INDEX(MASTER!$D$24:$AG$391,$AK162,Q$419))))</f>
        <v/>
      </c>
      <c r="R162" s="27" t="str" cm="1">
        <f t="array" ref="R162">IF($AK162=0,"",IF((INDEX(MASTER!$D$24:$AG$391,$AK162,R$419)=0),"",(INDEX(MASTER!$D$24:$AG$391,$AK162,R$419))))</f>
        <v/>
      </c>
      <c r="S162" s="27" t="str" cm="1">
        <f t="array" ref="S162">IF($AK162=0,"",IF((INDEX(MASTER!$D$24:$AG$391,$AK162,S$419)=0),"",(INDEX(MASTER!$D$24:$AG$391,$AK162,S$419))))</f>
        <v/>
      </c>
      <c r="T162" s="27" t="str" cm="1">
        <f t="array" ref="T162">IF($AK162=0,"",IF((INDEX(MASTER!$D$24:$AG$391,$AK162,T$419)=0),"",(INDEX(MASTER!$D$24:$AG$391,$AK162,T$419))))</f>
        <v/>
      </c>
      <c r="U162" s="27" t="str" cm="1">
        <f t="array" ref="U162">IF($AK162=0,"",IF((INDEX(MASTER!$D$24:$AG$391,$AK162,U$419)=0),"",(INDEX(MASTER!$D$24:$AG$391,$AK162,U$419))))</f>
        <v/>
      </c>
      <c r="V162" s="27" t="str" cm="1">
        <f t="array" ref="V162">IF($AK162=0,"",IF((INDEX(MASTER!$D$24:$AG$391,$AK162,V$419)=0),"",(INDEX(MASTER!$D$24:$AG$391,$AK162,V$419))))</f>
        <v/>
      </c>
      <c r="W162" s="27" t="str" cm="1">
        <f t="array" ref="W162">IF($AK162=0,"",IF((INDEX(MASTER!$D$24:$AG$391,$AK162,W$419)=0),"",(INDEX(MASTER!$D$24:$AG$391,$AK162,W$419))))</f>
        <v/>
      </c>
      <c r="X162" s="27" t="str" cm="1">
        <f t="array" ref="X162">IF($AK162=0,"",IF((INDEX(MASTER!$D$24:$AG$391,$AK162,X$419)=0),"",(INDEX(MASTER!$D$24:$AG$391,$AK162,X$419))))</f>
        <v/>
      </c>
      <c r="Y162" s="27" t="str" cm="1">
        <f t="array" ref="Y162">IF($AK162=0,"",IF((INDEX(MASTER!$D$24:$AG$391,$AK162,Y$419)=0),"",(INDEX(MASTER!$D$24:$AG$391,$AK162,Y$419))))</f>
        <v/>
      </c>
      <c r="Z162" s="27" t="str" cm="1">
        <f t="array" ref="Z162">IF($AK162=0,"",IF((INDEX(MASTER!$D$24:$AG$391,$AK162,Z$419)=0),"",(INDEX(MASTER!$D$24:$AG$391,$AK162,Z$419))))</f>
        <v/>
      </c>
      <c r="AA162" s="27" t="str" cm="1">
        <f t="array" ref="AA162">IF($AK162=0,"",IF((INDEX(MASTER!$D$24:$AG$391,$AK162,AA$419)=0),"",(INDEX(MASTER!$D$24:$AG$391,$AK162,AA$419))))</f>
        <v/>
      </c>
      <c r="AB162" s="27" t="str" cm="1">
        <f t="array" ref="AB162">IF($AK162=0,"",IF((INDEX(MASTER!$D$24:$AG$391,$AK162,AB$419)=0),"",(INDEX(MASTER!$D$24:$AG$391,$AK162,AB$419))))</f>
        <v/>
      </c>
      <c r="AC162" s="27" t="str" cm="1">
        <f t="array" ref="AC162">IF($AK162=0,"",IF((INDEX(MASTER!$D$24:$AG$391,$AK162,AC$419)=0),"",(INDEX(MASTER!$D$24:$AG$391,$AK162,AC$419))))</f>
        <v/>
      </c>
      <c r="AD162" s="27" t="str" cm="1">
        <f t="array" ref="AD162">IF($AK162=0,"",IF((INDEX(MASTER!$D$24:$AG$391,$AK162,AD$419)=0),"",(INDEX(MASTER!$D$24:$AG$391,$AK162,AD$419))))</f>
        <v/>
      </c>
      <c r="AE162" s="27" t="str" cm="1">
        <f t="array" ref="AE162">IF($AK162=0,"",IF((INDEX(MASTER!$D$24:$AG$391,$AK162,AE$419)=0),"",(INDEX(MASTER!$D$24:$AG$391,$AK162,AE$419))))</f>
        <v/>
      </c>
      <c r="AF162" s="102" t="str" cm="1">
        <f t="array" ref="AF162">IF($AK162=0,"",IF((INDEX(MASTER!$D$24:$AG$391,$AK162,AF$419)=0),"",(INDEX(MASTER!$D$24:$AG$391,$AK162,AF$419))))</f>
        <v/>
      </c>
      <c r="AK162" s="3">
        <v>119</v>
      </c>
    </row>
    <row r="163" spans="2:37" ht="12.75" customHeight="1" x14ac:dyDescent="0.2">
      <c r="B163" s="28"/>
      <c r="D163" s="111" t="str" cm="1">
        <f t="array" ref="D163">IF($AK163=0,"",IF((INDEX(MASTER!$D$24:$AG$391,$AK163,D$419)=0),"",(INDEX(MASTER!$D$24:$AG$391,$AK163,D$419))))</f>
        <v>$XS147</v>
      </c>
      <c r="E163" s="22" t="str" cm="1">
        <f t="array" ref="E163">IF($AK163=0,"",IF((INDEX(MASTER!$D$24:$AG$391,$AK163,E$419)=0),"",(INDEX(MASTER!$D$24:$AG$391,$AK163,E$419))))</f>
        <v/>
      </c>
      <c r="F163" s="22" t="str" cm="1">
        <f t="array" ref="F163">IF($AK163=0,"",IF((INDEX(MASTER!$D$24:$AG$391,$AK163,F$419)=0),"",(INDEX(MASTER!$D$24:$AG$391,$AK163,F$419))))</f>
        <v>RAMP B</v>
      </c>
      <c r="G163" s="23" cm="1">
        <f t="array" ref="G163">IF($AK163=0,"",IF((INDEX(MASTER!$D$24:$AG$391,$AK163,G$419)=0),"",(INDEX(MASTER!$D$24:$AG$391,$AK163,G$419))))</f>
        <v>3050</v>
      </c>
      <c r="H163" s="22" t="str" cm="1">
        <f t="array" ref="H163">IF($AK163=0,"",IF((INDEX(MASTER!$D$24:$AG$391,$AK163,H$419)=0),"",(INDEX(MASTER!$D$24:$AG$391,$AK163,H$419))))</f>
        <v>TO</v>
      </c>
      <c r="I163" s="23" cm="1">
        <f t="array" ref="I163">IF($AK163=0,"",IF((INDEX(MASTER!$D$24:$AG$391,$AK163,I$419)=0),"",(INDEX(MASTER!$D$24:$AG$391,$AK163,I$419))))</f>
        <v>3100</v>
      </c>
      <c r="J163" s="112" t="str" cm="1">
        <f t="array" ref="J163">IF($AK163=0,"",IF((INDEX(MASTER!$D$24:$AG$391,$AK163,J$419)=0),"",(INDEX(MASTER!$D$24:$AG$391,$AK163,J$419))))</f>
        <v/>
      </c>
      <c r="K163" s="112" t="str" cm="1">
        <f t="array" ref="K163">IF($AK163=0,"",IF((INDEX(MASTER!$D$24:$AG$391,$AK163,K$419)=0),"",(INDEX(MASTER!$D$24:$AG$391,$AK163,K$419))))</f>
        <v>01/NHS/21</v>
      </c>
      <c r="L163" s="25" cm="1">
        <f t="array" ref="L163">IF($AK163=0,"",IF((INDEX(MASTER!$D$24:$AG$391,$AK163,L$419)=0),"",(INDEX(MASTER!$D$24:$AG$391,$AK163,L$419))))</f>
        <v>1400</v>
      </c>
      <c r="M163" s="27" cm="1">
        <f t="array" ref="M163">IF($AK163=0,"",IF((INDEX(MASTER!$D$24:$AG$391,$AK163,M$419)=0),"",(INDEX(MASTER!$D$24:$AG$391,$AK163,M$419))))</f>
        <v>85</v>
      </c>
      <c r="N163" s="27" cm="1">
        <f t="array" ref="N163">IF($AK163=0,"",IF((INDEX(MASTER!$D$24:$AG$391,$AK163,N$419)=0),"",(INDEX(MASTER!$D$24:$AG$391,$AK163,N$419))))</f>
        <v>71</v>
      </c>
      <c r="O163" s="32" cm="1">
        <f t="array" ref="O163">IF($AK163=0,"",IF((INDEX(MASTER!$D$24:$AG$391,$AK163,O$419)=0),"",(INDEX(MASTER!$D$24:$AG$391,$AK163,O$419))))</f>
        <v>23.666666666666668</v>
      </c>
      <c r="P163" s="32" cm="1">
        <f t="array" ref="P163">IF($AK163=0,"",IF((INDEX(MASTER!$D$24:$AG$391,$AK163,P$419)=0),"",(INDEX(MASTER!$D$24:$AG$391,$AK163,P$419))))</f>
        <v>47.333333333333329</v>
      </c>
      <c r="Q163" s="27" t="str" cm="1">
        <f t="array" ref="Q163">IF($AK163=0,"",IF((INDEX(MASTER!$D$24:$AG$391,$AK163,Q$419)=0),"",(INDEX(MASTER!$D$24:$AG$391,$AK163,Q$419))))</f>
        <v/>
      </c>
      <c r="R163" s="27" t="str" cm="1">
        <f t="array" ref="R163">IF($AK163=0,"",IF((INDEX(MASTER!$D$24:$AG$391,$AK163,R$419)=0),"",(INDEX(MASTER!$D$24:$AG$391,$AK163,R$419))))</f>
        <v/>
      </c>
      <c r="S163" s="27" t="str" cm="1">
        <f t="array" ref="S163">IF($AK163=0,"",IF((INDEX(MASTER!$D$24:$AG$391,$AK163,S$419)=0),"",(INDEX(MASTER!$D$24:$AG$391,$AK163,S$419))))</f>
        <v/>
      </c>
      <c r="T163" s="27" t="str" cm="1">
        <f t="array" ref="T163">IF($AK163=0,"",IF((INDEX(MASTER!$D$24:$AG$391,$AK163,T$419)=0),"",(INDEX(MASTER!$D$24:$AG$391,$AK163,T$419))))</f>
        <v/>
      </c>
      <c r="U163" s="27" t="str" cm="1">
        <f t="array" ref="U163">IF($AK163=0,"",IF((INDEX(MASTER!$D$24:$AG$391,$AK163,U$419)=0),"",(INDEX(MASTER!$D$24:$AG$391,$AK163,U$419))))</f>
        <v/>
      </c>
      <c r="V163" s="27" t="str" cm="1">
        <f t="array" ref="V163">IF($AK163=0,"",IF((INDEX(MASTER!$D$24:$AG$391,$AK163,V$419)=0),"",(INDEX(MASTER!$D$24:$AG$391,$AK163,V$419))))</f>
        <v/>
      </c>
      <c r="W163" s="27" t="str" cm="1">
        <f t="array" ref="W163">IF($AK163=0,"",IF((INDEX(MASTER!$D$24:$AG$391,$AK163,W$419)=0),"",(INDEX(MASTER!$D$24:$AG$391,$AK163,W$419))))</f>
        <v/>
      </c>
      <c r="X163" s="27" t="str" cm="1">
        <f t="array" ref="X163">IF($AK163=0,"",IF((INDEX(MASTER!$D$24:$AG$391,$AK163,X$419)=0),"",(INDEX(MASTER!$D$24:$AG$391,$AK163,X$419))))</f>
        <v/>
      </c>
      <c r="Y163" s="27" t="str" cm="1">
        <f t="array" ref="Y163">IF($AK163=0,"",IF((INDEX(MASTER!$D$24:$AG$391,$AK163,Y$419)=0),"",(INDEX(MASTER!$D$24:$AG$391,$AK163,Y$419))))</f>
        <v/>
      </c>
      <c r="Z163" s="27" t="str" cm="1">
        <f t="array" ref="Z163">IF($AK163=0,"",IF((INDEX(MASTER!$D$24:$AG$391,$AK163,Z$419)=0),"",(INDEX(MASTER!$D$24:$AG$391,$AK163,Z$419))))</f>
        <v/>
      </c>
      <c r="AA163" s="27" t="str" cm="1">
        <f t="array" ref="AA163">IF($AK163=0,"",IF((INDEX(MASTER!$D$24:$AG$391,$AK163,AA$419)=0),"",(INDEX(MASTER!$D$24:$AG$391,$AK163,AA$419))))</f>
        <v/>
      </c>
      <c r="AB163" s="27" t="str" cm="1">
        <f t="array" ref="AB163">IF($AK163=0,"",IF((INDEX(MASTER!$D$24:$AG$391,$AK163,AB$419)=0),"",(INDEX(MASTER!$D$24:$AG$391,$AK163,AB$419))))</f>
        <v/>
      </c>
      <c r="AC163" s="27" t="str" cm="1">
        <f t="array" ref="AC163">IF($AK163=0,"",IF((INDEX(MASTER!$D$24:$AG$391,$AK163,AC$419)=0),"",(INDEX(MASTER!$D$24:$AG$391,$AK163,AC$419))))</f>
        <v/>
      </c>
      <c r="AD163" s="27" t="str" cm="1">
        <f t="array" ref="AD163">IF($AK163=0,"",IF((INDEX(MASTER!$D$24:$AG$391,$AK163,AD$419)=0),"",(INDEX(MASTER!$D$24:$AG$391,$AK163,AD$419))))</f>
        <v/>
      </c>
      <c r="AE163" s="27" t="str" cm="1">
        <f t="array" ref="AE163">IF($AK163=0,"",IF((INDEX(MASTER!$D$24:$AG$391,$AK163,AE$419)=0),"",(INDEX(MASTER!$D$24:$AG$391,$AK163,AE$419))))</f>
        <v/>
      </c>
      <c r="AF163" s="102" t="str" cm="1">
        <f t="array" ref="AF163">IF($AK163=0,"",IF((INDEX(MASTER!$D$24:$AG$391,$AK163,AF$419)=0),"",(INDEX(MASTER!$D$24:$AG$391,$AK163,AF$419))))</f>
        <v/>
      </c>
      <c r="AK163" s="3">
        <v>120</v>
      </c>
    </row>
    <row r="164" spans="2:37" ht="12.75" customHeight="1" x14ac:dyDescent="0.2">
      <c r="B164" s="28"/>
      <c r="D164" s="111" t="str" cm="1">
        <f t="array" ref="D164">IF($AK164=0,"",IF((INDEX(MASTER!$D$24:$AG$391,$AK164,D$419)=0),"",(INDEX(MASTER!$D$24:$AG$391,$AK164,D$419))))</f>
        <v>$XS147</v>
      </c>
      <c r="E164" s="22" t="str" cm="1">
        <f t="array" ref="E164">IF($AK164=0,"",IF((INDEX(MASTER!$D$24:$AG$391,$AK164,E$419)=0),"",(INDEX(MASTER!$D$24:$AG$391,$AK164,E$419))))</f>
        <v/>
      </c>
      <c r="F164" s="22" t="str" cm="1">
        <f t="array" ref="F164">IF($AK164=0,"",IF((INDEX(MASTER!$D$24:$AG$391,$AK164,F$419)=0),"",(INDEX(MASTER!$D$24:$AG$391,$AK164,F$419))))</f>
        <v>RAMP B</v>
      </c>
      <c r="G164" s="23" cm="1">
        <f t="array" ref="G164">IF($AK164=0,"",IF((INDEX(MASTER!$D$24:$AG$391,$AK164,G$419)=0),"",(INDEX(MASTER!$D$24:$AG$391,$AK164,G$419))))</f>
        <v>3100</v>
      </c>
      <c r="H164" s="22" t="str" cm="1">
        <f t="array" ref="H164">IF($AK164=0,"",IF((INDEX(MASTER!$D$24:$AG$391,$AK164,H$419)=0),"",(INDEX(MASTER!$D$24:$AG$391,$AK164,H$419))))</f>
        <v>TO</v>
      </c>
      <c r="I164" s="23" cm="1">
        <f t="array" ref="I164">IF($AK164=0,"",IF((INDEX(MASTER!$D$24:$AG$391,$AK164,I$419)=0),"",(INDEX(MASTER!$D$24:$AG$391,$AK164,I$419))))</f>
        <v>3150</v>
      </c>
      <c r="J164" s="112" t="str" cm="1">
        <f t="array" ref="J164">IF($AK164=0,"",IF((INDEX(MASTER!$D$24:$AG$391,$AK164,J$419)=0),"",(INDEX(MASTER!$D$24:$AG$391,$AK164,J$419))))</f>
        <v/>
      </c>
      <c r="K164" s="112" t="str" cm="1">
        <f t="array" ref="K164">IF($AK164=0,"",IF((INDEX(MASTER!$D$24:$AG$391,$AK164,K$419)=0),"",(INDEX(MASTER!$D$24:$AG$391,$AK164,K$419))))</f>
        <v>01/NHS/21</v>
      </c>
      <c r="L164" s="25" cm="1">
        <f t="array" ref="L164">IF($AK164=0,"",IF((INDEX(MASTER!$D$24:$AG$391,$AK164,L$419)=0),"",(INDEX(MASTER!$D$24:$AG$391,$AK164,L$419))))</f>
        <v>926</v>
      </c>
      <c r="M164" s="27" cm="1">
        <f t="array" ref="M164">IF($AK164=0,"",IF((INDEX(MASTER!$D$24:$AG$391,$AK164,M$419)=0),"",(INDEX(MASTER!$D$24:$AG$391,$AK164,M$419))))</f>
        <v>72</v>
      </c>
      <c r="N164" s="27" cm="1">
        <f t="array" ref="N164">IF($AK164=0,"",IF((INDEX(MASTER!$D$24:$AG$391,$AK164,N$419)=0),"",(INDEX(MASTER!$D$24:$AG$391,$AK164,N$419))))</f>
        <v>68</v>
      </c>
      <c r="O164" s="32" cm="1">
        <f t="array" ref="O164">IF($AK164=0,"",IF((INDEX(MASTER!$D$24:$AG$391,$AK164,O$419)=0),"",(INDEX(MASTER!$D$24:$AG$391,$AK164,O$419))))</f>
        <v>22.666666666666668</v>
      </c>
      <c r="P164" s="32" cm="1">
        <f t="array" ref="P164">IF($AK164=0,"",IF((INDEX(MASTER!$D$24:$AG$391,$AK164,P$419)=0),"",(INDEX(MASTER!$D$24:$AG$391,$AK164,P$419))))</f>
        <v>45.333333333333329</v>
      </c>
      <c r="Q164" s="27" t="str" cm="1">
        <f t="array" ref="Q164">IF($AK164=0,"",IF((INDEX(MASTER!$D$24:$AG$391,$AK164,Q$419)=0),"",(INDEX(MASTER!$D$24:$AG$391,$AK164,Q$419))))</f>
        <v/>
      </c>
      <c r="R164" s="27" t="str" cm="1">
        <f t="array" ref="R164">IF($AK164=0,"",IF((INDEX(MASTER!$D$24:$AG$391,$AK164,R$419)=0),"",(INDEX(MASTER!$D$24:$AG$391,$AK164,R$419))))</f>
        <v/>
      </c>
      <c r="S164" s="27" t="str" cm="1">
        <f t="array" ref="S164">IF($AK164=0,"",IF((INDEX(MASTER!$D$24:$AG$391,$AK164,S$419)=0),"",(INDEX(MASTER!$D$24:$AG$391,$AK164,S$419))))</f>
        <v/>
      </c>
      <c r="T164" s="27" t="str" cm="1">
        <f t="array" ref="T164">IF($AK164=0,"",IF((INDEX(MASTER!$D$24:$AG$391,$AK164,T$419)=0),"",(INDEX(MASTER!$D$24:$AG$391,$AK164,T$419))))</f>
        <v/>
      </c>
      <c r="U164" s="27" t="str" cm="1">
        <f t="array" ref="U164">IF($AK164=0,"",IF((INDEX(MASTER!$D$24:$AG$391,$AK164,U$419)=0),"",(INDEX(MASTER!$D$24:$AG$391,$AK164,U$419))))</f>
        <v/>
      </c>
      <c r="V164" s="27" t="str" cm="1">
        <f t="array" ref="V164">IF($AK164=0,"",IF((INDEX(MASTER!$D$24:$AG$391,$AK164,V$419)=0),"",(INDEX(MASTER!$D$24:$AG$391,$AK164,V$419))))</f>
        <v/>
      </c>
      <c r="W164" s="27" t="str" cm="1">
        <f t="array" ref="W164">IF($AK164=0,"",IF((INDEX(MASTER!$D$24:$AG$391,$AK164,W$419)=0),"",(INDEX(MASTER!$D$24:$AG$391,$AK164,W$419))))</f>
        <v/>
      </c>
      <c r="X164" s="27" t="str" cm="1">
        <f t="array" ref="X164">IF($AK164=0,"",IF((INDEX(MASTER!$D$24:$AG$391,$AK164,X$419)=0),"",(INDEX(MASTER!$D$24:$AG$391,$AK164,X$419))))</f>
        <v/>
      </c>
      <c r="Y164" s="27" t="str" cm="1">
        <f t="array" ref="Y164">IF($AK164=0,"",IF((INDEX(MASTER!$D$24:$AG$391,$AK164,Y$419)=0),"",(INDEX(MASTER!$D$24:$AG$391,$AK164,Y$419))))</f>
        <v/>
      </c>
      <c r="Z164" s="27" t="str" cm="1">
        <f t="array" ref="Z164">IF($AK164=0,"",IF((INDEX(MASTER!$D$24:$AG$391,$AK164,Z$419)=0),"",(INDEX(MASTER!$D$24:$AG$391,$AK164,Z$419))))</f>
        <v/>
      </c>
      <c r="AA164" s="27" t="str" cm="1">
        <f t="array" ref="AA164">IF($AK164=0,"",IF((INDEX(MASTER!$D$24:$AG$391,$AK164,AA$419)=0),"",(INDEX(MASTER!$D$24:$AG$391,$AK164,AA$419))))</f>
        <v/>
      </c>
      <c r="AB164" s="27" t="str" cm="1">
        <f t="array" ref="AB164">IF($AK164=0,"",IF((INDEX(MASTER!$D$24:$AG$391,$AK164,AB$419)=0),"",(INDEX(MASTER!$D$24:$AG$391,$AK164,AB$419))))</f>
        <v/>
      </c>
      <c r="AC164" s="27" t="str" cm="1">
        <f t="array" ref="AC164">IF($AK164=0,"",IF((INDEX(MASTER!$D$24:$AG$391,$AK164,AC$419)=0),"",(INDEX(MASTER!$D$24:$AG$391,$AK164,AC$419))))</f>
        <v/>
      </c>
      <c r="AD164" s="27" t="str" cm="1">
        <f t="array" ref="AD164">IF($AK164=0,"",IF((INDEX(MASTER!$D$24:$AG$391,$AK164,AD$419)=0),"",(INDEX(MASTER!$D$24:$AG$391,$AK164,AD$419))))</f>
        <v/>
      </c>
      <c r="AE164" s="27" t="str" cm="1">
        <f t="array" ref="AE164">IF($AK164=0,"",IF((INDEX(MASTER!$D$24:$AG$391,$AK164,AE$419)=0),"",(INDEX(MASTER!$D$24:$AG$391,$AK164,AE$419))))</f>
        <v/>
      </c>
      <c r="AF164" s="102" t="str" cm="1">
        <f t="array" ref="AF164">IF($AK164=0,"",IF((INDEX(MASTER!$D$24:$AG$391,$AK164,AF$419)=0),"",(INDEX(MASTER!$D$24:$AG$391,$AK164,AF$419))))</f>
        <v/>
      </c>
      <c r="AK164" s="3">
        <v>121</v>
      </c>
    </row>
    <row r="165" spans="2:37" ht="12.75" customHeight="1" x14ac:dyDescent="0.2">
      <c r="B165" s="28"/>
      <c r="D165" s="111" t="str" cm="1">
        <f t="array" ref="D165">IF($AK165=0,"",IF((INDEX(MASTER!$D$24:$AG$391,$AK165,D$419)=0),"",(INDEX(MASTER!$D$24:$AG$391,$AK165,D$419))))</f>
        <v>$XS147</v>
      </c>
      <c r="E165" s="22" t="str" cm="1">
        <f t="array" ref="E165">IF($AK165=0,"",IF((INDEX(MASTER!$D$24:$AG$391,$AK165,E$419)=0),"",(INDEX(MASTER!$D$24:$AG$391,$AK165,E$419))))</f>
        <v/>
      </c>
      <c r="F165" s="22" t="str" cm="1">
        <f t="array" ref="F165">IF($AK165=0,"",IF((INDEX(MASTER!$D$24:$AG$391,$AK165,F$419)=0),"",(INDEX(MASTER!$D$24:$AG$391,$AK165,F$419))))</f>
        <v>RAMP B</v>
      </c>
      <c r="G165" s="23" cm="1">
        <f t="array" ref="G165">IF($AK165=0,"",IF((INDEX(MASTER!$D$24:$AG$391,$AK165,G$419)=0),"",(INDEX(MASTER!$D$24:$AG$391,$AK165,G$419))))</f>
        <v>3150</v>
      </c>
      <c r="H165" s="22" t="str" cm="1">
        <f t="array" ref="H165">IF($AK165=0,"",IF((INDEX(MASTER!$D$24:$AG$391,$AK165,H$419)=0),"",(INDEX(MASTER!$D$24:$AG$391,$AK165,H$419))))</f>
        <v>TO</v>
      </c>
      <c r="I165" s="23" cm="1">
        <f t="array" ref="I165">IF($AK165=0,"",IF((INDEX(MASTER!$D$24:$AG$391,$AK165,I$419)=0),"",(INDEX(MASTER!$D$24:$AG$391,$AK165,I$419))))</f>
        <v>3200</v>
      </c>
      <c r="J165" s="112" t="str" cm="1">
        <f t="array" ref="J165">IF($AK165=0,"",IF((INDEX(MASTER!$D$24:$AG$391,$AK165,J$419)=0),"",(INDEX(MASTER!$D$24:$AG$391,$AK165,J$419))))</f>
        <v/>
      </c>
      <c r="K165" s="112" t="str" cm="1">
        <f t="array" ref="K165">IF($AK165=0,"",IF((INDEX(MASTER!$D$24:$AG$391,$AK165,K$419)=0),"",(INDEX(MASTER!$D$24:$AG$391,$AK165,K$419))))</f>
        <v>01/NHS/21</v>
      </c>
      <c r="L165" s="25" cm="1">
        <f t="array" ref="L165">IF($AK165=0,"",IF((INDEX(MASTER!$D$24:$AG$391,$AK165,L$419)=0),"",(INDEX(MASTER!$D$24:$AG$391,$AK165,L$419))))</f>
        <v>645</v>
      </c>
      <c r="M165" s="27" cm="1">
        <f t="array" ref="M165">IF($AK165=0,"",IF((INDEX(MASTER!$D$24:$AG$391,$AK165,M$419)=0),"",(INDEX(MASTER!$D$24:$AG$391,$AK165,M$419))))</f>
        <v>47</v>
      </c>
      <c r="N165" s="27" cm="1">
        <f t="array" ref="N165">IF($AK165=0,"",IF((INDEX(MASTER!$D$24:$AG$391,$AK165,N$419)=0),"",(INDEX(MASTER!$D$24:$AG$391,$AK165,N$419))))</f>
        <v>66</v>
      </c>
      <c r="O165" s="32" cm="1">
        <f t="array" ref="O165">IF($AK165=0,"",IF((INDEX(MASTER!$D$24:$AG$391,$AK165,O$419)=0),"",(INDEX(MASTER!$D$24:$AG$391,$AK165,O$419))))</f>
        <v>22</v>
      </c>
      <c r="P165" s="32" cm="1">
        <f t="array" ref="P165">IF($AK165=0,"",IF((INDEX(MASTER!$D$24:$AG$391,$AK165,P$419)=0),"",(INDEX(MASTER!$D$24:$AG$391,$AK165,P$419))))</f>
        <v>44</v>
      </c>
      <c r="Q165" s="27" t="str" cm="1">
        <f t="array" ref="Q165">IF($AK165=0,"",IF((INDEX(MASTER!$D$24:$AG$391,$AK165,Q$419)=0),"",(INDEX(MASTER!$D$24:$AG$391,$AK165,Q$419))))</f>
        <v/>
      </c>
      <c r="R165" s="27" t="str" cm="1">
        <f t="array" ref="R165">IF($AK165=0,"",IF((INDEX(MASTER!$D$24:$AG$391,$AK165,R$419)=0),"",(INDEX(MASTER!$D$24:$AG$391,$AK165,R$419))))</f>
        <v/>
      </c>
      <c r="S165" s="27" t="str" cm="1">
        <f t="array" ref="S165">IF($AK165=0,"",IF((INDEX(MASTER!$D$24:$AG$391,$AK165,S$419)=0),"",(INDEX(MASTER!$D$24:$AG$391,$AK165,S$419))))</f>
        <v/>
      </c>
      <c r="T165" s="27" t="str" cm="1">
        <f t="array" ref="T165">IF($AK165=0,"",IF((INDEX(MASTER!$D$24:$AG$391,$AK165,T$419)=0),"",(INDEX(MASTER!$D$24:$AG$391,$AK165,T$419))))</f>
        <v/>
      </c>
      <c r="U165" s="27" t="str" cm="1">
        <f t="array" ref="U165">IF($AK165=0,"",IF((INDEX(MASTER!$D$24:$AG$391,$AK165,U$419)=0),"",(INDEX(MASTER!$D$24:$AG$391,$AK165,U$419))))</f>
        <v/>
      </c>
      <c r="V165" s="27" t="str" cm="1">
        <f t="array" ref="V165">IF($AK165=0,"",IF((INDEX(MASTER!$D$24:$AG$391,$AK165,V$419)=0),"",(INDEX(MASTER!$D$24:$AG$391,$AK165,V$419))))</f>
        <v/>
      </c>
      <c r="W165" s="27" t="str" cm="1">
        <f t="array" ref="W165">IF($AK165=0,"",IF((INDEX(MASTER!$D$24:$AG$391,$AK165,W$419)=0),"",(INDEX(MASTER!$D$24:$AG$391,$AK165,W$419))))</f>
        <v/>
      </c>
      <c r="X165" s="27" t="str" cm="1">
        <f t="array" ref="X165">IF($AK165=0,"",IF((INDEX(MASTER!$D$24:$AG$391,$AK165,X$419)=0),"",(INDEX(MASTER!$D$24:$AG$391,$AK165,X$419))))</f>
        <v/>
      </c>
      <c r="Y165" s="27" t="str" cm="1">
        <f t="array" ref="Y165">IF($AK165=0,"",IF((INDEX(MASTER!$D$24:$AG$391,$AK165,Y$419)=0),"",(INDEX(MASTER!$D$24:$AG$391,$AK165,Y$419))))</f>
        <v/>
      </c>
      <c r="Z165" s="27" t="str" cm="1">
        <f t="array" ref="Z165">IF($AK165=0,"",IF((INDEX(MASTER!$D$24:$AG$391,$AK165,Z$419)=0),"",(INDEX(MASTER!$D$24:$AG$391,$AK165,Z$419))))</f>
        <v/>
      </c>
      <c r="AA165" s="27" t="str" cm="1">
        <f t="array" ref="AA165">IF($AK165=0,"",IF((INDEX(MASTER!$D$24:$AG$391,$AK165,AA$419)=0),"",(INDEX(MASTER!$D$24:$AG$391,$AK165,AA$419))))</f>
        <v/>
      </c>
      <c r="AB165" s="27" t="str" cm="1">
        <f t="array" ref="AB165">IF($AK165=0,"",IF((INDEX(MASTER!$D$24:$AG$391,$AK165,AB$419)=0),"",(INDEX(MASTER!$D$24:$AG$391,$AK165,AB$419))))</f>
        <v/>
      </c>
      <c r="AC165" s="27" t="str" cm="1">
        <f t="array" ref="AC165">IF($AK165=0,"",IF((INDEX(MASTER!$D$24:$AG$391,$AK165,AC$419)=0),"",(INDEX(MASTER!$D$24:$AG$391,$AK165,AC$419))))</f>
        <v/>
      </c>
      <c r="AD165" s="27" t="str" cm="1">
        <f t="array" ref="AD165">IF($AK165=0,"",IF((INDEX(MASTER!$D$24:$AG$391,$AK165,AD$419)=0),"",(INDEX(MASTER!$D$24:$AG$391,$AK165,AD$419))))</f>
        <v/>
      </c>
      <c r="AE165" s="27" t="str" cm="1">
        <f t="array" ref="AE165">IF($AK165=0,"",IF((INDEX(MASTER!$D$24:$AG$391,$AK165,AE$419)=0),"",(INDEX(MASTER!$D$24:$AG$391,$AK165,AE$419))))</f>
        <v/>
      </c>
      <c r="AF165" s="102" t="str" cm="1">
        <f t="array" ref="AF165">IF($AK165=0,"",IF((INDEX(MASTER!$D$24:$AG$391,$AK165,AF$419)=0),"",(INDEX(MASTER!$D$24:$AG$391,$AK165,AF$419))))</f>
        <v/>
      </c>
      <c r="AK165" s="3">
        <v>122</v>
      </c>
    </row>
    <row r="166" spans="2:37" ht="12.75" customHeight="1" x14ac:dyDescent="0.2">
      <c r="B166" s="28"/>
      <c r="D166" s="111" t="str" cm="1">
        <f t="array" ref="D166">IF($AK166=0,"",IF((INDEX(MASTER!$D$24:$AG$391,$AK166,D$419)=0),"",(INDEX(MASTER!$D$24:$AG$391,$AK166,D$419))))</f>
        <v>$XS148</v>
      </c>
      <c r="E166" s="22" t="str" cm="1">
        <f t="array" ref="E166">IF($AK166=0,"",IF((INDEX(MASTER!$D$24:$AG$391,$AK166,E$419)=0),"",(INDEX(MASTER!$D$24:$AG$391,$AK166,E$419))))</f>
        <v/>
      </c>
      <c r="F166" s="22" t="str" cm="1">
        <f t="array" ref="F166">IF($AK166=0,"",IF((INDEX(MASTER!$D$24:$AG$391,$AK166,F$419)=0),"",(INDEX(MASTER!$D$24:$AG$391,$AK166,F$419))))</f>
        <v>RAMP B</v>
      </c>
      <c r="G166" s="67" cm="1">
        <f t="array" ref="G166">IF($AK166=0,"",IF((INDEX(MASTER!$D$24:$AG$391,$AK166,G$419)=0),"",(INDEX(MASTER!$D$24:$AG$391,$AK166,G$419))))</f>
        <v>3200</v>
      </c>
      <c r="H166" s="22" t="str" cm="1">
        <f t="array" ref="H166">IF($AK166=0,"",IF((INDEX(MASTER!$D$24:$AG$391,$AK166,H$419)=0),"",(INDEX(MASTER!$D$24:$AG$391,$AK166,H$419))))</f>
        <v>TO</v>
      </c>
      <c r="I166" s="67" cm="1">
        <f t="array" ref="I166">IF($AK166=0,"",IF((INDEX(MASTER!$D$24:$AG$391,$AK166,I$419)=0),"",(INDEX(MASTER!$D$24:$AG$391,$AK166,I$419))))</f>
        <v>3250</v>
      </c>
      <c r="J166" s="112" t="str" cm="1">
        <f t="array" ref="J166">IF($AK166=0,"",IF((INDEX(MASTER!$D$24:$AG$391,$AK166,J$419)=0),"",(INDEX(MASTER!$D$24:$AG$391,$AK166,J$419))))</f>
        <v/>
      </c>
      <c r="K166" s="112" t="str" cm="1">
        <f t="array" ref="K166">IF($AK166=0,"",IF((INDEX(MASTER!$D$24:$AG$391,$AK166,K$419)=0),"",(INDEX(MASTER!$D$24:$AG$391,$AK166,K$419))))</f>
        <v>01/NHS/21</v>
      </c>
      <c r="L166" s="25" cm="1">
        <f t="array" ref="L166">IF($AK166=0,"",IF((INDEX(MASTER!$D$24:$AG$391,$AK166,L$419)=0),"",(INDEX(MASTER!$D$24:$AG$391,$AK166,L$419))))</f>
        <v>456</v>
      </c>
      <c r="M166" s="27" cm="1">
        <f t="array" ref="M166">IF($AK166=0,"",IF((INDEX(MASTER!$D$24:$AG$391,$AK166,M$419)=0),"",(INDEX(MASTER!$D$24:$AG$391,$AK166,M$419))))</f>
        <v>32</v>
      </c>
      <c r="N166" s="27" cm="1">
        <f t="array" ref="N166">IF($AK166=0,"",IF((INDEX(MASTER!$D$24:$AG$391,$AK166,N$419)=0),"",(INDEX(MASTER!$D$24:$AG$391,$AK166,N$419))))</f>
        <v>62</v>
      </c>
      <c r="O166" s="32" cm="1">
        <f t="array" ref="O166">IF($AK166=0,"",IF((INDEX(MASTER!$D$24:$AG$391,$AK166,O$419)=0),"",(INDEX(MASTER!$D$24:$AG$391,$AK166,O$419))))</f>
        <v>20.666666666666668</v>
      </c>
      <c r="P166" s="32" cm="1">
        <f t="array" ref="P166">IF($AK166=0,"",IF((INDEX(MASTER!$D$24:$AG$391,$AK166,P$419)=0),"",(INDEX(MASTER!$D$24:$AG$391,$AK166,P$419))))</f>
        <v>41.333333333333329</v>
      </c>
      <c r="Q166" s="27" t="str" cm="1">
        <f t="array" ref="Q166">IF($AK166=0,"",IF((INDEX(MASTER!$D$24:$AG$391,$AK166,Q$419)=0),"",(INDEX(MASTER!$D$24:$AG$391,$AK166,Q$419))))</f>
        <v/>
      </c>
      <c r="R166" s="27" t="str" cm="1">
        <f t="array" ref="R166">IF($AK166=0,"",IF((INDEX(MASTER!$D$24:$AG$391,$AK166,R$419)=0),"",(INDEX(MASTER!$D$24:$AG$391,$AK166,R$419))))</f>
        <v/>
      </c>
      <c r="S166" s="27" t="str" cm="1">
        <f t="array" ref="S166">IF($AK166=0,"",IF((INDEX(MASTER!$D$24:$AG$391,$AK166,S$419)=0),"",(INDEX(MASTER!$D$24:$AG$391,$AK166,S$419))))</f>
        <v/>
      </c>
      <c r="T166" s="27" t="str" cm="1">
        <f t="array" ref="T166">IF($AK166=0,"",IF((INDEX(MASTER!$D$24:$AG$391,$AK166,T$419)=0),"",(INDEX(MASTER!$D$24:$AG$391,$AK166,T$419))))</f>
        <v/>
      </c>
      <c r="U166" s="27" t="str" cm="1">
        <f t="array" ref="U166">IF($AK166=0,"",IF((INDEX(MASTER!$D$24:$AG$391,$AK166,U$419)=0),"",(INDEX(MASTER!$D$24:$AG$391,$AK166,U$419))))</f>
        <v/>
      </c>
      <c r="V166" s="27" t="str" cm="1">
        <f t="array" ref="V166">IF($AK166=0,"",IF((INDEX(MASTER!$D$24:$AG$391,$AK166,V$419)=0),"",(INDEX(MASTER!$D$24:$AG$391,$AK166,V$419))))</f>
        <v/>
      </c>
      <c r="W166" s="27" t="str" cm="1">
        <f t="array" ref="W166">IF($AK166=0,"",IF((INDEX(MASTER!$D$24:$AG$391,$AK166,W$419)=0),"",(INDEX(MASTER!$D$24:$AG$391,$AK166,W$419))))</f>
        <v/>
      </c>
      <c r="X166" s="27" t="str" cm="1">
        <f t="array" ref="X166">IF($AK166=0,"",IF((INDEX(MASTER!$D$24:$AG$391,$AK166,X$419)=0),"",(INDEX(MASTER!$D$24:$AG$391,$AK166,X$419))))</f>
        <v/>
      </c>
      <c r="Y166" s="27" t="str" cm="1">
        <f t="array" ref="Y166">IF($AK166=0,"",IF((INDEX(MASTER!$D$24:$AG$391,$AK166,Y$419)=0),"",(INDEX(MASTER!$D$24:$AG$391,$AK166,Y$419))))</f>
        <v/>
      </c>
      <c r="Z166" s="27" t="str" cm="1">
        <f t="array" ref="Z166">IF($AK166=0,"",IF((INDEX(MASTER!$D$24:$AG$391,$AK166,Z$419)=0),"",(INDEX(MASTER!$D$24:$AG$391,$AK166,Z$419))))</f>
        <v/>
      </c>
      <c r="AA166" s="27" t="str" cm="1">
        <f t="array" ref="AA166">IF($AK166=0,"",IF((INDEX(MASTER!$D$24:$AG$391,$AK166,AA$419)=0),"",(INDEX(MASTER!$D$24:$AG$391,$AK166,AA$419))))</f>
        <v/>
      </c>
      <c r="AB166" s="27" t="str" cm="1">
        <f t="array" ref="AB166">IF($AK166=0,"",IF((INDEX(MASTER!$D$24:$AG$391,$AK166,AB$419)=0),"",(INDEX(MASTER!$D$24:$AG$391,$AK166,AB$419))))</f>
        <v/>
      </c>
      <c r="AC166" s="27" t="str" cm="1">
        <f t="array" ref="AC166">IF($AK166=0,"",IF((INDEX(MASTER!$D$24:$AG$391,$AK166,AC$419)=0),"",(INDEX(MASTER!$D$24:$AG$391,$AK166,AC$419))))</f>
        <v/>
      </c>
      <c r="AD166" s="27" t="str" cm="1">
        <f t="array" ref="AD166">IF($AK166=0,"",IF((INDEX(MASTER!$D$24:$AG$391,$AK166,AD$419)=0),"",(INDEX(MASTER!$D$24:$AG$391,$AK166,AD$419))))</f>
        <v/>
      </c>
      <c r="AE166" s="27" t="str" cm="1">
        <f t="array" ref="AE166">IF($AK166=0,"",IF((INDEX(MASTER!$D$24:$AG$391,$AK166,AE$419)=0),"",(INDEX(MASTER!$D$24:$AG$391,$AK166,AE$419))))</f>
        <v/>
      </c>
      <c r="AF166" s="102" t="str" cm="1">
        <f t="array" ref="AF166">IF($AK166=0,"",IF((INDEX(MASTER!$D$24:$AG$391,$AK166,AF$419)=0),"",(INDEX(MASTER!$D$24:$AG$391,$AK166,AF$419))))</f>
        <v/>
      </c>
      <c r="AK166" s="3">
        <v>123</v>
      </c>
    </row>
    <row r="167" spans="2:37" ht="12.75" customHeight="1" x14ac:dyDescent="0.2">
      <c r="B167" s="28"/>
      <c r="D167" s="111" t="str" cm="1">
        <f t="array" ref="D167">IF($AK167=0,"",IF((INDEX(MASTER!$D$24:$AG$391,$AK167,D$419)=0),"",(INDEX(MASTER!$D$24:$AG$391,$AK167,D$419))))</f>
        <v>$XS148</v>
      </c>
      <c r="E167" s="22" t="str" cm="1">
        <f t="array" ref="E167">IF($AK167=0,"",IF((INDEX(MASTER!$D$24:$AG$391,$AK167,E$419)=0),"",(INDEX(MASTER!$D$24:$AG$391,$AK167,E$419))))</f>
        <v/>
      </c>
      <c r="F167" s="22" t="str" cm="1">
        <f t="array" ref="F167">IF($AK167=0,"",IF((INDEX(MASTER!$D$24:$AG$391,$AK167,F$419)=0),"",(INDEX(MASTER!$D$24:$AG$391,$AK167,F$419))))</f>
        <v>RAMP B</v>
      </c>
      <c r="G167" s="67" cm="1">
        <f t="array" ref="G167">IF($AK167=0,"",IF((INDEX(MASTER!$D$24:$AG$391,$AK167,G$419)=0),"",(INDEX(MASTER!$D$24:$AG$391,$AK167,G$419))))</f>
        <v>3250</v>
      </c>
      <c r="H167" s="22" t="str" cm="1">
        <f t="array" ref="H167">IF($AK167=0,"",IF((INDEX(MASTER!$D$24:$AG$391,$AK167,H$419)=0),"",(INDEX(MASTER!$D$24:$AG$391,$AK167,H$419))))</f>
        <v>TO</v>
      </c>
      <c r="I167" s="67" cm="1">
        <f t="array" ref="I167">IF($AK167=0,"",IF((INDEX(MASTER!$D$24:$AG$391,$AK167,I$419)=0),"",(INDEX(MASTER!$D$24:$AG$391,$AK167,I$419))))</f>
        <v>3300</v>
      </c>
      <c r="J167" s="112" t="str" cm="1">
        <f t="array" ref="J167">IF($AK167=0,"",IF((INDEX(MASTER!$D$24:$AG$391,$AK167,J$419)=0),"",(INDEX(MASTER!$D$24:$AG$391,$AK167,J$419))))</f>
        <v/>
      </c>
      <c r="K167" s="112" t="str" cm="1">
        <f t="array" ref="K167">IF($AK167=0,"",IF((INDEX(MASTER!$D$24:$AG$391,$AK167,K$419)=0),"",(INDEX(MASTER!$D$24:$AG$391,$AK167,K$419))))</f>
        <v>01/NHS/21</v>
      </c>
      <c r="L167" s="25" cm="1">
        <f t="array" ref="L167">IF($AK167=0,"",IF((INDEX(MASTER!$D$24:$AG$391,$AK167,L$419)=0),"",(INDEX(MASTER!$D$24:$AG$391,$AK167,L$419))))</f>
        <v>309</v>
      </c>
      <c r="M167" s="27" cm="1">
        <f t="array" ref="M167">IF($AK167=0,"",IF((INDEX(MASTER!$D$24:$AG$391,$AK167,M$419)=0),"",(INDEX(MASTER!$D$24:$AG$391,$AK167,M$419))))</f>
        <v>19</v>
      </c>
      <c r="N167" s="27" cm="1">
        <f t="array" ref="N167">IF($AK167=0,"",IF((INDEX(MASTER!$D$24:$AG$391,$AK167,N$419)=0),"",(INDEX(MASTER!$D$24:$AG$391,$AK167,N$419))))</f>
        <v>56</v>
      </c>
      <c r="O167" s="32" cm="1">
        <f t="array" ref="O167">IF($AK167=0,"",IF((INDEX(MASTER!$D$24:$AG$391,$AK167,O$419)=0),"",(INDEX(MASTER!$D$24:$AG$391,$AK167,O$419))))</f>
        <v>18.666666666666668</v>
      </c>
      <c r="P167" s="32" cm="1">
        <f t="array" ref="P167">IF($AK167=0,"",IF((INDEX(MASTER!$D$24:$AG$391,$AK167,P$419)=0),"",(INDEX(MASTER!$D$24:$AG$391,$AK167,P$419))))</f>
        <v>37.333333333333329</v>
      </c>
      <c r="Q167" s="27" t="str" cm="1">
        <f t="array" ref="Q167">IF($AK167=0,"",IF((INDEX(MASTER!$D$24:$AG$391,$AK167,Q$419)=0),"",(INDEX(MASTER!$D$24:$AG$391,$AK167,Q$419))))</f>
        <v/>
      </c>
      <c r="R167" s="27" t="str" cm="1">
        <f t="array" ref="R167">IF($AK167=0,"",IF((INDEX(MASTER!$D$24:$AG$391,$AK167,R$419)=0),"",(INDEX(MASTER!$D$24:$AG$391,$AK167,R$419))))</f>
        <v/>
      </c>
      <c r="S167" s="27" t="str" cm="1">
        <f t="array" ref="S167">IF($AK167=0,"",IF((INDEX(MASTER!$D$24:$AG$391,$AK167,S$419)=0),"",(INDEX(MASTER!$D$24:$AG$391,$AK167,S$419))))</f>
        <v/>
      </c>
      <c r="T167" s="27" t="str" cm="1">
        <f t="array" ref="T167">IF($AK167=0,"",IF((INDEX(MASTER!$D$24:$AG$391,$AK167,T$419)=0),"",(INDEX(MASTER!$D$24:$AG$391,$AK167,T$419))))</f>
        <v/>
      </c>
      <c r="U167" s="27" t="str" cm="1">
        <f t="array" ref="U167">IF($AK167=0,"",IF((INDEX(MASTER!$D$24:$AG$391,$AK167,U$419)=0),"",(INDEX(MASTER!$D$24:$AG$391,$AK167,U$419))))</f>
        <v/>
      </c>
      <c r="V167" s="27" t="str" cm="1">
        <f t="array" ref="V167">IF($AK167=0,"",IF((INDEX(MASTER!$D$24:$AG$391,$AK167,V$419)=0),"",(INDEX(MASTER!$D$24:$AG$391,$AK167,V$419))))</f>
        <v/>
      </c>
      <c r="W167" s="27" t="str" cm="1">
        <f t="array" ref="W167">IF($AK167=0,"",IF((INDEX(MASTER!$D$24:$AG$391,$AK167,W$419)=0),"",(INDEX(MASTER!$D$24:$AG$391,$AK167,W$419))))</f>
        <v/>
      </c>
      <c r="X167" s="27" t="str" cm="1">
        <f t="array" ref="X167">IF($AK167=0,"",IF((INDEX(MASTER!$D$24:$AG$391,$AK167,X$419)=0),"",(INDEX(MASTER!$D$24:$AG$391,$AK167,X$419))))</f>
        <v/>
      </c>
      <c r="Y167" s="27" t="str" cm="1">
        <f t="array" ref="Y167">IF($AK167=0,"",IF((INDEX(MASTER!$D$24:$AG$391,$AK167,Y$419)=0),"",(INDEX(MASTER!$D$24:$AG$391,$AK167,Y$419))))</f>
        <v/>
      </c>
      <c r="Z167" s="27" t="str" cm="1">
        <f t="array" ref="Z167">IF($AK167=0,"",IF((INDEX(MASTER!$D$24:$AG$391,$AK167,Z$419)=0),"",(INDEX(MASTER!$D$24:$AG$391,$AK167,Z$419))))</f>
        <v/>
      </c>
      <c r="AA167" s="27" t="str" cm="1">
        <f t="array" ref="AA167">IF($AK167=0,"",IF((INDEX(MASTER!$D$24:$AG$391,$AK167,AA$419)=0),"",(INDEX(MASTER!$D$24:$AG$391,$AK167,AA$419))))</f>
        <v/>
      </c>
      <c r="AB167" s="27" t="str" cm="1">
        <f t="array" ref="AB167">IF($AK167=0,"",IF((INDEX(MASTER!$D$24:$AG$391,$AK167,AB$419)=0),"",(INDEX(MASTER!$D$24:$AG$391,$AK167,AB$419))))</f>
        <v/>
      </c>
      <c r="AC167" s="27" t="str" cm="1">
        <f t="array" ref="AC167">IF($AK167=0,"",IF((INDEX(MASTER!$D$24:$AG$391,$AK167,AC$419)=0),"",(INDEX(MASTER!$D$24:$AG$391,$AK167,AC$419))))</f>
        <v/>
      </c>
      <c r="AD167" s="27" t="str" cm="1">
        <f t="array" ref="AD167">IF($AK167=0,"",IF((INDEX(MASTER!$D$24:$AG$391,$AK167,AD$419)=0),"",(INDEX(MASTER!$D$24:$AG$391,$AK167,AD$419))))</f>
        <v/>
      </c>
      <c r="AE167" s="27" t="str" cm="1">
        <f t="array" ref="AE167">IF($AK167=0,"",IF((INDEX(MASTER!$D$24:$AG$391,$AK167,AE$419)=0),"",(INDEX(MASTER!$D$24:$AG$391,$AK167,AE$419))))</f>
        <v/>
      </c>
      <c r="AF167" s="102" t="str" cm="1">
        <f t="array" ref="AF167">IF($AK167=0,"",IF((INDEX(MASTER!$D$24:$AG$391,$AK167,AF$419)=0),"",(INDEX(MASTER!$D$24:$AG$391,$AK167,AF$419))))</f>
        <v/>
      </c>
      <c r="AK167" s="3">
        <v>124</v>
      </c>
    </row>
    <row r="168" spans="2:37" ht="12.75" customHeight="1" x14ac:dyDescent="0.2">
      <c r="B168" s="28"/>
      <c r="D168" s="111" t="str" cm="1">
        <f t="array" ref="D168">IF($AK168=0,"",IF((INDEX(MASTER!$D$24:$AG$391,$AK168,D$419)=0),"",(INDEX(MASTER!$D$24:$AG$391,$AK168,D$419))))</f>
        <v>$XS148</v>
      </c>
      <c r="E168" s="22" t="str" cm="1">
        <f t="array" ref="E168">IF($AK168=0,"",IF((INDEX(MASTER!$D$24:$AG$391,$AK168,E$419)=0),"",(INDEX(MASTER!$D$24:$AG$391,$AK168,E$419))))</f>
        <v/>
      </c>
      <c r="F168" s="22" t="str" cm="1">
        <f t="array" ref="F168">IF($AK168=0,"",IF((INDEX(MASTER!$D$24:$AG$391,$AK168,F$419)=0),"",(INDEX(MASTER!$D$24:$AG$391,$AK168,F$419))))</f>
        <v>RAMP B</v>
      </c>
      <c r="G168" s="67" cm="1">
        <f t="array" ref="G168">IF($AK168=0,"",IF((INDEX(MASTER!$D$24:$AG$391,$AK168,G$419)=0),"",(INDEX(MASTER!$D$24:$AG$391,$AK168,G$419))))</f>
        <v>3300</v>
      </c>
      <c r="H168" s="22" t="str" cm="1">
        <f t="array" ref="H168">IF($AK168=0,"",IF((INDEX(MASTER!$D$24:$AG$391,$AK168,H$419)=0),"",(INDEX(MASTER!$D$24:$AG$391,$AK168,H$419))))</f>
        <v>TO</v>
      </c>
      <c r="I168" s="67" cm="1">
        <f t="array" ref="I168">IF($AK168=0,"",IF((INDEX(MASTER!$D$24:$AG$391,$AK168,I$419)=0),"",(INDEX(MASTER!$D$24:$AG$391,$AK168,I$419))))</f>
        <v>3314.12</v>
      </c>
      <c r="J168" s="112" t="str" cm="1">
        <f t="array" ref="J168">IF($AK168=0,"",IF((INDEX(MASTER!$D$24:$AG$391,$AK168,J$419)=0),"",(INDEX(MASTER!$D$24:$AG$391,$AK168,J$419))))</f>
        <v/>
      </c>
      <c r="K168" s="112" t="str" cm="1">
        <f t="array" ref="K168">IF($AK168=0,"",IF((INDEX(MASTER!$D$24:$AG$391,$AK168,K$419)=0),"",(INDEX(MASTER!$D$24:$AG$391,$AK168,K$419))))</f>
        <v>01/NHS/21</v>
      </c>
      <c r="L168" s="25" cm="1">
        <f t="array" ref="L168">IF($AK168=0,"",IF((INDEX(MASTER!$D$24:$AG$391,$AK168,L$419)=0),"",(INDEX(MASTER!$D$24:$AG$391,$AK168,L$419))))</f>
        <v>68</v>
      </c>
      <c r="M168" s="27" cm="1">
        <f t="array" ref="M168">IF($AK168=0,"",IF((INDEX(MASTER!$D$24:$AG$391,$AK168,M$419)=0),"",(INDEX(MASTER!$D$24:$AG$391,$AK168,M$419))))</f>
        <v>3</v>
      </c>
      <c r="N168" s="27" cm="1">
        <f t="array" ref="N168">IF($AK168=0,"",IF((INDEX(MASTER!$D$24:$AG$391,$AK168,N$419)=0),"",(INDEX(MASTER!$D$24:$AG$391,$AK168,N$419))))</f>
        <v>13</v>
      </c>
      <c r="O168" s="32" cm="1">
        <f t="array" ref="O168">IF($AK168=0,"",IF((INDEX(MASTER!$D$24:$AG$391,$AK168,O$419)=0),"",(INDEX(MASTER!$D$24:$AG$391,$AK168,O$419))))</f>
        <v>4.333333333333333</v>
      </c>
      <c r="P168" s="32" cm="1">
        <f t="array" ref="P168">IF($AK168=0,"",IF((INDEX(MASTER!$D$24:$AG$391,$AK168,P$419)=0),"",(INDEX(MASTER!$D$24:$AG$391,$AK168,P$419))))</f>
        <v>8.6666666666666679</v>
      </c>
      <c r="Q168" s="27" t="str" cm="1">
        <f t="array" ref="Q168">IF($AK168=0,"",IF((INDEX(MASTER!$D$24:$AG$391,$AK168,Q$419)=0),"",(INDEX(MASTER!$D$24:$AG$391,$AK168,Q$419))))</f>
        <v/>
      </c>
      <c r="R168" s="27" t="str" cm="1">
        <f t="array" ref="R168">IF($AK168=0,"",IF((INDEX(MASTER!$D$24:$AG$391,$AK168,R$419)=0),"",(INDEX(MASTER!$D$24:$AG$391,$AK168,R$419))))</f>
        <v/>
      </c>
      <c r="S168" s="27" t="str" cm="1">
        <f t="array" ref="S168">IF($AK168=0,"",IF((INDEX(MASTER!$D$24:$AG$391,$AK168,S$419)=0),"",(INDEX(MASTER!$D$24:$AG$391,$AK168,S$419))))</f>
        <v/>
      </c>
      <c r="T168" s="27" t="str" cm="1">
        <f t="array" ref="T168">IF($AK168=0,"",IF((INDEX(MASTER!$D$24:$AG$391,$AK168,T$419)=0),"",(INDEX(MASTER!$D$24:$AG$391,$AK168,T$419))))</f>
        <v/>
      </c>
      <c r="U168" s="27" t="str" cm="1">
        <f t="array" ref="U168">IF($AK168=0,"",IF((INDEX(MASTER!$D$24:$AG$391,$AK168,U$419)=0),"",(INDEX(MASTER!$D$24:$AG$391,$AK168,U$419))))</f>
        <v/>
      </c>
      <c r="V168" s="27" t="str" cm="1">
        <f t="array" ref="V168">IF($AK168=0,"",IF((INDEX(MASTER!$D$24:$AG$391,$AK168,V$419)=0),"",(INDEX(MASTER!$D$24:$AG$391,$AK168,V$419))))</f>
        <v/>
      </c>
      <c r="W168" s="27" t="str" cm="1">
        <f t="array" ref="W168">IF($AK168=0,"",IF((INDEX(MASTER!$D$24:$AG$391,$AK168,W$419)=0),"",(INDEX(MASTER!$D$24:$AG$391,$AK168,W$419))))</f>
        <v/>
      </c>
      <c r="X168" s="27" t="str" cm="1">
        <f t="array" ref="X168">IF($AK168=0,"",IF((INDEX(MASTER!$D$24:$AG$391,$AK168,X$419)=0),"",(INDEX(MASTER!$D$24:$AG$391,$AK168,X$419))))</f>
        <v/>
      </c>
      <c r="Y168" s="27" t="str" cm="1">
        <f t="array" ref="Y168">IF($AK168=0,"",IF((INDEX(MASTER!$D$24:$AG$391,$AK168,Y$419)=0),"",(INDEX(MASTER!$D$24:$AG$391,$AK168,Y$419))))</f>
        <v/>
      </c>
      <c r="Z168" s="27" t="str" cm="1">
        <f t="array" ref="Z168">IF($AK168=0,"",IF((INDEX(MASTER!$D$24:$AG$391,$AK168,Z$419)=0),"",(INDEX(MASTER!$D$24:$AG$391,$AK168,Z$419))))</f>
        <v/>
      </c>
      <c r="AA168" s="27" t="str" cm="1">
        <f t="array" ref="AA168">IF($AK168=0,"",IF((INDEX(MASTER!$D$24:$AG$391,$AK168,AA$419)=0),"",(INDEX(MASTER!$D$24:$AG$391,$AK168,AA$419))))</f>
        <v/>
      </c>
      <c r="AB168" s="27" t="str" cm="1">
        <f t="array" ref="AB168">IF($AK168=0,"",IF((INDEX(MASTER!$D$24:$AG$391,$AK168,AB$419)=0),"",(INDEX(MASTER!$D$24:$AG$391,$AK168,AB$419))))</f>
        <v/>
      </c>
      <c r="AC168" s="27" t="str" cm="1">
        <f t="array" ref="AC168">IF($AK168=0,"",IF((INDEX(MASTER!$D$24:$AG$391,$AK168,AC$419)=0),"",(INDEX(MASTER!$D$24:$AG$391,$AK168,AC$419))))</f>
        <v/>
      </c>
      <c r="AD168" s="27" t="str" cm="1">
        <f t="array" ref="AD168">IF($AK168=0,"",IF((INDEX(MASTER!$D$24:$AG$391,$AK168,AD$419)=0),"",(INDEX(MASTER!$D$24:$AG$391,$AK168,AD$419))))</f>
        <v/>
      </c>
      <c r="AE168" s="27" t="str" cm="1">
        <f t="array" ref="AE168">IF($AK168=0,"",IF((INDEX(MASTER!$D$24:$AG$391,$AK168,AE$419)=0),"",(INDEX(MASTER!$D$24:$AG$391,$AK168,AE$419))))</f>
        <v/>
      </c>
      <c r="AF168" s="102" t="str" cm="1">
        <f t="array" ref="AF168">IF($AK168=0,"",IF((INDEX(MASTER!$D$24:$AG$391,$AK168,AF$419)=0),"",(INDEX(MASTER!$D$24:$AG$391,$AK168,AF$419))))</f>
        <v/>
      </c>
      <c r="AK168" s="3">
        <v>125</v>
      </c>
    </row>
    <row r="169" spans="2:37" ht="12.75" customHeight="1" x14ac:dyDescent="0.2">
      <c r="B169" s="28"/>
      <c r="D169" s="111" t="str" cm="1">
        <f t="array" ref="D169">IF($AK169=0,"",IF((INDEX(MASTER!$D$24:$AG$391,$AK169,D$419)=0),"",(INDEX(MASTER!$D$24:$AG$391,$AK169,D$419))))</f>
        <v>$XS149</v>
      </c>
      <c r="E169" s="22" t="str" cm="1">
        <f t="array" ref="E169">IF($AK169=0,"",IF((INDEX(MASTER!$D$24:$AG$391,$AK169,E$419)=0),"",(INDEX(MASTER!$D$24:$AG$391,$AK169,E$419))))</f>
        <v/>
      </c>
      <c r="F169" s="22" t="str" cm="1">
        <f t="array" ref="F169">IF($AK169=0,"",IF((INDEX(MASTER!$D$24:$AG$391,$AK169,F$419)=0),"",(INDEX(MASTER!$D$24:$AG$391,$AK169,F$419))))</f>
        <v>RAMP B</v>
      </c>
      <c r="G169" s="67" cm="1">
        <f t="array" ref="G169">IF($AK169=0,"",IF((INDEX(MASTER!$D$24:$AG$391,$AK169,G$419)=0),"",(INDEX(MASTER!$D$24:$AG$391,$AK169,G$419))))</f>
        <v>3314.12</v>
      </c>
      <c r="H169" s="22" t="str" cm="1">
        <f t="array" ref="H169">IF($AK169=0,"",IF((INDEX(MASTER!$D$24:$AG$391,$AK169,H$419)=0),"",(INDEX(MASTER!$D$24:$AG$391,$AK169,H$419))))</f>
        <v>TO</v>
      </c>
      <c r="I169" s="67" cm="1">
        <f t="array" ref="I169">IF($AK169=0,"",IF((INDEX(MASTER!$D$24:$AG$391,$AK169,I$419)=0),"",(INDEX(MASTER!$D$24:$AG$391,$AK169,I$419))))</f>
        <v>3350</v>
      </c>
      <c r="J169" s="112" t="str" cm="1">
        <f t="array" ref="J169">IF($AK169=0,"",IF((INDEX(MASTER!$D$24:$AG$391,$AK169,J$419)=0),"",(INDEX(MASTER!$D$24:$AG$391,$AK169,J$419))))</f>
        <v/>
      </c>
      <c r="K169" s="112" t="str" cm="1">
        <f t="array" ref="K169">IF($AK169=0,"",IF((INDEX(MASTER!$D$24:$AG$391,$AK169,K$419)=0),"",(INDEX(MASTER!$D$24:$AG$391,$AK169,K$419))))</f>
        <v>01/NHS/21</v>
      </c>
      <c r="L169" s="25" cm="1">
        <f t="array" ref="L169">IF($AK169=0,"",IF((INDEX(MASTER!$D$24:$AG$391,$AK169,L$419)=0),"",(INDEX(MASTER!$D$24:$AG$391,$AK169,L$419))))</f>
        <v>151</v>
      </c>
      <c r="M169" s="27" cm="1">
        <f t="array" ref="M169">IF($AK169=0,"",IF((INDEX(MASTER!$D$24:$AG$391,$AK169,M$419)=0),"",(INDEX(MASTER!$D$24:$AG$391,$AK169,M$419))))</f>
        <v>3</v>
      </c>
      <c r="N169" s="27" cm="1">
        <f t="array" ref="N169">IF($AK169=0,"",IF((INDEX(MASTER!$D$24:$AG$391,$AK169,N$419)=0),"",(INDEX(MASTER!$D$24:$AG$391,$AK169,N$419))))</f>
        <v>25</v>
      </c>
      <c r="O169" s="32" cm="1">
        <f t="array" ref="O169">IF($AK169=0,"",IF((INDEX(MASTER!$D$24:$AG$391,$AK169,O$419)=0),"",(INDEX(MASTER!$D$24:$AG$391,$AK169,O$419))))</f>
        <v>8.3333333333333339</v>
      </c>
      <c r="P169" s="32" cm="1">
        <f t="array" ref="P169">IF($AK169=0,"",IF((INDEX(MASTER!$D$24:$AG$391,$AK169,P$419)=0),"",(INDEX(MASTER!$D$24:$AG$391,$AK169,P$419))))</f>
        <v>16.666666666666664</v>
      </c>
      <c r="Q169" s="27" t="str" cm="1">
        <f t="array" ref="Q169">IF($AK169=0,"",IF((INDEX(MASTER!$D$24:$AG$391,$AK169,Q$419)=0),"",(INDEX(MASTER!$D$24:$AG$391,$AK169,Q$419))))</f>
        <v/>
      </c>
      <c r="R169" s="27" t="str" cm="1">
        <f t="array" ref="R169">IF($AK169=0,"",IF((INDEX(MASTER!$D$24:$AG$391,$AK169,R$419)=0),"",(INDEX(MASTER!$D$24:$AG$391,$AK169,R$419))))</f>
        <v/>
      </c>
      <c r="S169" s="27" t="str" cm="1">
        <f t="array" ref="S169">IF($AK169=0,"",IF((INDEX(MASTER!$D$24:$AG$391,$AK169,S$419)=0),"",(INDEX(MASTER!$D$24:$AG$391,$AK169,S$419))))</f>
        <v/>
      </c>
      <c r="T169" s="27" t="str" cm="1">
        <f t="array" ref="T169">IF($AK169=0,"",IF((INDEX(MASTER!$D$24:$AG$391,$AK169,T$419)=0),"",(INDEX(MASTER!$D$24:$AG$391,$AK169,T$419))))</f>
        <v/>
      </c>
      <c r="U169" s="27" t="str" cm="1">
        <f t="array" ref="U169">IF($AK169=0,"",IF((INDEX(MASTER!$D$24:$AG$391,$AK169,U$419)=0),"",(INDEX(MASTER!$D$24:$AG$391,$AK169,U$419))))</f>
        <v/>
      </c>
      <c r="V169" s="27" t="str" cm="1">
        <f t="array" ref="V169">IF($AK169=0,"",IF((INDEX(MASTER!$D$24:$AG$391,$AK169,V$419)=0),"",(INDEX(MASTER!$D$24:$AG$391,$AK169,V$419))))</f>
        <v/>
      </c>
      <c r="W169" s="27" t="str" cm="1">
        <f t="array" ref="W169">IF($AK169=0,"",IF((INDEX(MASTER!$D$24:$AG$391,$AK169,W$419)=0),"",(INDEX(MASTER!$D$24:$AG$391,$AK169,W$419))))</f>
        <v/>
      </c>
      <c r="X169" s="27" t="str" cm="1">
        <f t="array" ref="X169">IF($AK169=0,"",IF((INDEX(MASTER!$D$24:$AG$391,$AK169,X$419)=0),"",(INDEX(MASTER!$D$24:$AG$391,$AK169,X$419))))</f>
        <v/>
      </c>
      <c r="Y169" s="27" t="str" cm="1">
        <f t="array" ref="Y169">IF($AK169=0,"",IF((INDEX(MASTER!$D$24:$AG$391,$AK169,Y$419)=0),"",(INDEX(MASTER!$D$24:$AG$391,$AK169,Y$419))))</f>
        <v/>
      </c>
      <c r="Z169" s="27" t="str" cm="1">
        <f t="array" ref="Z169">IF($AK169=0,"",IF((INDEX(MASTER!$D$24:$AG$391,$AK169,Z$419)=0),"",(INDEX(MASTER!$D$24:$AG$391,$AK169,Z$419))))</f>
        <v/>
      </c>
      <c r="AA169" s="27" t="str" cm="1">
        <f t="array" ref="AA169">IF($AK169=0,"",IF((INDEX(MASTER!$D$24:$AG$391,$AK169,AA$419)=0),"",(INDEX(MASTER!$D$24:$AG$391,$AK169,AA$419))))</f>
        <v/>
      </c>
      <c r="AB169" s="27" t="str" cm="1">
        <f t="array" ref="AB169">IF($AK169=0,"",IF((INDEX(MASTER!$D$24:$AG$391,$AK169,AB$419)=0),"",(INDEX(MASTER!$D$24:$AG$391,$AK169,AB$419))))</f>
        <v/>
      </c>
      <c r="AC169" s="27" t="str" cm="1">
        <f t="array" ref="AC169">IF($AK169=0,"",IF((INDEX(MASTER!$D$24:$AG$391,$AK169,AC$419)=0),"",(INDEX(MASTER!$D$24:$AG$391,$AK169,AC$419))))</f>
        <v/>
      </c>
      <c r="AD169" s="27" t="str" cm="1">
        <f t="array" ref="AD169">IF($AK169=0,"",IF((INDEX(MASTER!$D$24:$AG$391,$AK169,AD$419)=0),"",(INDEX(MASTER!$D$24:$AG$391,$AK169,AD$419))))</f>
        <v/>
      </c>
      <c r="AE169" s="27" t="str" cm="1">
        <f t="array" ref="AE169">IF($AK169=0,"",IF((INDEX(MASTER!$D$24:$AG$391,$AK169,AE$419)=0),"",(INDEX(MASTER!$D$24:$AG$391,$AK169,AE$419))))</f>
        <v/>
      </c>
      <c r="AF169" s="102" t="str" cm="1">
        <f t="array" ref="AF169">IF($AK169=0,"",IF((INDEX(MASTER!$D$24:$AG$391,$AK169,AF$419)=0),"",(INDEX(MASTER!$D$24:$AG$391,$AK169,AF$419))))</f>
        <v/>
      </c>
      <c r="AK169" s="3">
        <v>126</v>
      </c>
    </row>
    <row r="170" spans="2:37" ht="12.75" customHeight="1" x14ac:dyDescent="0.2">
      <c r="B170" s="28"/>
      <c r="D170" s="111" t="str" cm="1">
        <f t="array" ref="D170">IF($AK170=0,"",IF((INDEX(MASTER!$D$24:$AG$391,$AK170,D$419)=0),"",(INDEX(MASTER!$D$24:$AG$391,$AK170,D$419))))</f>
        <v>$XS149</v>
      </c>
      <c r="E170" s="22" t="str" cm="1">
        <f t="array" ref="E170">IF($AK170=0,"",IF((INDEX(MASTER!$D$24:$AG$391,$AK170,E$419)=0),"",(INDEX(MASTER!$D$24:$AG$391,$AK170,E$419))))</f>
        <v/>
      </c>
      <c r="F170" s="22" t="str" cm="1">
        <f t="array" ref="F170">IF($AK170=0,"",IF((INDEX(MASTER!$D$24:$AG$391,$AK170,F$419)=0),"",(INDEX(MASTER!$D$24:$AG$391,$AK170,F$419))))</f>
        <v>RAMP B</v>
      </c>
      <c r="G170" s="67" cm="1">
        <f t="array" ref="G170">IF($AK170=0,"",IF((INDEX(MASTER!$D$24:$AG$391,$AK170,G$419)=0),"",(INDEX(MASTER!$D$24:$AG$391,$AK170,G$419))))</f>
        <v>3350</v>
      </c>
      <c r="H170" s="22" t="str" cm="1">
        <f t="array" ref="H170">IF($AK170=0,"",IF((INDEX(MASTER!$D$24:$AG$391,$AK170,H$419)=0),"",(INDEX(MASTER!$D$24:$AG$391,$AK170,H$419))))</f>
        <v>TO</v>
      </c>
      <c r="I170" s="67" cm="1">
        <f t="array" ref="I170">IF($AK170=0,"",IF((INDEX(MASTER!$D$24:$AG$391,$AK170,I$419)=0),"",(INDEX(MASTER!$D$24:$AG$391,$AK170,I$419))))</f>
        <v>3400</v>
      </c>
      <c r="J170" s="112" t="str" cm="1">
        <f t="array" ref="J170">IF($AK170=0,"",IF((INDEX(MASTER!$D$24:$AG$391,$AK170,J$419)=0),"",(INDEX(MASTER!$D$24:$AG$391,$AK170,J$419))))</f>
        <v/>
      </c>
      <c r="K170" s="112" t="str" cm="1">
        <f t="array" ref="K170">IF($AK170=0,"",IF((INDEX(MASTER!$D$24:$AG$391,$AK170,K$419)=0),"",(INDEX(MASTER!$D$24:$AG$391,$AK170,K$419))))</f>
        <v>01/NHS/21</v>
      </c>
      <c r="L170" s="25" cm="1">
        <f t="array" ref="L170">IF($AK170=0,"",IF((INDEX(MASTER!$D$24:$AG$391,$AK170,L$419)=0),"",(INDEX(MASTER!$D$24:$AG$391,$AK170,L$419))))</f>
        <v>164</v>
      </c>
      <c r="M170" s="27" cm="1">
        <f t="array" ref="M170">IF($AK170=0,"",IF((INDEX(MASTER!$D$24:$AG$391,$AK170,M$419)=0),"",(INDEX(MASTER!$D$24:$AG$391,$AK170,M$419))))</f>
        <v>5</v>
      </c>
      <c r="N170" s="27" cm="1">
        <f t="array" ref="N170">IF($AK170=0,"",IF((INDEX(MASTER!$D$24:$AG$391,$AK170,N$419)=0),"",(INDEX(MASTER!$D$24:$AG$391,$AK170,N$419))))</f>
        <v>14</v>
      </c>
      <c r="O170" s="32" cm="1">
        <f t="array" ref="O170">IF($AK170=0,"",IF((INDEX(MASTER!$D$24:$AG$391,$AK170,O$419)=0),"",(INDEX(MASTER!$D$24:$AG$391,$AK170,O$419))))</f>
        <v>4.666666666666667</v>
      </c>
      <c r="P170" s="32" cm="1">
        <f t="array" ref="P170">IF($AK170=0,"",IF((INDEX(MASTER!$D$24:$AG$391,$AK170,P$419)=0),"",(INDEX(MASTER!$D$24:$AG$391,$AK170,P$419))))</f>
        <v>9.3333333333333321</v>
      </c>
      <c r="Q170" s="27" t="str" cm="1">
        <f t="array" ref="Q170">IF($AK170=0,"",IF((INDEX(MASTER!$D$24:$AG$391,$AK170,Q$419)=0),"",(INDEX(MASTER!$D$24:$AG$391,$AK170,Q$419))))</f>
        <v/>
      </c>
      <c r="R170" s="27" t="str" cm="1">
        <f t="array" ref="R170">IF($AK170=0,"",IF((INDEX(MASTER!$D$24:$AG$391,$AK170,R$419)=0),"",(INDEX(MASTER!$D$24:$AG$391,$AK170,R$419))))</f>
        <v/>
      </c>
      <c r="S170" s="27" t="str" cm="1">
        <f t="array" ref="S170">IF($AK170=0,"",IF((INDEX(MASTER!$D$24:$AG$391,$AK170,S$419)=0),"",(INDEX(MASTER!$D$24:$AG$391,$AK170,S$419))))</f>
        <v/>
      </c>
      <c r="T170" s="27" t="str" cm="1">
        <f t="array" ref="T170">IF($AK170=0,"",IF((INDEX(MASTER!$D$24:$AG$391,$AK170,T$419)=0),"",(INDEX(MASTER!$D$24:$AG$391,$AK170,T$419))))</f>
        <v/>
      </c>
      <c r="U170" s="27" t="str" cm="1">
        <f t="array" ref="U170">IF($AK170=0,"",IF((INDEX(MASTER!$D$24:$AG$391,$AK170,U$419)=0),"",(INDEX(MASTER!$D$24:$AG$391,$AK170,U$419))))</f>
        <v/>
      </c>
      <c r="V170" s="27" t="str" cm="1">
        <f t="array" ref="V170">IF($AK170=0,"",IF((INDEX(MASTER!$D$24:$AG$391,$AK170,V$419)=0),"",(INDEX(MASTER!$D$24:$AG$391,$AK170,V$419))))</f>
        <v/>
      </c>
      <c r="W170" s="27" t="str" cm="1">
        <f t="array" ref="W170">IF($AK170=0,"",IF((INDEX(MASTER!$D$24:$AG$391,$AK170,W$419)=0),"",(INDEX(MASTER!$D$24:$AG$391,$AK170,W$419))))</f>
        <v/>
      </c>
      <c r="X170" s="27" t="str" cm="1">
        <f t="array" ref="X170">IF($AK170=0,"",IF((INDEX(MASTER!$D$24:$AG$391,$AK170,X$419)=0),"",(INDEX(MASTER!$D$24:$AG$391,$AK170,X$419))))</f>
        <v/>
      </c>
      <c r="Y170" s="27" t="str" cm="1">
        <f t="array" ref="Y170">IF($AK170=0,"",IF((INDEX(MASTER!$D$24:$AG$391,$AK170,Y$419)=0),"",(INDEX(MASTER!$D$24:$AG$391,$AK170,Y$419))))</f>
        <v/>
      </c>
      <c r="Z170" s="27" t="str" cm="1">
        <f t="array" ref="Z170">IF($AK170=0,"",IF((INDEX(MASTER!$D$24:$AG$391,$AK170,Z$419)=0),"",(INDEX(MASTER!$D$24:$AG$391,$AK170,Z$419))))</f>
        <v/>
      </c>
      <c r="AA170" s="27" t="str" cm="1">
        <f t="array" ref="AA170">IF($AK170=0,"",IF((INDEX(MASTER!$D$24:$AG$391,$AK170,AA$419)=0),"",(INDEX(MASTER!$D$24:$AG$391,$AK170,AA$419))))</f>
        <v/>
      </c>
      <c r="AB170" s="27" t="str" cm="1">
        <f t="array" ref="AB170">IF($AK170=0,"",IF((INDEX(MASTER!$D$24:$AG$391,$AK170,AB$419)=0),"",(INDEX(MASTER!$D$24:$AG$391,$AK170,AB$419))))</f>
        <v/>
      </c>
      <c r="AC170" s="27" t="str" cm="1">
        <f t="array" ref="AC170">IF($AK170=0,"",IF((INDEX(MASTER!$D$24:$AG$391,$AK170,AC$419)=0),"",(INDEX(MASTER!$D$24:$AG$391,$AK170,AC$419))))</f>
        <v/>
      </c>
      <c r="AD170" s="27" t="str" cm="1">
        <f t="array" ref="AD170">IF($AK170=0,"",IF((INDEX(MASTER!$D$24:$AG$391,$AK170,AD$419)=0),"",(INDEX(MASTER!$D$24:$AG$391,$AK170,AD$419))))</f>
        <v/>
      </c>
      <c r="AE170" s="27" t="str" cm="1">
        <f t="array" ref="AE170">IF($AK170=0,"",IF((INDEX(MASTER!$D$24:$AG$391,$AK170,AE$419)=0),"",(INDEX(MASTER!$D$24:$AG$391,$AK170,AE$419))))</f>
        <v/>
      </c>
      <c r="AF170" s="102" t="str" cm="1">
        <f t="array" ref="AF170">IF($AK170=0,"",IF((INDEX(MASTER!$D$24:$AG$391,$AK170,AF$419)=0),"",(INDEX(MASTER!$D$24:$AG$391,$AK170,AF$419))))</f>
        <v/>
      </c>
      <c r="AK170" s="3">
        <v>127</v>
      </c>
    </row>
    <row r="171" spans="2:37" ht="12.75" customHeight="1" x14ac:dyDescent="0.2">
      <c r="B171" s="28"/>
      <c r="D171" s="111" t="str" cm="1">
        <f t="array" ref="D171">IF($AK171=0,"",IF((INDEX(MASTER!$D$24:$AG$391,$AK171,D$419)=0),"",(INDEX(MASTER!$D$24:$AG$391,$AK171,D$419))))</f>
        <v>$XS149</v>
      </c>
      <c r="E171" s="22" t="str" cm="1">
        <f t="array" ref="E171">IF($AK171=0,"",IF((INDEX(MASTER!$D$24:$AG$391,$AK171,E$419)=0),"",(INDEX(MASTER!$D$24:$AG$391,$AK171,E$419))))</f>
        <v/>
      </c>
      <c r="F171" s="22" t="str" cm="1">
        <f t="array" ref="F171">IF($AK171=0,"",IF((INDEX(MASTER!$D$24:$AG$391,$AK171,F$419)=0),"",(INDEX(MASTER!$D$24:$AG$391,$AK171,F$419))))</f>
        <v>RAMP B</v>
      </c>
      <c r="G171" s="67" cm="1">
        <f t="array" ref="G171">IF($AK171=0,"",IF((INDEX(MASTER!$D$24:$AG$391,$AK171,G$419)=0),"",(INDEX(MASTER!$D$24:$AG$391,$AK171,G$419))))</f>
        <v>3400</v>
      </c>
      <c r="H171" s="22" t="str" cm="1">
        <f t="array" ref="H171">IF($AK171=0,"",IF((INDEX(MASTER!$D$24:$AG$391,$AK171,H$419)=0),"",(INDEX(MASTER!$D$24:$AG$391,$AK171,H$419))))</f>
        <v>TO</v>
      </c>
      <c r="I171" s="67" cm="1">
        <f t="array" ref="I171">IF($AK171=0,"",IF((INDEX(MASTER!$D$24:$AG$391,$AK171,I$419)=0),"",(INDEX(MASTER!$D$24:$AG$391,$AK171,I$419))))</f>
        <v>3427.47</v>
      </c>
      <c r="J171" s="112" t="str" cm="1">
        <f t="array" ref="J171">IF($AK171=0,"",IF((INDEX(MASTER!$D$24:$AG$391,$AK171,J$419)=0),"",(INDEX(MASTER!$D$24:$AG$391,$AK171,J$419))))</f>
        <v/>
      </c>
      <c r="K171" s="112" t="str" cm="1">
        <f t="array" ref="K171">IF($AK171=0,"",IF((INDEX(MASTER!$D$24:$AG$391,$AK171,K$419)=0),"",(INDEX(MASTER!$D$24:$AG$391,$AK171,K$419))))</f>
        <v>01/NHS/21</v>
      </c>
      <c r="L171" s="25" cm="1">
        <f t="array" ref="L171">IF($AK171=0,"",IF((INDEX(MASTER!$D$24:$AG$391,$AK171,L$419)=0),"",(INDEX(MASTER!$D$24:$AG$391,$AK171,L$419))))</f>
        <v>78</v>
      </c>
      <c r="M171" s="27" cm="1">
        <f t="array" ref="M171">IF($AK171=0,"",IF((INDEX(MASTER!$D$24:$AG$391,$AK171,M$419)=0),"",(INDEX(MASTER!$D$24:$AG$391,$AK171,M$419))))</f>
        <v>5</v>
      </c>
      <c r="N171" s="27" t="str" cm="1">
        <f t="array" ref="N171">IF($AK171=0,"",IF((INDEX(MASTER!$D$24:$AG$391,$AK171,N$419)=0),"",(INDEX(MASTER!$D$24:$AG$391,$AK171,N$419))))</f>
        <v/>
      </c>
      <c r="O171" s="32" t="str" cm="1">
        <f t="array" ref="O171">IF($AK171=0,"",IF((INDEX(MASTER!$D$24:$AG$391,$AK171,O$419)=0),"",(INDEX(MASTER!$D$24:$AG$391,$AK171,O$419))))</f>
        <v/>
      </c>
      <c r="P171" s="32" t="str" cm="1">
        <f t="array" ref="P171">IF($AK171=0,"",IF((INDEX(MASTER!$D$24:$AG$391,$AK171,P$419)=0),"",(INDEX(MASTER!$D$24:$AG$391,$AK171,P$419))))</f>
        <v/>
      </c>
      <c r="Q171" s="27" t="str" cm="1">
        <f t="array" ref="Q171">IF($AK171=0,"",IF((INDEX(MASTER!$D$24:$AG$391,$AK171,Q$419)=0),"",(INDEX(MASTER!$D$24:$AG$391,$AK171,Q$419))))</f>
        <v/>
      </c>
      <c r="R171" s="27" t="str" cm="1">
        <f t="array" ref="R171">IF($AK171=0,"",IF((INDEX(MASTER!$D$24:$AG$391,$AK171,R$419)=0),"",(INDEX(MASTER!$D$24:$AG$391,$AK171,R$419))))</f>
        <v/>
      </c>
      <c r="S171" s="27" t="str" cm="1">
        <f t="array" ref="S171">IF($AK171=0,"",IF((INDEX(MASTER!$D$24:$AG$391,$AK171,S$419)=0),"",(INDEX(MASTER!$D$24:$AG$391,$AK171,S$419))))</f>
        <v/>
      </c>
      <c r="T171" s="27" t="str" cm="1">
        <f t="array" ref="T171">IF($AK171=0,"",IF((INDEX(MASTER!$D$24:$AG$391,$AK171,T$419)=0),"",(INDEX(MASTER!$D$24:$AG$391,$AK171,T$419))))</f>
        <v/>
      </c>
      <c r="U171" s="27" t="str" cm="1">
        <f t="array" ref="U171">IF($AK171=0,"",IF((INDEX(MASTER!$D$24:$AG$391,$AK171,U$419)=0),"",(INDEX(MASTER!$D$24:$AG$391,$AK171,U$419))))</f>
        <v/>
      </c>
      <c r="V171" s="27" t="str" cm="1">
        <f t="array" ref="V171">IF($AK171=0,"",IF((INDEX(MASTER!$D$24:$AG$391,$AK171,V$419)=0),"",(INDEX(MASTER!$D$24:$AG$391,$AK171,V$419))))</f>
        <v/>
      </c>
      <c r="W171" s="27" t="str" cm="1">
        <f t="array" ref="W171">IF($AK171=0,"",IF((INDEX(MASTER!$D$24:$AG$391,$AK171,W$419)=0),"",(INDEX(MASTER!$D$24:$AG$391,$AK171,W$419))))</f>
        <v/>
      </c>
      <c r="X171" s="27" t="str" cm="1">
        <f t="array" ref="X171">IF($AK171=0,"",IF((INDEX(MASTER!$D$24:$AG$391,$AK171,X$419)=0),"",(INDEX(MASTER!$D$24:$AG$391,$AK171,X$419))))</f>
        <v/>
      </c>
      <c r="Y171" s="27" t="str" cm="1">
        <f t="array" ref="Y171">IF($AK171=0,"",IF((INDEX(MASTER!$D$24:$AG$391,$AK171,Y$419)=0),"",(INDEX(MASTER!$D$24:$AG$391,$AK171,Y$419))))</f>
        <v/>
      </c>
      <c r="Z171" s="27" t="str" cm="1">
        <f t="array" ref="Z171">IF($AK171=0,"",IF((INDEX(MASTER!$D$24:$AG$391,$AK171,Z$419)=0),"",(INDEX(MASTER!$D$24:$AG$391,$AK171,Z$419))))</f>
        <v/>
      </c>
      <c r="AA171" s="27" t="str" cm="1">
        <f t="array" ref="AA171">IF($AK171=0,"",IF((INDEX(MASTER!$D$24:$AG$391,$AK171,AA$419)=0),"",(INDEX(MASTER!$D$24:$AG$391,$AK171,AA$419))))</f>
        <v/>
      </c>
      <c r="AB171" s="27" t="str" cm="1">
        <f t="array" ref="AB171">IF($AK171=0,"",IF((INDEX(MASTER!$D$24:$AG$391,$AK171,AB$419)=0),"",(INDEX(MASTER!$D$24:$AG$391,$AK171,AB$419))))</f>
        <v/>
      </c>
      <c r="AC171" s="27" t="str" cm="1">
        <f t="array" ref="AC171">IF($AK171=0,"",IF((INDEX(MASTER!$D$24:$AG$391,$AK171,AC$419)=0),"",(INDEX(MASTER!$D$24:$AG$391,$AK171,AC$419))))</f>
        <v/>
      </c>
      <c r="AD171" s="27" t="str" cm="1">
        <f t="array" ref="AD171">IF($AK171=0,"",IF((INDEX(MASTER!$D$24:$AG$391,$AK171,AD$419)=0),"",(INDEX(MASTER!$D$24:$AG$391,$AK171,AD$419))))</f>
        <v/>
      </c>
      <c r="AE171" s="27" t="str" cm="1">
        <f t="array" ref="AE171">IF($AK171=0,"",IF((INDEX(MASTER!$D$24:$AG$391,$AK171,AE$419)=0),"",(INDEX(MASTER!$D$24:$AG$391,$AK171,AE$419))))</f>
        <v/>
      </c>
      <c r="AF171" s="102" t="str" cm="1">
        <f t="array" ref="AF171">IF($AK171=0,"",IF((INDEX(MASTER!$D$24:$AG$391,$AK171,AF$419)=0),"",(INDEX(MASTER!$D$24:$AG$391,$AK171,AF$419))))</f>
        <v/>
      </c>
      <c r="AK171" s="3">
        <v>128</v>
      </c>
    </row>
    <row r="172" spans="2:37" ht="12.75" customHeight="1" x14ac:dyDescent="0.2">
      <c r="B172" s="28"/>
      <c r="D172" s="111" t="str" cm="1">
        <f t="array" ref="D172">IF($AK172=0,"",IF((INDEX(MASTER!$D$24:$AG$391,$AK172,D$419)=0),"",(INDEX(MASTER!$D$24:$AG$391,$AK172,D$419))))</f>
        <v/>
      </c>
      <c r="E172" s="22" t="str" cm="1">
        <f t="array" ref="E172">IF($AK172=0,"",IF((INDEX(MASTER!$D$24:$AG$391,$AK172,E$419)=0),"",(INDEX(MASTER!$D$24:$AG$391,$AK172,E$419))))</f>
        <v/>
      </c>
      <c r="F172" s="22" t="str" cm="1">
        <f t="array" ref="F172">IF($AK172=0,"",IF((INDEX(MASTER!$D$24:$AG$391,$AK172,F$419)=0),"",(INDEX(MASTER!$D$24:$AG$391,$AK172,F$419))))</f>
        <v/>
      </c>
      <c r="G172" s="22" t="str" cm="1">
        <f t="array" ref="G172">IF($AK172=0,"",IF((INDEX(MASTER!$D$24:$AG$391,$AK172,G$419)=0),"",(INDEX(MASTER!$D$24:$AG$391,$AK172,G$419))))</f>
        <v/>
      </c>
      <c r="H172" s="22" t="str" cm="1">
        <f t="array" ref="H172">IF($AK172=0,"",IF((INDEX(MASTER!$D$24:$AG$391,$AK172,H$419)=0),"",(INDEX(MASTER!$D$24:$AG$391,$AK172,H$419))))</f>
        <v/>
      </c>
      <c r="I172" s="22" t="str" cm="1">
        <f t="array" ref="I172">IF($AK172=0,"",IF((INDEX(MASTER!$D$24:$AG$391,$AK172,I$419)=0),"",(INDEX(MASTER!$D$24:$AG$391,$AK172,I$419))))</f>
        <v/>
      </c>
      <c r="J172" s="24" t="str" cm="1">
        <f t="array" ref="J172">IF($AK172=0,"",IF((INDEX(MASTER!$D$24:$AG$391,$AK172,J$419)=0),"",(INDEX(MASTER!$D$24:$AG$391,$AK172,J$419))))</f>
        <v/>
      </c>
      <c r="K172" s="24" t="str" cm="1">
        <f t="array" ref="K172">IF($AK172=0,"",IF((INDEX(MASTER!$D$24:$AG$391,$AK172,K$419)=0),"",(INDEX(MASTER!$D$24:$AG$391,$AK172,K$419))))</f>
        <v/>
      </c>
      <c r="L172" s="25" t="str" cm="1">
        <f t="array" ref="L172">IF($AK172=0,"",IF((INDEX(MASTER!$D$24:$AG$391,$AK172,L$419)=0),"",(INDEX(MASTER!$D$24:$AG$391,$AK172,L$419))))</f>
        <v/>
      </c>
      <c r="M172" s="27" t="str" cm="1">
        <f t="array" ref="M172">IF($AK172=0,"",IF((INDEX(MASTER!$D$24:$AG$391,$AK172,M$419)=0),"",(INDEX(MASTER!$D$24:$AG$391,$AK172,M$419))))</f>
        <v/>
      </c>
      <c r="N172" s="27" t="str" cm="1">
        <f t="array" ref="N172">IF($AK172=0,"",IF((INDEX(MASTER!$D$24:$AG$391,$AK172,N$419)=0),"",(INDEX(MASTER!$D$24:$AG$391,$AK172,N$419))))</f>
        <v/>
      </c>
      <c r="O172" s="27" t="str" cm="1">
        <f t="array" ref="O172">IF($AK172=0,"",IF((INDEX(MASTER!$D$24:$AG$391,$AK172,O$419)=0),"",(INDEX(MASTER!$D$24:$AG$391,$AK172,O$419))))</f>
        <v/>
      </c>
      <c r="P172" s="27" t="str" cm="1">
        <f t="array" ref="P172">IF($AK172=0,"",IF((INDEX(MASTER!$D$24:$AG$391,$AK172,P$419)=0),"",(INDEX(MASTER!$D$24:$AG$391,$AK172,P$419))))</f>
        <v/>
      </c>
      <c r="Q172" s="27" t="str" cm="1">
        <f t="array" ref="Q172">IF($AK172=0,"",IF((INDEX(MASTER!$D$24:$AG$391,$AK172,Q$419)=0),"",(INDEX(MASTER!$D$24:$AG$391,$AK172,Q$419))))</f>
        <v/>
      </c>
      <c r="R172" s="27" t="str" cm="1">
        <f t="array" ref="R172">IF($AK172=0,"",IF((INDEX(MASTER!$D$24:$AG$391,$AK172,R$419)=0),"",(INDEX(MASTER!$D$24:$AG$391,$AK172,R$419))))</f>
        <v/>
      </c>
      <c r="S172" s="27" t="str" cm="1">
        <f t="array" ref="S172">IF($AK172=0,"",IF((INDEX(MASTER!$D$24:$AG$391,$AK172,S$419)=0),"",(INDEX(MASTER!$D$24:$AG$391,$AK172,S$419))))</f>
        <v/>
      </c>
      <c r="T172" s="27" t="str" cm="1">
        <f t="array" ref="T172">IF($AK172=0,"",IF((INDEX(MASTER!$D$24:$AG$391,$AK172,T$419)=0),"",(INDEX(MASTER!$D$24:$AG$391,$AK172,T$419))))</f>
        <v/>
      </c>
      <c r="U172" s="27" t="str" cm="1">
        <f t="array" ref="U172">IF($AK172=0,"",IF((INDEX(MASTER!$D$24:$AG$391,$AK172,U$419)=0),"",(INDEX(MASTER!$D$24:$AG$391,$AK172,U$419))))</f>
        <v/>
      </c>
      <c r="V172" s="27" t="str" cm="1">
        <f t="array" ref="V172">IF($AK172=0,"",IF((INDEX(MASTER!$D$24:$AG$391,$AK172,V$419)=0),"",(INDEX(MASTER!$D$24:$AG$391,$AK172,V$419))))</f>
        <v/>
      </c>
      <c r="W172" s="27" t="str" cm="1">
        <f t="array" ref="W172">IF($AK172=0,"",IF((INDEX(MASTER!$D$24:$AG$391,$AK172,W$419)=0),"",(INDEX(MASTER!$D$24:$AG$391,$AK172,W$419))))</f>
        <v/>
      </c>
      <c r="X172" s="27" t="str" cm="1">
        <f t="array" ref="X172">IF($AK172=0,"",IF((INDEX(MASTER!$D$24:$AG$391,$AK172,X$419)=0),"",(INDEX(MASTER!$D$24:$AG$391,$AK172,X$419))))</f>
        <v/>
      </c>
      <c r="Y172" s="27" t="str" cm="1">
        <f t="array" ref="Y172">IF($AK172=0,"",IF((INDEX(MASTER!$D$24:$AG$391,$AK172,Y$419)=0),"",(INDEX(MASTER!$D$24:$AG$391,$AK172,Y$419))))</f>
        <v/>
      </c>
      <c r="Z172" s="27" t="str" cm="1">
        <f t="array" ref="Z172">IF($AK172=0,"",IF((INDEX(MASTER!$D$24:$AG$391,$AK172,Z$419)=0),"",(INDEX(MASTER!$D$24:$AG$391,$AK172,Z$419))))</f>
        <v/>
      </c>
      <c r="AA172" s="27" t="str" cm="1">
        <f t="array" ref="AA172">IF($AK172=0,"",IF((INDEX(MASTER!$D$24:$AG$391,$AK172,AA$419)=0),"",(INDEX(MASTER!$D$24:$AG$391,$AK172,AA$419))))</f>
        <v/>
      </c>
      <c r="AB172" s="27" t="str" cm="1">
        <f t="array" ref="AB172">IF($AK172=0,"",IF((INDEX(MASTER!$D$24:$AG$391,$AK172,AB$419)=0),"",(INDEX(MASTER!$D$24:$AG$391,$AK172,AB$419))))</f>
        <v/>
      </c>
      <c r="AC172" s="27" t="str" cm="1">
        <f t="array" ref="AC172">IF($AK172=0,"",IF((INDEX(MASTER!$D$24:$AG$391,$AK172,AC$419)=0),"",(INDEX(MASTER!$D$24:$AG$391,$AK172,AC$419))))</f>
        <v/>
      </c>
      <c r="AD172" s="27" t="str" cm="1">
        <f t="array" ref="AD172">IF($AK172=0,"",IF((INDEX(MASTER!$D$24:$AG$391,$AK172,AD$419)=0),"",(INDEX(MASTER!$D$24:$AG$391,$AK172,AD$419))))</f>
        <v/>
      </c>
      <c r="AE172" s="27" t="str" cm="1">
        <f t="array" ref="AE172">IF($AK172=0,"",IF((INDEX(MASTER!$D$24:$AG$391,$AK172,AE$419)=0),"",(INDEX(MASTER!$D$24:$AG$391,$AK172,AE$419))))</f>
        <v/>
      </c>
      <c r="AF172" s="124" t="str" cm="1">
        <f t="array" ref="AF172">IF($AK172=0,"",IF((INDEX(MASTER!$D$24:$AG$391,$AK172,AF$419)=0),"",(INDEX(MASTER!$D$24:$AG$391,$AK172,AF$419))))</f>
        <v/>
      </c>
      <c r="AG172" s="123"/>
    </row>
    <row r="173" spans="2:37" ht="12.75" customHeight="1" thickBot="1" x14ac:dyDescent="0.25">
      <c r="B173" s="28"/>
      <c r="C173" s="123"/>
      <c r="D173" s="126" t="str" cm="1">
        <f t="array" ref="D173">IF($AK173=0,"",IF((INDEX(MASTER!$D$24:$AG$391,$AK173,D$419)=0),"",(INDEX(MASTER!$D$24:$AG$391,$AK173,D$419))))</f>
        <v/>
      </c>
      <c r="E173" s="121" t="str" cm="1">
        <f t="array" ref="E173">IF($AK173=0,"",IF((INDEX(MASTER!$D$24:$AG$391,$AK173,E$419)=0),"",(INDEX(MASTER!$D$24:$AG$391,$AK173,E$419))))</f>
        <v/>
      </c>
      <c r="F173" s="121" t="str" cm="1">
        <f t="array" ref="F173">IF($AK173=0,"",IF((INDEX(MASTER!$D$24:$AG$391,$AK173,F$419)=0),"",(INDEX(MASTER!$D$24:$AG$391,$AK173,F$419))))</f>
        <v/>
      </c>
      <c r="G173" s="121" t="str" cm="1">
        <f t="array" ref="G173">IF($AK173=0,"",IF((INDEX(MASTER!$D$24:$AG$391,$AK173,G$419)=0),"",(INDEX(MASTER!$D$24:$AG$391,$AK173,G$419))))</f>
        <v/>
      </c>
      <c r="H173" s="121" t="str" cm="1">
        <f t="array" ref="H173">IF($AK173=0,"",IF((INDEX(MASTER!$D$24:$AG$391,$AK173,H$419)=0),"",(INDEX(MASTER!$D$24:$AG$391,$AK173,H$419))))</f>
        <v/>
      </c>
      <c r="I173" s="121" t="str" cm="1">
        <f t="array" ref="I173">IF($AK173=0,"",IF((INDEX(MASTER!$D$24:$AG$391,$AK173,I$419)=0),"",(INDEX(MASTER!$D$24:$AG$391,$AK173,I$419))))</f>
        <v/>
      </c>
      <c r="J173" s="134" t="str" cm="1">
        <f t="array" ref="J173">IF($AK173=0,"",IF((INDEX(MASTER!$D$24:$AG$391,$AK173,J$419)=0),"",(INDEX(MASTER!$D$24:$AG$391,$AK173,J$419))))</f>
        <v/>
      </c>
      <c r="K173" s="134" t="str" cm="1">
        <f t="array" ref="K173">IF($AK173=0,"",IF((INDEX(MASTER!$D$24:$AG$391,$AK173,K$419)=0),"",(INDEX(MASTER!$D$24:$AG$391,$AK173,K$419))))</f>
        <v/>
      </c>
      <c r="L173" s="133" t="str" cm="1">
        <f t="array" ref="L173">IF($AK173=0,"",IF((INDEX(MASTER!$D$24:$AG$391,$AK173,L$419)=0),"",(INDEX(MASTER!$D$24:$AG$391,$AK173,L$419))))</f>
        <v/>
      </c>
      <c r="M173" s="121" t="str" cm="1">
        <f t="array" ref="M173">IF($AK173=0,"",IF((INDEX(MASTER!$D$24:$AG$391,$AK173,M$419)=0),"",(INDEX(MASTER!$D$24:$AG$391,$AK173,M$419))))</f>
        <v/>
      </c>
      <c r="N173" s="121" t="str" cm="1">
        <f t="array" ref="N173">IF($AK173=0,"",IF((INDEX(MASTER!$D$24:$AG$391,$AK173,N$419)=0),"",(INDEX(MASTER!$D$24:$AG$391,$AK173,N$419))))</f>
        <v/>
      </c>
      <c r="O173" s="121" t="str" cm="1">
        <f t="array" ref="O173">IF($AK173=0,"",IF((INDEX(MASTER!$D$24:$AG$391,$AK173,O$419)=0),"",(INDEX(MASTER!$D$24:$AG$391,$AK173,O$419))))</f>
        <v/>
      </c>
      <c r="P173" s="121" t="str" cm="1">
        <f t="array" ref="P173">IF($AK173=0,"",IF((INDEX(MASTER!$D$24:$AG$391,$AK173,P$419)=0),"",(INDEX(MASTER!$D$24:$AG$391,$AK173,P$419))))</f>
        <v/>
      </c>
      <c r="Q173" s="121" t="str" cm="1">
        <f t="array" ref="Q173">IF($AK173=0,"",IF((INDEX(MASTER!$D$24:$AG$391,$AK173,Q$419)=0),"",(INDEX(MASTER!$D$24:$AG$391,$AK173,Q$419))))</f>
        <v/>
      </c>
      <c r="R173" s="121" t="str" cm="1">
        <f t="array" ref="R173">IF($AK173=0,"",IF((INDEX(MASTER!$D$24:$AG$391,$AK173,R$419)=0),"",(INDEX(MASTER!$D$24:$AG$391,$AK173,R$419))))</f>
        <v/>
      </c>
      <c r="S173" s="121" t="str" cm="1">
        <f t="array" ref="S173">IF($AK173=0,"",IF((INDEX(MASTER!$D$24:$AG$391,$AK173,S$419)=0),"",(INDEX(MASTER!$D$24:$AG$391,$AK173,S$419))))</f>
        <v/>
      </c>
      <c r="T173" s="121" t="str" cm="1">
        <f t="array" ref="T173">IF($AK173=0,"",IF((INDEX(MASTER!$D$24:$AG$391,$AK173,T$419)=0),"",(INDEX(MASTER!$D$24:$AG$391,$AK173,T$419))))</f>
        <v/>
      </c>
      <c r="U173" s="121" t="str" cm="1">
        <f t="array" ref="U173">IF($AK173=0,"",IF((INDEX(MASTER!$D$24:$AG$391,$AK173,U$419)=0),"",(INDEX(MASTER!$D$24:$AG$391,$AK173,U$419))))</f>
        <v/>
      </c>
      <c r="V173" s="121" t="str" cm="1">
        <f t="array" ref="V173">IF($AK173=0,"",IF((INDEX(MASTER!$D$24:$AG$391,$AK173,V$419)=0),"",(INDEX(MASTER!$D$24:$AG$391,$AK173,V$419))))</f>
        <v/>
      </c>
      <c r="W173" s="121" t="str" cm="1">
        <f t="array" ref="W173">IF($AK173=0,"",IF((INDEX(MASTER!$D$24:$AG$391,$AK173,W$419)=0),"",(INDEX(MASTER!$D$24:$AG$391,$AK173,W$419))))</f>
        <v/>
      </c>
      <c r="X173" s="121" t="str" cm="1">
        <f t="array" ref="X173">IF($AK173=0,"",IF((INDEX(MASTER!$D$24:$AG$391,$AK173,X$419)=0),"",(INDEX(MASTER!$D$24:$AG$391,$AK173,X$419))))</f>
        <v/>
      </c>
      <c r="Y173" s="121" t="str" cm="1">
        <f t="array" ref="Y173">IF($AK173=0,"",IF((INDEX(MASTER!$D$24:$AG$391,$AK173,Y$419)=0),"",(INDEX(MASTER!$D$24:$AG$391,$AK173,Y$419))))</f>
        <v/>
      </c>
      <c r="Z173" s="121" t="str" cm="1">
        <f t="array" ref="Z173">IF($AK173=0,"",IF((INDEX(MASTER!$D$24:$AG$391,$AK173,Z$419)=0),"",(INDEX(MASTER!$D$24:$AG$391,$AK173,Z$419))))</f>
        <v/>
      </c>
      <c r="AA173" s="121" t="str" cm="1">
        <f t="array" ref="AA173">IF($AK173=0,"",IF((INDEX(MASTER!$D$24:$AG$391,$AK173,AA$419)=0),"",(INDEX(MASTER!$D$24:$AG$391,$AK173,AA$419))))</f>
        <v/>
      </c>
      <c r="AB173" s="121" t="str" cm="1">
        <f t="array" ref="AB173">IF($AK173=0,"",IF((INDEX(MASTER!$D$24:$AG$391,$AK173,AB$419)=0),"",(INDEX(MASTER!$D$24:$AG$391,$AK173,AB$419))))</f>
        <v/>
      </c>
      <c r="AC173" s="121" t="str" cm="1">
        <f t="array" ref="AC173">IF($AK173=0,"",IF((INDEX(MASTER!$D$24:$AG$391,$AK173,AC$419)=0),"",(INDEX(MASTER!$D$24:$AG$391,$AK173,AC$419))))</f>
        <v/>
      </c>
      <c r="AD173" s="121" t="str" cm="1">
        <f t="array" ref="AD173">IF($AK173=0,"",IF((INDEX(MASTER!$D$24:$AG$391,$AK173,AD$419)=0),"",(INDEX(MASTER!$D$24:$AG$391,$AK173,AD$419))))</f>
        <v/>
      </c>
      <c r="AE173" s="121" t="str" cm="1">
        <f t="array" ref="AE173">IF($AK173=0,"",IF((INDEX(MASTER!$D$24:$AG$391,$AK173,AE$419)=0),"",(INDEX(MASTER!$D$24:$AG$391,$AK173,AE$419))))</f>
        <v/>
      </c>
      <c r="AF173" s="125" t="str" cm="1">
        <f t="array" ref="AF173">IF($AK173=0,"",IF((INDEX(MASTER!$D$24:$AG$391,$AK173,AF$419)=0),"",(INDEX(MASTER!$D$24:$AG$391,$AK173,AF$419))))</f>
        <v/>
      </c>
    </row>
    <row r="174" spans="2:37" ht="12.75" customHeight="1" thickBot="1" x14ac:dyDescent="0.25">
      <c r="B174" s="29"/>
      <c r="D174" s="185" t="s">
        <v>151</v>
      </c>
      <c r="E174" s="186"/>
      <c r="F174" s="186"/>
      <c r="G174" s="186"/>
      <c r="H174" s="186"/>
      <c r="I174" s="186"/>
      <c r="J174" s="187"/>
      <c r="K174" s="143"/>
      <c r="L174" s="59">
        <f>L90</f>
        <v>5393</v>
      </c>
      <c r="M174" s="59">
        <f>M90</f>
        <v>12897</v>
      </c>
      <c r="N174" s="59">
        <f t="shared" ref="N174:AF174" si="27">N90</f>
        <v>1045</v>
      </c>
      <c r="O174" s="59">
        <f t="shared" si="27"/>
        <v>349</v>
      </c>
      <c r="P174" s="59">
        <f t="shared" si="27"/>
        <v>697</v>
      </c>
      <c r="Q174" s="59" t="str">
        <f t="shared" si="27"/>
        <v/>
      </c>
      <c r="R174" s="59" t="str">
        <f t="shared" ref="R174" si="28">R90</f>
        <v/>
      </c>
      <c r="S174" s="59" t="str">
        <f t="shared" si="27"/>
        <v/>
      </c>
      <c r="T174" s="59" t="str">
        <f t="shared" si="27"/>
        <v/>
      </c>
      <c r="U174" s="59" t="str">
        <f t="shared" si="27"/>
        <v/>
      </c>
      <c r="V174" s="59" t="str">
        <f t="shared" si="27"/>
        <v/>
      </c>
      <c r="W174" s="59" t="str">
        <f t="shared" si="27"/>
        <v/>
      </c>
      <c r="X174" s="59" t="str">
        <f t="shared" si="27"/>
        <v/>
      </c>
      <c r="Y174" s="59" t="str">
        <f t="shared" si="27"/>
        <v/>
      </c>
      <c r="Z174" s="59" t="str">
        <f t="shared" si="27"/>
        <v/>
      </c>
      <c r="AA174" s="59" t="str">
        <f t="shared" si="27"/>
        <v/>
      </c>
      <c r="AB174" s="59" t="str">
        <f t="shared" si="27"/>
        <v/>
      </c>
      <c r="AC174" s="59" t="str">
        <f t="shared" si="27"/>
        <v/>
      </c>
      <c r="AD174" s="59" t="str">
        <f t="shared" ref="AD174" si="29">AD90</f>
        <v/>
      </c>
      <c r="AE174" s="59" t="str">
        <f t="shared" si="27"/>
        <v/>
      </c>
      <c r="AF174" s="60" t="str">
        <f t="shared" si="27"/>
        <v/>
      </c>
    </row>
    <row r="175" spans="2:37" ht="12.75" customHeight="1" thickBot="1" x14ac:dyDescent="0.25">
      <c r="B175" s="3" t="s">
        <v>6</v>
      </c>
      <c r="D175" s="185" t="s">
        <v>24</v>
      </c>
      <c r="E175" s="186"/>
      <c r="F175" s="186"/>
      <c r="G175" s="186"/>
      <c r="H175" s="186"/>
      <c r="I175" s="186"/>
      <c r="J175" s="186"/>
      <c r="K175" s="143"/>
      <c r="L175" s="59">
        <f t="shared" ref="L175:Q175" si="30">IF(L93="","",IF(L108="",IF(SUM(COUNTIF(L109:L173,"LS")+COUNTIF(L109:L173,"LUMP"))&gt;0,"LS",""),IF(SUM(L109:L173)&gt;0,ROUNDUP(SUM(L109:L173),0),"")))</f>
        <v>53597</v>
      </c>
      <c r="M175" s="59">
        <f t="shared" si="30"/>
        <v>26324</v>
      </c>
      <c r="N175" s="59">
        <f t="shared" si="30"/>
        <v>1209</v>
      </c>
      <c r="O175" s="59">
        <f t="shared" si="30"/>
        <v>403</v>
      </c>
      <c r="P175" s="59">
        <f t="shared" si="30"/>
        <v>806</v>
      </c>
      <c r="Q175" s="59" t="str">
        <f t="shared" si="30"/>
        <v/>
      </c>
      <c r="R175" s="59" t="str">
        <f t="shared" ref="R175" si="31">IF(R93="","",IF(R108="",IF(SUM(COUNTIF(R109:R173,"LS")+COUNTIF(R109:R173,"LUMP"))&gt;0,"LS",""),IF(SUM(R109:R173)&gt;0,ROUNDUP(SUM(R109:R173),0),"")))</f>
        <v/>
      </c>
      <c r="S175" s="59" t="str">
        <f>IF(S93="","",IF(S108="",IF(SUM(COUNTIF(S109:S174,"LS")+COUNTIF(S109:S174,"LUMP"))&gt;0,"LS",""),IF(SUM(S109:S174)&gt;0,ROUNDUP(SUM(S109:S174),1),"")))</f>
        <v/>
      </c>
      <c r="T175" s="59" t="str">
        <f t="shared" ref="T175:AE175" si="32">IF(T93="","",IF(T108="",IF(SUM(COUNTIF(T109:T173,"LS")+COUNTIF(T109:T173,"LUMP"))&gt;0,"LS",""),IF(SUM(T109:T173)&gt;0,ROUNDUP(SUM(T109:T173),0),"")))</f>
        <v/>
      </c>
      <c r="U175" s="59" t="str">
        <f t="shared" si="32"/>
        <v/>
      </c>
      <c r="V175" s="59" t="str">
        <f t="shared" si="32"/>
        <v/>
      </c>
      <c r="W175" s="59" t="str">
        <f t="shared" si="32"/>
        <v/>
      </c>
      <c r="X175" s="59" t="str">
        <f t="shared" si="32"/>
        <v/>
      </c>
      <c r="Y175" s="59" t="str">
        <f t="shared" si="32"/>
        <v/>
      </c>
      <c r="Z175" s="59" t="str">
        <f t="shared" si="32"/>
        <v/>
      </c>
      <c r="AA175" s="59" t="str">
        <f t="shared" si="32"/>
        <v/>
      </c>
      <c r="AB175" s="59" t="str">
        <f t="shared" si="32"/>
        <v/>
      </c>
      <c r="AC175" s="59" t="str">
        <f t="shared" si="32"/>
        <v/>
      </c>
      <c r="AD175" s="59" t="str">
        <f t="shared" ref="AD175" si="33">IF(AD93="","",IF(AD108="",IF(SUM(COUNTIF(AD109:AD173,"LS")+COUNTIF(AD109:AD173,"LUMP"))&gt;0,"LS",""),IF(SUM(AD109:AD173)&gt;0,ROUNDUP(SUM(AD109:AD173),0),"")))</f>
        <v/>
      </c>
      <c r="AE175" s="59" t="str">
        <f t="shared" si="32"/>
        <v/>
      </c>
      <c r="AF175" s="63" t="str">
        <f>IF((SUM(AF109:AF174)=0), "", SUM(AF109:AF174))</f>
        <v/>
      </c>
    </row>
    <row r="176" spans="2:37" ht="12.75" customHeight="1" thickBot="1" x14ac:dyDescent="0.25"/>
    <row r="177" spans="2:40" ht="12.75" customHeight="1" thickBot="1" x14ac:dyDescent="0.25">
      <c r="B177" s="10" t="s">
        <v>4</v>
      </c>
      <c r="D177" s="188">
        <f>D92+2</f>
        <v>5</v>
      </c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</row>
    <row r="178" spans="2:40" ht="12.75" customHeight="1" thickBot="1" x14ac:dyDescent="0.25">
      <c r="B178" s="14"/>
      <c r="D178" s="164" t="s">
        <v>16</v>
      </c>
      <c r="E178" s="164"/>
      <c r="F178" s="164"/>
      <c r="G178" s="164"/>
      <c r="H178" s="164"/>
      <c r="I178" s="164"/>
      <c r="J178" s="164"/>
      <c r="K178" s="13"/>
      <c r="L178" s="40" t="s">
        <v>33</v>
      </c>
      <c r="M178" s="40" t="s">
        <v>34</v>
      </c>
      <c r="N178" s="15" t="s">
        <v>145</v>
      </c>
      <c r="O178" s="15" t="s">
        <v>146</v>
      </c>
      <c r="P178" s="15" t="s">
        <v>160</v>
      </c>
      <c r="Q178" s="40" t="s">
        <v>85</v>
      </c>
      <c r="R178" s="15" t="s">
        <v>168</v>
      </c>
      <c r="S178" s="15" t="s">
        <v>142</v>
      </c>
      <c r="T178" s="40" t="s">
        <v>35</v>
      </c>
      <c r="U178" s="40" t="s">
        <v>86</v>
      </c>
      <c r="V178" s="83" t="s">
        <v>36</v>
      </c>
      <c r="W178" s="83" t="s">
        <v>153</v>
      </c>
      <c r="X178" s="40" t="s">
        <v>37</v>
      </c>
      <c r="Y178" s="40" t="s">
        <v>150</v>
      </c>
      <c r="Z178" s="40" t="s">
        <v>87</v>
      </c>
      <c r="AA178" s="15" t="s">
        <v>51</v>
      </c>
      <c r="AB178" s="15" t="s">
        <v>165</v>
      </c>
      <c r="AC178" s="15" t="s">
        <v>166</v>
      </c>
      <c r="AD178" s="15" t="s">
        <v>169</v>
      </c>
      <c r="AE178" s="15" t="s">
        <v>55</v>
      </c>
      <c r="AF178" s="40" t="s">
        <v>172</v>
      </c>
      <c r="AK178" s="3">
        <v>1</v>
      </c>
    </row>
    <row r="179" spans="2:40" ht="12.75" customHeight="1" thickBot="1" x14ac:dyDescent="0.25">
      <c r="D179" s="165" t="s">
        <v>17</v>
      </c>
      <c r="E179" s="165"/>
      <c r="F179" s="165"/>
      <c r="G179" s="165"/>
      <c r="H179" s="165"/>
      <c r="I179" s="165"/>
      <c r="J179" s="165"/>
      <c r="K179" s="13"/>
      <c r="L179" s="41"/>
      <c r="M179" s="41"/>
      <c r="N179" s="16"/>
      <c r="O179" s="16"/>
      <c r="P179" s="16"/>
      <c r="Q179" s="41"/>
      <c r="R179" s="16"/>
      <c r="S179" s="16" t="s">
        <v>143</v>
      </c>
      <c r="T179" s="41"/>
      <c r="U179" s="41"/>
      <c r="V179" s="41"/>
      <c r="W179" s="41"/>
      <c r="X179" s="41"/>
      <c r="Y179" s="16"/>
      <c r="Z179" s="41"/>
      <c r="AA179" s="16"/>
      <c r="AB179" s="16"/>
      <c r="AC179" s="16"/>
      <c r="AD179" s="16"/>
      <c r="AE179" s="16" t="s">
        <v>56</v>
      </c>
      <c r="AF179" s="41" t="s">
        <v>173</v>
      </c>
      <c r="AK179" s="3">
        <v>2</v>
      </c>
    </row>
    <row r="180" spans="2:40" ht="12.75" customHeight="1" x14ac:dyDescent="0.2">
      <c r="B180" s="160" t="s">
        <v>5</v>
      </c>
      <c r="D180" s="156" t="s">
        <v>0</v>
      </c>
      <c r="E180" s="179" t="s">
        <v>28</v>
      </c>
      <c r="F180" s="156" t="s">
        <v>14</v>
      </c>
      <c r="G180" s="166" t="s">
        <v>1</v>
      </c>
      <c r="H180" s="167"/>
      <c r="I180" s="167"/>
      <c r="J180" s="173" t="s">
        <v>15</v>
      </c>
      <c r="K180" s="173" t="s">
        <v>161</v>
      </c>
      <c r="L180" s="17" t="str">
        <f t="shared" ref="L180:AF180" si="34">IF(OR(TRIM(L178)=0,TRIM(L178)=""),"",IF(IFERROR(TRIM(INDEX(QryItemNamed,MATCH(TRIM(L178),ITEM,0),2)),"")="Y","SPECIAL",LEFT(IFERROR(TRIM(INDEX(ITEM,MATCH(TRIM(L178),ITEM,0))),""),3)))</f>
        <v>203</v>
      </c>
      <c r="M180" s="18" t="str">
        <f t="shared" si="34"/>
        <v>203</v>
      </c>
      <c r="N180" s="18" t="str">
        <f t="shared" si="34"/>
        <v>204</v>
      </c>
      <c r="O180" s="18" t="str">
        <f t="shared" si="34"/>
        <v>204</v>
      </c>
      <c r="P180" s="18" t="str">
        <f t="shared" si="34"/>
        <v>204</v>
      </c>
      <c r="Q180" s="18" t="str">
        <f t="shared" si="34"/>
        <v>304</v>
      </c>
      <c r="R180" s="18" t="str">
        <f t="shared" ref="R180" si="35">IF(OR(TRIM(R178)=0,TRIM(R178)=""),"",IF(IFERROR(TRIM(INDEX(QryItemNamed,MATCH(TRIM(R178),ITEM,0),2)),"")="Y","SPECIAL",LEFT(IFERROR(TRIM(INDEX(ITEM,MATCH(TRIM(R178),ITEM,0))),""),3)))</f>
        <v>452</v>
      </c>
      <c r="S180" s="18" t="str">
        <f t="shared" si="34"/>
        <v>607</v>
      </c>
      <c r="T180" s="18" t="str">
        <f t="shared" si="34"/>
        <v>608</v>
      </c>
      <c r="U180" s="18" t="str">
        <f t="shared" si="34"/>
        <v>608</v>
      </c>
      <c r="V180" s="18" t="str">
        <f t="shared" si="34"/>
        <v>608</v>
      </c>
      <c r="W180" s="18" t="str">
        <f t="shared" si="34"/>
        <v>609</v>
      </c>
      <c r="X180" s="18" t="str">
        <f t="shared" si="34"/>
        <v>609</v>
      </c>
      <c r="Y180" s="18" t="str">
        <f t="shared" si="34"/>
        <v>609</v>
      </c>
      <c r="Z180" s="18" t="str">
        <f t="shared" si="34"/>
        <v>609</v>
      </c>
      <c r="AA180" s="18" t="str">
        <f t="shared" si="34"/>
        <v>623</v>
      </c>
      <c r="AB180" s="18" t="str">
        <f t="shared" si="34"/>
        <v>625</v>
      </c>
      <c r="AC180" s="18" t="str">
        <f t="shared" si="34"/>
        <v>625</v>
      </c>
      <c r="AD180" s="18" t="str">
        <f t="shared" ref="AD180" si="36">IF(OR(TRIM(AD178)=0,TRIM(AD178)=""),"",IF(IFERROR(TRIM(INDEX(QryItemNamed,MATCH(TRIM(AD178),ITEM,0),2)),"")="Y","SPECIAL",LEFT(IFERROR(TRIM(INDEX(ITEM,MATCH(TRIM(AD178),ITEM,0))),""),3)))</f>
        <v>625</v>
      </c>
      <c r="AE180" s="18" t="str">
        <f t="shared" si="34"/>
        <v>SPECIAL</v>
      </c>
      <c r="AF180" s="18" t="str">
        <f t="shared" si="34"/>
        <v>622</v>
      </c>
      <c r="AN180" s="3" t="str">
        <f>CONCATENATE("")</f>
        <v/>
      </c>
    </row>
    <row r="181" spans="2:40" ht="12.75" customHeight="1" x14ac:dyDescent="0.2">
      <c r="B181" s="161"/>
      <c r="D181" s="157"/>
      <c r="E181" s="157"/>
      <c r="F181" s="157"/>
      <c r="G181" s="168"/>
      <c r="H181" s="169"/>
      <c r="I181" s="169"/>
      <c r="J181" s="174"/>
      <c r="K181" s="174"/>
      <c r="L181" s="189" t="str">
        <f t="shared" ref="L181:AF181" si="37">IF(OR(TRIM(L178)=0,TRIM(L178)=""),IF(L179="","",L179),IF(IFERROR(TRIM(INDEX(QryItemNamed,MATCH(TRIM(L178),ITEM,0),2)),"")="Y",TRIM(RIGHT(IFERROR(TRIM(INDEX(QryItemNamed,MATCH(TRIM(L178),ITEM,0),4)),"123456789012"),LEN(IFERROR(TRIM(INDEX(QryItemNamed,MATCH(TRIM(L178),ITEM,0),4)),"123456789012"))-9))&amp;L179,IFERROR(TRIM(INDEX(QryItemNamed,MATCH(TRIM(L178),ITEM,0),4))&amp;L179,"ITEM CODE DOES NOT EXIST IN ITEM MASTER")))</f>
        <v>EXCAVATION</v>
      </c>
      <c r="M181" s="150" t="str">
        <f t="shared" si="37"/>
        <v>EMBANKMENT</v>
      </c>
      <c r="N181" s="150" t="str">
        <f t="shared" si="37"/>
        <v>EXCAVATION OF SUBGRADE</v>
      </c>
      <c r="O181" s="150" t="str">
        <f t="shared" si="37"/>
        <v>GRANULAR MATERIAL, TYPE B</v>
      </c>
      <c r="P181" s="150" t="str">
        <f t="shared" si="37"/>
        <v>GRANULAR MATERIAL, TYPE D</v>
      </c>
      <c r="Q181" s="150" t="str">
        <f t="shared" si="37"/>
        <v>AGGREGATE BASE</v>
      </c>
      <c r="R181" s="150" t="str">
        <f t="shared" ref="R181" si="38">IF(OR(TRIM(R178)=0,TRIM(R178)=""),IF(R179="","",R179),IF(IFERROR(TRIM(INDEX(QryItemNamed,MATCH(TRIM(R178),ITEM,0),2)),"")="Y",TRIM(RIGHT(IFERROR(TRIM(INDEX(QryItemNamed,MATCH(TRIM(R178),ITEM,0),4)),"123456789012"),LEN(IFERROR(TRIM(INDEX(QryItemNamed,MATCH(TRIM(R178),ITEM,0),4)),"123456789012"))-9))&amp;R179,IFERROR(TRIM(INDEX(QryItemNamed,MATCH(TRIM(R178),ITEM,0),4))&amp;R179,"ITEM CODE DOES NOT EXIST IN ITEM MASTER")))</f>
        <v>8" NON-REINFORCED CONCRETE PAVEMENT, CLASS QC 1P</v>
      </c>
      <c r="S181" s="150" t="str">
        <f t="shared" si="37"/>
        <v>FENCE, MISC.: WOOD FENCE, WITH 5' RAILS</v>
      </c>
      <c r="T181" s="150" t="str">
        <f t="shared" si="37"/>
        <v>4" CONCRETE WALK</v>
      </c>
      <c r="U181" s="150" t="str">
        <f t="shared" si="37"/>
        <v>6" CONCRETE WALK</v>
      </c>
      <c r="V181" s="150" t="str">
        <f t="shared" si="37"/>
        <v>CURB RAMP</v>
      </c>
      <c r="W181" s="150" t="str">
        <f t="shared" si="37"/>
        <v>CURB, TYPE 4-A</v>
      </c>
      <c r="X181" s="150" t="str">
        <f t="shared" si="37"/>
        <v>CURB, TYPE 6</v>
      </c>
      <c r="Y181" s="150" t="str">
        <f t="shared" si="37"/>
        <v>CURB, TYPE 6, AS PER PLAN</v>
      </c>
      <c r="Z181" s="150" t="str">
        <f t="shared" si="37"/>
        <v>4" CONCRETE MEDIAN</v>
      </c>
      <c r="AA181" s="150" t="str">
        <f t="shared" si="37"/>
        <v>MONUMENT ASSEMBLY ADJUSTED TO GRADE</v>
      </c>
      <c r="AB181" s="150" t="str">
        <f t="shared" si="37"/>
        <v>CONDUIT, 2", 725.051</v>
      </c>
      <c r="AC181" s="150" t="str">
        <f t="shared" si="37"/>
        <v>TRENCH, 36" DEEP</v>
      </c>
      <c r="AD181" s="150" t="str">
        <f t="shared" ref="AD181" si="39">IF(OR(TRIM(AD178)=0,TRIM(AD178)=""),IF(AD179="","",AD179),IF(IFERROR(TRIM(INDEX(QryItemNamed,MATCH(TRIM(AD178),ITEM,0),2)),"")="Y",TRIM(RIGHT(IFERROR(TRIM(INDEX(QryItemNamed,MATCH(TRIM(AD178),ITEM,0),4)),"123456789012"),LEN(IFERROR(TRIM(INDEX(QryItemNamed,MATCH(TRIM(AD178),ITEM,0),4)),"123456789012"))-9))&amp;AD179,IFERROR(TRIM(INDEX(QryItemNamed,MATCH(TRIM(AD178),ITEM,0),4))&amp;AD179,"ITEM CODE DOES NOT EXIST IN ITEM MASTER")))</f>
        <v>UNDERGROUND WARNING/MARKING TAPE</v>
      </c>
      <c r="AE181" s="150" t="str">
        <f t="shared" si="37"/>
        <v>GROUND WATER MONITORING WELL ADJUSTED TO GRADE</v>
      </c>
      <c r="AF181" s="150" t="str">
        <f t="shared" si="37"/>
        <v>BARRIER, MISC.:MUP BARRIER</v>
      </c>
    </row>
    <row r="182" spans="2:40" ht="12.75" customHeight="1" x14ac:dyDescent="0.2">
      <c r="B182" s="161"/>
      <c r="D182" s="157"/>
      <c r="E182" s="157"/>
      <c r="F182" s="157"/>
      <c r="G182" s="168"/>
      <c r="H182" s="169"/>
      <c r="I182" s="169"/>
      <c r="J182" s="174"/>
      <c r="K182" s="174"/>
      <c r="L182" s="190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</row>
    <row r="183" spans="2:40" ht="12.75" customHeight="1" x14ac:dyDescent="0.2">
      <c r="B183" s="161"/>
      <c r="D183" s="157"/>
      <c r="E183" s="157"/>
      <c r="F183" s="157"/>
      <c r="G183" s="168"/>
      <c r="H183" s="169"/>
      <c r="I183" s="169"/>
      <c r="J183" s="174"/>
      <c r="K183" s="174"/>
      <c r="L183" s="190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</row>
    <row r="184" spans="2:40" ht="12.75" customHeight="1" x14ac:dyDescent="0.2">
      <c r="B184" s="161"/>
      <c r="D184" s="157"/>
      <c r="E184" s="157"/>
      <c r="F184" s="157"/>
      <c r="G184" s="168"/>
      <c r="H184" s="169"/>
      <c r="I184" s="169"/>
      <c r="J184" s="174"/>
      <c r="K184" s="174"/>
      <c r="L184" s="190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</row>
    <row r="185" spans="2:40" ht="12.75" customHeight="1" x14ac:dyDescent="0.2">
      <c r="B185" s="161"/>
      <c r="D185" s="157"/>
      <c r="E185" s="157"/>
      <c r="F185" s="157"/>
      <c r="G185" s="168"/>
      <c r="H185" s="169"/>
      <c r="I185" s="169"/>
      <c r="J185" s="174"/>
      <c r="K185" s="174"/>
      <c r="L185" s="190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</row>
    <row r="186" spans="2:40" ht="12.75" customHeight="1" x14ac:dyDescent="0.2">
      <c r="B186" s="161"/>
      <c r="D186" s="157"/>
      <c r="E186" s="157"/>
      <c r="F186" s="157"/>
      <c r="G186" s="168"/>
      <c r="H186" s="169"/>
      <c r="I186" s="169"/>
      <c r="J186" s="174"/>
      <c r="K186" s="174"/>
      <c r="L186" s="190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</row>
    <row r="187" spans="2:40" ht="12.75" customHeight="1" x14ac:dyDescent="0.2">
      <c r="B187" s="161"/>
      <c r="D187" s="157"/>
      <c r="E187" s="157"/>
      <c r="F187" s="157"/>
      <c r="G187" s="168"/>
      <c r="H187" s="169"/>
      <c r="I187" s="169"/>
      <c r="J187" s="174"/>
      <c r="K187" s="174"/>
      <c r="L187" s="190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</row>
    <row r="188" spans="2:40" ht="12.75" customHeight="1" x14ac:dyDescent="0.2">
      <c r="B188" s="161"/>
      <c r="D188" s="157"/>
      <c r="E188" s="157"/>
      <c r="F188" s="157"/>
      <c r="G188" s="168"/>
      <c r="H188" s="169"/>
      <c r="I188" s="169"/>
      <c r="J188" s="174"/>
      <c r="K188" s="174"/>
      <c r="L188" s="190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</row>
    <row r="189" spans="2:40" ht="12.75" customHeight="1" x14ac:dyDescent="0.2">
      <c r="B189" s="161"/>
      <c r="D189" s="157"/>
      <c r="E189" s="157"/>
      <c r="F189" s="157"/>
      <c r="G189" s="168"/>
      <c r="H189" s="169"/>
      <c r="I189" s="169"/>
      <c r="J189" s="174"/>
      <c r="K189" s="174"/>
      <c r="L189" s="190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</row>
    <row r="190" spans="2:40" ht="12.75" customHeight="1" x14ac:dyDescent="0.2">
      <c r="B190" s="161"/>
      <c r="D190" s="157"/>
      <c r="E190" s="157"/>
      <c r="F190" s="157"/>
      <c r="G190" s="168"/>
      <c r="H190" s="169"/>
      <c r="I190" s="169"/>
      <c r="J190" s="174"/>
      <c r="K190" s="174"/>
      <c r="L190" s="190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</row>
    <row r="191" spans="2:40" ht="12.75" customHeight="1" x14ac:dyDescent="0.2">
      <c r="B191" s="161"/>
      <c r="D191" s="157"/>
      <c r="E191" s="157"/>
      <c r="F191" s="157"/>
      <c r="G191" s="168"/>
      <c r="H191" s="169"/>
      <c r="I191" s="169"/>
      <c r="J191" s="174"/>
      <c r="K191" s="174"/>
      <c r="L191" s="190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</row>
    <row r="192" spans="2:40" ht="12.75" customHeight="1" x14ac:dyDescent="0.2">
      <c r="B192" s="161"/>
      <c r="D192" s="157"/>
      <c r="E192" s="157"/>
      <c r="F192" s="157"/>
      <c r="G192" s="168"/>
      <c r="H192" s="169"/>
      <c r="I192" s="169"/>
      <c r="J192" s="174"/>
      <c r="K192" s="174"/>
      <c r="L192" s="191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</row>
    <row r="193" spans="2:37" ht="12.75" customHeight="1" thickBot="1" x14ac:dyDescent="0.25">
      <c r="B193" s="162"/>
      <c r="D193" s="180"/>
      <c r="E193" s="180"/>
      <c r="F193" s="180"/>
      <c r="G193" s="183"/>
      <c r="H193" s="184"/>
      <c r="I193" s="184"/>
      <c r="J193" s="175"/>
      <c r="K193" s="175"/>
      <c r="L193" s="19" t="str">
        <f t="shared" ref="L193:AF193" si="40">IF(OR(TRIM(L178)=0,TRIM(L178)=""),"",IF(IFERROR(TRIM(INDEX(QryItemNamed,MATCH(TRIM(L178),ITEM,0),3)),"")="LS","",IFERROR(TRIM(INDEX(QryItemNamed,MATCH(TRIM(L178),ITEM,0),3)),"")))</f>
        <v>CY</v>
      </c>
      <c r="M193" s="20" t="str">
        <f t="shared" si="40"/>
        <v>CY</v>
      </c>
      <c r="N193" s="20" t="str">
        <f t="shared" si="40"/>
        <v>CY</v>
      </c>
      <c r="O193" s="20" t="str">
        <f t="shared" si="40"/>
        <v>CY</v>
      </c>
      <c r="P193" s="20" t="str">
        <f t="shared" si="40"/>
        <v>CY</v>
      </c>
      <c r="Q193" s="20" t="str">
        <f t="shared" si="40"/>
        <v>CY</v>
      </c>
      <c r="R193" s="20" t="str">
        <f t="shared" ref="R193" si="41">IF(OR(TRIM(R178)=0,TRIM(R178)=""),"",IF(IFERROR(TRIM(INDEX(QryItemNamed,MATCH(TRIM(R178),ITEM,0),3)),"")="LS","",IFERROR(TRIM(INDEX(QryItemNamed,MATCH(TRIM(R178),ITEM,0),3)),"")))</f>
        <v>SY</v>
      </c>
      <c r="S193" s="20" t="str">
        <f t="shared" si="40"/>
        <v>FT</v>
      </c>
      <c r="T193" s="20" t="str">
        <f t="shared" si="40"/>
        <v>SF</v>
      </c>
      <c r="U193" s="20" t="str">
        <f t="shared" si="40"/>
        <v>SF</v>
      </c>
      <c r="V193" s="20" t="str">
        <f t="shared" si="40"/>
        <v>SF</v>
      </c>
      <c r="W193" s="20" t="str">
        <f t="shared" si="40"/>
        <v>FT</v>
      </c>
      <c r="X193" s="20" t="str">
        <f t="shared" si="40"/>
        <v>FT</v>
      </c>
      <c r="Y193" s="20" t="str">
        <f t="shared" si="40"/>
        <v>FT</v>
      </c>
      <c r="Z193" s="20" t="str">
        <f t="shared" si="40"/>
        <v>SY</v>
      </c>
      <c r="AA193" s="20" t="str">
        <f t="shared" si="40"/>
        <v>EACH</v>
      </c>
      <c r="AB193" s="20" t="str">
        <f t="shared" si="40"/>
        <v>FT</v>
      </c>
      <c r="AC193" s="20" t="str">
        <f t="shared" si="40"/>
        <v>FT</v>
      </c>
      <c r="AD193" s="20" t="str">
        <f t="shared" ref="AD193" si="42">IF(OR(TRIM(AD178)=0,TRIM(AD178)=""),"",IF(IFERROR(TRIM(INDEX(QryItemNamed,MATCH(TRIM(AD178),ITEM,0),3)),"")="LS","",IFERROR(TRIM(INDEX(QryItemNamed,MATCH(TRIM(AD178),ITEM,0),3)),"")))</f>
        <v>FT</v>
      </c>
      <c r="AE193" s="20" t="str">
        <f t="shared" si="40"/>
        <v>EACH</v>
      </c>
      <c r="AF193" s="20" t="str">
        <f t="shared" si="40"/>
        <v>FT</v>
      </c>
    </row>
    <row r="194" spans="2:37" ht="12.75" customHeight="1" x14ac:dyDescent="0.2">
      <c r="B194" s="21"/>
      <c r="D194" s="22" t="str" cm="1">
        <f t="array" ref="D194">IF($AK194=0,"",IF((INDEX(MASTER!$D$24:$AG$391,$AK194,D$419)=0),"",(INDEX(MASTER!$D$24:$AG$391,$AK194,D$419))))</f>
        <v>$XS150</v>
      </c>
      <c r="E194" s="22" t="str" cm="1">
        <f t="array" ref="E194">IF($AK194=0,"",IF((INDEX(MASTER!$D$24:$AG$391,$AK194,E$419)=0),"",(INDEX(MASTER!$D$24:$AG$391,$AK194,E$419))))</f>
        <v/>
      </c>
      <c r="F194" s="22" t="str" cm="1">
        <f t="array" ref="F194">IF($AK194=0,"",IF((INDEX(MASTER!$D$24:$AG$391,$AK194,F$419)=0),"",(INDEX(MASTER!$D$24:$AG$391,$AK194,F$419))))</f>
        <v>RAMP B</v>
      </c>
      <c r="G194" s="23" cm="1">
        <f t="array" ref="G194">IF($AK194=0,"",IF((INDEX(MASTER!$D$24:$AG$391,$AK194,G$419)=0),"",(INDEX(MASTER!$D$24:$AG$391,$AK194,G$419))))</f>
        <v>3427.47</v>
      </c>
      <c r="H194" s="22" t="str" cm="1">
        <f t="array" ref="H194">IF($AK194=0,"",IF((INDEX(MASTER!$D$24:$AG$391,$AK194,H$419)=0),"",(INDEX(MASTER!$D$24:$AG$391,$AK194,H$419))))</f>
        <v>TO</v>
      </c>
      <c r="I194" s="23" cm="1">
        <f t="array" ref="I194">IF($AK194=0,"",IF((INDEX(MASTER!$D$24:$AG$391,$AK194,I$419)=0),"",(INDEX(MASTER!$D$24:$AG$391,$AK194,I$419))))</f>
        <v>3450</v>
      </c>
      <c r="J194" s="24" t="str" cm="1">
        <f t="array" ref="J194">IF($AK194=0,"",IF((INDEX(MASTER!$D$24:$AG$391,$AK194,J$419)=0),"",(INDEX(MASTER!$D$24:$AG$391,$AK194,J$419))))</f>
        <v/>
      </c>
      <c r="K194" s="24" t="str" cm="1">
        <f t="array" ref="K194">IF($AK194=0,"",IF((INDEX(MASTER!$D$24:$AG$391,$AK194,K$419)=0),"",(INDEX(MASTER!$D$24:$AG$391,$AK194,K$419))))</f>
        <v>01/NHS/21</v>
      </c>
      <c r="L194" s="99" cm="1">
        <f t="array" ref="L194">IF($AK194=0,"",IF((INDEX(MASTER!$D$24:$AG$391,$AK194,L$419)=0),"",(INDEX(MASTER!$D$24:$AG$391,$AK194,L$419))))</f>
        <v>60</v>
      </c>
      <c r="M194" s="100" cm="1">
        <f t="array" ref="M194">IF($AK194=0,"",IF((INDEX(MASTER!$D$24:$AG$391,$AK194,M$419)=0),"",(INDEX(MASTER!$D$24:$AG$391,$AK194,M$419))))</f>
        <v>6</v>
      </c>
      <c r="N194" s="100" cm="1">
        <f t="array" ref="N194">IF($AK194=0,"",IF((INDEX(MASTER!$D$24:$AG$391,$AK194,N$419)=0),"",(INDEX(MASTER!$D$24:$AG$391,$AK194,N$419))))</f>
        <v>6</v>
      </c>
      <c r="O194" s="100" cm="1">
        <f t="array" ref="O194">IF($AK194=0,"",IF((INDEX(MASTER!$D$24:$AG$391,$AK194,O$419)=0),"",(INDEX(MASTER!$D$24:$AG$391,$AK194,O$419))))</f>
        <v>2</v>
      </c>
      <c r="P194" s="100" cm="1">
        <f t="array" ref="P194">IF($AK194=0,"",IF((INDEX(MASTER!$D$24:$AG$391,$AK194,P$419)=0),"",(INDEX(MASTER!$D$24:$AG$391,$AK194,P$419))))</f>
        <v>4</v>
      </c>
      <c r="Q194" s="100" t="str" cm="1">
        <f t="array" ref="Q194">IF($AK194=0,"",IF((INDEX(MASTER!$D$24:$AG$391,$AK194,Q$419)=0),"",(INDEX(MASTER!$D$24:$AG$391,$AK194,Q$419))))</f>
        <v/>
      </c>
      <c r="R194" s="100" t="str" cm="1">
        <f t="array" ref="R194">IF($AK194=0,"",IF((INDEX(MASTER!$D$24:$AG$391,$AK194,R$419)=0),"",(INDEX(MASTER!$D$24:$AG$391,$AK194,R$419))))</f>
        <v/>
      </c>
      <c r="S194" s="100" t="str" cm="1">
        <f t="array" ref="S194">IF($AK194=0,"",IF((INDEX(MASTER!$D$24:$AG$391,$AK194,S$419)=0),"",(INDEX(MASTER!$D$24:$AG$391,$AK194,S$419))))</f>
        <v/>
      </c>
      <c r="T194" s="100" t="str" cm="1">
        <f t="array" ref="T194">IF($AK194=0,"",IF((INDEX(MASTER!$D$24:$AG$391,$AK194,T$419)=0),"",(INDEX(MASTER!$D$24:$AG$391,$AK194,T$419))))</f>
        <v/>
      </c>
      <c r="U194" s="100" t="str" cm="1">
        <f t="array" ref="U194">IF($AK194=0,"",IF((INDEX(MASTER!$D$24:$AG$391,$AK194,U$419)=0),"",(INDEX(MASTER!$D$24:$AG$391,$AK194,U$419))))</f>
        <v/>
      </c>
      <c r="V194" s="100" t="str" cm="1">
        <f t="array" ref="V194">IF($AK194=0,"",IF((INDEX(MASTER!$D$24:$AG$391,$AK194,V$419)=0),"",(INDEX(MASTER!$D$24:$AG$391,$AK194,V$419))))</f>
        <v/>
      </c>
      <c r="W194" s="100" t="str" cm="1">
        <f t="array" ref="W194">IF($AK194=0,"",IF((INDEX(MASTER!$D$24:$AG$391,$AK194,W$419)=0),"",(INDEX(MASTER!$D$24:$AG$391,$AK194,W$419))))</f>
        <v/>
      </c>
      <c r="X194" s="100" t="str" cm="1">
        <f t="array" ref="X194">IF($AK194=0,"",IF((INDEX(MASTER!$D$24:$AG$391,$AK194,X$419)=0),"",(INDEX(MASTER!$D$24:$AG$391,$AK194,X$419))))</f>
        <v/>
      </c>
      <c r="Y194" s="100" t="str" cm="1">
        <f t="array" ref="Y194">IF($AK194=0,"",IF((INDEX(MASTER!$D$24:$AG$391,$AK194,Y$419)=0),"",(INDEX(MASTER!$D$24:$AG$391,$AK194,Y$419))))</f>
        <v/>
      </c>
      <c r="Z194" s="100" t="str" cm="1">
        <f t="array" ref="Z194">IF($AK194=0,"",IF((INDEX(MASTER!$D$24:$AG$391,$AK194,Z$419)=0),"",(INDEX(MASTER!$D$24:$AG$391,$AK194,Z$419))))</f>
        <v/>
      </c>
      <c r="AA194" s="100" t="str" cm="1">
        <f t="array" ref="AA194">IF($AK194=0,"",IF((INDEX(MASTER!$D$24:$AG$391,$AK194,AA$419)=0),"",(INDEX(MASTER!$D$24:$AG$391,$AK194,AA$419))))</f>
        <v/>
      </c>
      <c r="AB194" s="100" t="str" cm="1">
        <f t="array" ref="AB194">IF($AK194=0,"",IF((INDEX(MASTER!$D$24:$AG$391,$AK194,AB$419)=0),"",(INDEX(MASTER!$D$24:$AG$391,$AK194,AB$419))))</f>
        <v/>
      </c>
      <c r="AC194" s="100" t="str" cm="1">
        <f t="array" ref="AC194">IF($AK194=0,"",IF((INDEX(MASTER!$D$24:$AG$391,$AK194,AC$419)=0),"",(INDEX(MASTER!$D$24:$AG$391,$AK194,AC$419))))</f>
        <v/>
      </c>
      <c r="AD194" s="100" t="str" cm="1">
        <f t="array" ref="AD194">IF($AK194=0,"",IF((INDEX(MASTER!$D$24:$AG$391,$AK194,AD$419)=0),"",(INDEX(MASTER!$D$24:$AG$391,$AK194,AD$419))))</f>
        <v/>
      </c>
      <c r="AE194" s="100" t="str" cm="1">
        <f t="array" ref="AE194">IF($AK194=0,"",IF((INDEX(MASTER!$D$24:$AG$391,$AK194,AE$419)=0),"",(INDEX(MASTER!$D$24:$AG$391,$AK194,AE$419))))</f>
        <v/>
      </c>
      <c r="AF194" s="101" t="str" cm="1">
        <f t="array" ref="AF194">IF($AK194=0,"",IF((INDEX(MASTER!$D$24:$AG$391,$AK194,AF$419)=0),"",(INDEX(MASTER!$D$24:$AG$391,$AK194,AF$419))))</f>
        <v/>
      </c>
      <c r="AK194" s="3">
        <v>129</v>
      </c>
    </row>
    <row r="195" spans="2:37" ht="12.75" customHeight="1" x14ac:dyDescent="0.2">
      <c r="B195" s="28"/>
      <c r="D195" s="22" t="str" cm="1">
        <f t="array" ref="D195">IF($AK195=0,"",IF((INDEX(MASTER!$D$24:$AG$391,$AK195,D$419)=0),"",(INDEX(MASTER!$D$24:$AG$391,$AK195,D$419))))</f>
        <v>$XS150</v>
      </c>
      <c r="E195" s="22" t="str" cm="1">
        <f t="array" ref="E195">IF($AK195=0,"",IF((INDEX(MASTER!$D$24:$AG$391,$AK195,E$419)=0),"",(INDEX(MASTER!$D$24:$AG$391,$AK195,E$419))))</f>
        <v/>
      </c>
      <c r="F195" s="22" t="str" cm="1">
        <f t="array" ref="F195">IF($AK195=0,"",IF((INDEX(MASTER!$D$24:$AG$391,$AK195,F$419)=0),"",(INDEX(MASTER!$D$24:$AG$391,$AK195,F$419))))</f>
        <v>RAMP B</v>
      </c>
      <c r="G195" s="23" cm="1">
        <f t="array" ref="G195">IF($AK195=0,"",IF((INDEX(MASTER!$D$24:$AG$391,$AK195,G$419)=0),"",(INDEX(MASTER!$D$24:$AG$391,$AK195,G$419))))</f>
        <v>3450</v>
      </c>
      <c r="H195" s="22" t="str" cm="1">
        <f t="array" ref="H195">IF($AK195=0,"",IF((INDEX(MASTER!$D$24:$AG$391,$AK195,H$419)=0),"",(INDEX(MASTER!$D$24:$AG$391,$AK195,H$419))))</f>
        <v>TO</v>
      </c>
      <c r="I195" s="23" cm="1">
        <f t="array" ref="I195">IF($AK195=0,"",IF((INDEX(MASTER!$D$24:$AG$391,$AK195,I$419)=0),"",(INDEX(MASTER!$D$24:$AG$391,$AK195,I$419))))</f>
        <v>3500</v>
      </c>
      <c r="J195" s="24" t="str" cm="1">
        <f t="array" ref="J195">IF($AK195=0,"",IF((INDEX(MASTER!$D$24:$AG$391,$AK195,J$419)=0),"",(INDEX(MASTER!$D$24:$AG$391,$AK195,J$419))))</f>
        <v/>
      </c>
      <c r="K195" s="24" t="str" cm="1">
        <f t="array" ref="K195">IF($AK195=0,"",IF((INDEX(MASTER!$D$24:$AG$391,$AK195,K$419)=0),"",(INDEX(MASTER!$D$24:$AG$391,$AK195,K$419))))</f>
        <v>01/NHS/21</v>
      </c>
      <c r="L195" s="25" cm="1">
        <f t="array" ref="L195">IF($AK195=0,"",IF((INDEX(MASTER!$D$24:$AG$391,$AK195,L$419)=0),"",(INDEX(MASTER!$D$24:$AG$391,$AK195,L$419))))</f>
        <v>123</v>
      </c>
      <c r="M195" s="27" cm="1">
        <f t="array" ref="M195">IF($AK195=0,"",IF((INDEX(MASTER!$D$24:$AG$391,$AK195,M$419)=0),"",(INDEX(MASTER!$D$24:$AG$391,$AK195,M$419))))</f>
        <v>23</v>
      </c>
      <c r="N195" s="27" cm="1">
        <f t="array" ref="N195">IF($AK195=0,"",IF((INDEX(MASTER!$D$24:$AG$391,$AK195,N$419)=0),"",(INDEX(MASTER!$D$24:$AG$391,$AK195,N$419))))</f>
        <v>33</v>
      </c>
      <c r="O195" s="32" cm="1">
        <f t="array" ref="O195">IF($AK195=0,"",IF((INDEX(MASTER!$D$24:$AG$391,$AK195,O$419)=0),"",(INDEX(MASTER!$D$24:$AG$391,$AK195,O$419))))</f>
        <v>11</v>
      </c>
      <c r="P195" s="32" cm="1">
        <f t="array" ref="P195">IF($AK195=0,"",IF((INDEX(MASTER!$D$24:$AG$391,$AK195,P$419)=0),"",(INDEX(MASTER!$D$24:$AG$391,$AK195,P$419))))</f>
        <v>22</v>
      </c>
      <c r="Q195" s="27" t="str" cm="1">
        <f t="array" ref="Q195">IF($AK195=0,"",IF((INDEX(MASTER!$D$24:$AG$391,$AK195,Q$419)=0),"",(INDEX(MASTER!$D$24:$AG$391,$AK195,Q$419))))</f>
        <v/>
      </c>
      <c r="R195" s="27" t="str" cm="1">
        <f t="array" ref="R195">IF($AK195=0,"",IF((INDEX(MASTER!$D$24:$AG$391,$AK195,R$419)=0),"",(INDEX(MASTER!$D$24:$AG$391,$AK195,R$419))))</f>
        <v/>
      </c>
      <c r="S195" s="27" t="str" cm="1">
        <f t="array" ref="S195">IF($AK195=0,"",IF((INDEX(MASTER!$D$24:$AG$391,$AK195,S$419)=0),"",(INDEX(MASTER!$D$24:$AG$391,$AK195,S$419))))</f>
        <v/>
      </c>
      <c r="T195" s="27" t="str" cm="1">
        <f t="array" ref="T195">IF($AK195=0,"",IF((INDEX(MASTER!$D$24:$AG$391,$AK195,T$419)=0),"",(INDEX(MASTER!$D$24:$AG$391,$AK195,T$419))))</f>
        <v/>
      </c>
      <c r="U195" s="27" t="str" cm="1">
        <f t="array" ref="U195">IF($AK195=0,"",IF((INDEX(MASTER!$D$24:$AG$391,$AK195,U$419)=0),"",(INDEX(MASTER!$D$24:$AG$391,$AK195,U$419))))</f>
        <v/>
      </c>
      <c r="V195" s="27" t="str" cm="1">
        <f t="array" ref="V195">IF($AK195=0,"",IF((INDEX(MASTER!$D$24:$AG$391,$AK195,V$419)=0),"",(INDEX(MASTER!$D$24:$AG$391,$AK195,V$419))))</f>
        <v/>
      </c>
      <c r="W195" s="27" t="str" cm="1">
        <f t="array" ref="W195">IF($AK195=0,"",IF((INDEX(MASTER!$D$24:$AG$391,$AK195,W$419)=0),"",(INDEX(MASTER!$D$24:$AG$391,$AK195,W$419))))</f>
        <v/>
      </c>
      <c r="X195" s="27" t="str" cm="1">
        <f t="array" ref="X195">IF($AK195=0,"",IF((INDEX(MASTER!$D$24:$AG$391,$AK195,X$419)=0),"",(INDEX(MASTER!$D$24:$AG$391,$AK195,X$419))))</f>
        <v/>
      </c>
      <c r="Y195" s="27" t="str" cm="1">
        <f t="array" ref="Y195">IF($AK195=0,"",IF((INDEX(MASTER!$D$24:$AG$391,$AK195,Y$419)=0),"",(INDEX(MASTER!$D$24:$AG$391,$AK195,Y$419))))</f>
        <v/>
      </c>
      <c r="Z195" s="27" t="str" cm="1">
        <f t="array" ref="Z195">IF($AK195=0,"",IF((INDEX(MASTER!$D$24:$AG$391,$AK195,Z$419)=0),"",(INDEX(MASTER!$D$24:$AG$391,$AK195,Z$419))))</f>
        <v/>
      </c>
      <c r="AA195" s="27" t="str" cm="1">
        <f t="array" ref="AA195">IF($AK195=0,"",IF((INDEX(MASTER!$D$24:$AG$391,$AK195,AA$419)=0),"",(INDEX(MASTER!$D$24:$AG$391,$AK195,AA$419))))</f>
        <v/>
      </c>
      <c r="AB195" s="27" t="str" cm="1">
        <f t="array" ref="AB195">IF($AK195=0,"",IF((INDEX(MASTER!$D$24:$AG$391,$AK195,AB$419)=0),"",(INDEX(MASTER!$D$24:$AG$391,$AK195,AB$419))))</f>
        <v/>
      </c>
      <c r="AC195" s="27" t="str" cm="1">
        <f t="array" ref="AC195">IF($AK195=0,"",IF((INDEX(MASTER!$D$24:$AG$391,$AK195,AC$419)=0),"",(INDEX(MASTER!$D$24:$AG$391,$AK195,AC$419))))</f>
        <v/>
      </c>
      <c r="AD195" s="27" t="str" cm="1">
        <f t="array" ref="AD195">IF($AK195=0,"",IF((INDEX(MASTER!$D$24:$AG$391,$AK195,AD$419)=0),"",(INDEX(MASTER!$D$24:$AG$391,$AK195,AD$419))))</f>
        <v/>
      </c>
      <c r="AE195" s="27" t="str" cm="1">
        <f t="array" ref="AE195">IF($AK195=0,"",IF((INDEX(MASTER!$D$24:$AG$391,$AK195,AE$419)=0),"",(INDEX(MASTER!$D$24:$AG$391,$AK195,AE$419))))</f>
        <v/>
      </c>
      <c r="AF195" s="102" t="str" cm="1">
        <f t="array" ref="AF195">IF($AK195=0,"",IF((INDEX(MASTER!$D$24:$AG$391,$AK195,AF$419)=0),"",(INDEX(MASTER!$D$24:$AG$391,$AK195,AF$419))))</f>
        <v/>
      </c>
      <c r="AK195" s="3">
        <v>130</v>
      </c>
    </row>
    <row r="196" spans="2:37" ht="12.75" customHeight="1" x14ac:dyDescent="0.2">
      <c r="B196" s="28"/>
      <c r="D196" s="22" t="str" cm="1">
        <f t="array" ref="D196">IF($AK196=0,"",IF((INDEX(MASTER!$D$24:$AG$391,$AK196,D$419)=0),"",(INDEX(MASTER!$D$24:$AG$391,$AK196,D$419))))</f>
        <v>$XS150</v>
      </c>
      <c r="E196" s="22" t="str" cm="1">
        <f t="array" ref="E196">IF($AK196=0,"",IF((INDEX(MASTER!$D$24:$AG$391,$AK196,E$419)=0),"",(INDEX(MASTER!$D$24:$AG$391,$AK196,E$419))))</f>
        <v/>
      </c>
      <c r="F196" s="22" t="str" cm="1">
        <f t="array" ref="F196">IF($AK196=0,"",IF((INDEX(MASTER!$D$24:$AG$391,$AK196,F$419)=0),"",(INDEX(MASTER!$D$24:$AG$391,$AK196,F$419))))</f>
        <v>RAMP B</v>
      </c>
      <c r="G196" s="23" cm="1">
        <f t="array" ref="G196">IF($AK196=0,"",IF((INDEX(MASTER!$D$24:$AG$391,$AK196,G$419)=0),"",(INDEX(MASTER!$D$24:$AG$391,$AK196,G$419))))</f>
        <v>3500</v>
      </c>
      <c r="H196" s="22" t="str" cm="1">
        <f t="array" ref="H196">IF($AK196=0,"",IF((INDEX(MASTER!$D$24:$AG$391,$AK196,H$419)=0),"",(INDEX(MASTER!$D$24:$AG$391,$AK196,H$419))))</f>
        <v>TO</v>
      </c>
      <c r="I196" s="23" cm="1">
        <f t="array" ref="I196">IF($AK196=0,"",IF((INDEX(MASTER!$D$24:$AG$391,$AK196,I$419)=0),"",(INDEX(MASTER!$D$24:$AG$391,$AK196,I$419))))</f>
        <v>3550</v>
      </c>
      <c r="J196" s="24" t="str" cm="1">
        <f t="array" ref="J196">IF($AK196=0,"",IF((INDEX(MASTER!$D$24:$AG$391,$AK196,J$419)=0),"",(INDEX(MASTER!$D$24:$AG$391,$AK196,J$419))))</f>
        <v/>
      </c>
      <c r="K196" s="24" t="str" cm="1">
        <f t="array" ref="K196">IF($AK196=0,"",IF((INDEX(MASTER!$D$24:$AG$391,$AK196,K$419)=0),"",(INDEX(MASTER!$D$24:$AG$391,$AK196,K$419))))</f>
        <v>01/NHS/21</v>
      </c>
      <c r="L196" s="25" cm="1">
        <f t="array" ref="L196">IF($AK196=0,"",IF((INDEX(MASTER!$D$24:$AG$391,$AK196,L$419)=0),"",(INDEX(MASTER!$D$24:$AG$391,$AK196,L$419))))</f>
        <v>137</v>
      </c>
      <c r="M196" s="27" cm="1">
        <f t="array" ref="M196">IF($AK196=0,"",IF((INDEX(MASTER!$D$24:$AG$391,$AK196,M$419)=0),"",(INDEX(MASTER!$D$24:$AG$391,$AK196,M$419))))</f>
        <v>29</v>
      </c>
      <c r="N196" s="27" cm="1">
        <f t="array" ref="N196">IF($AK196=0,"",IF((INDEX(MASTER!$D$24:$AG$391,$AK196,N$419)=0),"",(INDEX(MASTER!$D$24:$AG$391,$AK196,N$419))))</f>
        <v>39</v>
      </c>
      <c r="O196" s="32" cm="1">
        <f t="array" ref="O196">IF($AK196=0,"",IF((INDEX(MASTER!$D$24:$AG$391,$AK196,O$419)=0),"",(INDEX(MASTER!$D$24:$AG$391,$AK196,O$419))))</f>
        <v>13</v>
      </c>
      <c r="P196" s="32" cm="1">
        <f t="array" ref="P196">IF($AK196=0,"",IF((INDEX(MASTER!$D$24:$AG$391,$AK196,P$419)=0),"",(INDEX(MASTER!$D$24:$AG$391,$AK196,P$419))))</f>
        <v>26</v>
      </c>
      <c r="Q196" s="27" t="str" cm="1">
        <f t="array" ref="Q196">IF($AK196=0,"",IF((INDEX(MASTER!$D$24:$AG$391,$AK196,Q$419)=0),"",(INDEX(MASTER!$D$24:$AG$391,$AK196,Q$419))))</f>
        <v/>
      </c>
      <c r="R196" s="27" t="str" cm="1">
        <f t="array" ref="R196">IF($AK196=0,"",IF((INDEX(MASTER!$D$24:$AG$391,$AK196,R$419)=0),"",(INDEX(MASTER!$D$24:$AG$391,$AK196,R$419))))</f>
        <v/>
      </c>
      <c r="S196" s="27" t="str" cm="1">
        <f t="array" ref="S196">IF($AK196=0,"",IF((INDEX(MASTER!$D$24:$AG$391,$AK196,S$419)=0),"",(INDEX(MASTER!$D$24:$AG$391,$AK196,S$419))))</f>
        <v/>
      </c>
      <c r="T196" s="27" t="str" cm="1">
        <f t="array" ref="T196">IF($AK196=0,"",IF((INDEX(MASTER!$D$24:$AG$391,$AK196,T$419)=0),"",(INDEX(MASTER!$D$24:$AG$391,$AK196,T$419))))</f>
        <v/>
      </c>
      <c r="U196" s="27" t="str" cm="1">
        <f t="array" ref="U196">IF($AK196=0,"",IF((INDEX(MASTER!$D$24:$AG$391,$AK196,U$419)=0),"",(INDEX(MASTER!$D$24:$AG$391,$AK196,U$419))))</f>
        <v/>
      </c>
      <c r="V196" s="27" t="str" cm="1">
        <f t="array" ref="V196">IF($AK196=0,"",IF((INDEX(MASTER!$D$24:$AG$391,$AK196,V$419)=0),"",(INDEX(MASTER!$D$24:$AG$391,$AK196,V$419))))</f>
        <v/>
      </c>
      <c r="W196" s="27" t="str" cm="1">
        <f t="array" ref="W196">IF($AK196=0,"",IF((INDEX(MASTER!$D$24:$AG$391,$AK196,W$419)=0),"",(INDEX(MASTER!$D$24:$AG$391,$AK196,W$419))))</f>
        <v/>
      </c>
      <c r="X196" s="27" t="str" cm="1">
        <f t="array" ref="X196">IF($AK196=0,"",IF((INDEX(MASTER!$D$24:$AG$391,$AK196,X$419)=0),"",(INDEX(MASTER!$D$24:$AG$391,$AK196,X$419))))</f>
        <v/>
      </c>
      <c r="Y196" s="27" t="str" cm="1">
        <f t="array" ref="Y196">IF($AK196=0,"",IF((INDEX(MASTER!$D$24:$AG$391,$AK196,Y$419)=0),"",(INDEX(MASTER!$D$24:$AG$391,$AK196,Y$419))))</f>
        <v/>
      </c>
      <c r="Z196" s="27" t="str" cm="1">
        <f t="array" ref="Z196">IF($AK196=0,"",IF((INDEX(MASTER!$D$24:$AG$391,$AK196,Z$419)=0),"",(INDEX(MASTER!$D$24:$AG$391,$AK196,Z$419))))</f>
        <v/>
      </c>
      <c r="AA196" s="27" t="str" cm="1">
        <f t="array" ref="AA196">IF($AK196=0,"",IF((INDEX(MASTER!$D$24:$AG$391,$AK196,AA$419)=0),"",(INDEX(MASTER!$D$24:$AG$391,$AK196,AA$419))))</f>
        <v/>
      </c>
      <c r="AB196" s="27" t="str" cm="1">
        <f t="array" ref="AB196">IF($AK196=0,"",IF((INDEX(MASTER!$D$24:$AG$391,$AK196,AB$419)=0),"",(INDEX(MASTER!$D$24:$AG$391,$AK196,AB$419))))</f>
        <v/>
      </c>
      <c r="AC196" s="27" t="str" cm="1">
        <f t="array" ref="AC196">IF($AK196=0,"",IF((INDEX(MASTER!$D$24:$AG$391,$AK196,AC$419)=0),"",(INDEX(MASTER!$D$24:$AG$391,$AK196,AC$419))))</f>
        <v/>
      </c>
      <c r="AD196" s="27" t="str" cm="1">
        <f t="array" ref="AD196">IF($AK196=0,"",IF((INDEX(MASTER!$D$24:$AG$391,$AK196,AD$419)=0),"",(INDEX(MASTER!$D$24:$AG$391,$AK196,AD$419))))</f>
        <v/>
      </c>
      <c r="AE196" s="27" t="str" cm="1">
        <f t="array" ref="AE196">IF($AK196=0,"",IF((INDEX(MASTER!$D$24:$AG$391,$AK196,AE$419)=0),"",(INDEX(MASTER!$D$24:$AG$391,$AK196,AE$419))))</f>
        <v/>
      </c>
      <c r="AF196" s="102" t="str" cm="1">
        <f t="array" ref="AF196">IF($AK196=0,"",IF((INDEX(MASTER!$D$24:$AG$391,$AK196,AF$419)=0),"",(INDEX(MASTER!$D$24:$AG$391,$AK196,AF$419))))</f>
        <v/>
      </c>
      <c r="AK196" s="3">
        <v>131</v>
      </c>
    </row>
    <row r="197" spans="2:37" ht="12.75" customHeight="1" x14ac:dyDescent="0.2">
      <c r="B197" s="28"/>
      <c r="D197" s="22" t="str" cm="1">
        <f t="array" ref="D197">IF($AK197=0,"",IF((INDEX(MASTER!$D$24:$AG$391,$AK197,D$419)=0),"",(INDEX(MASTER!$D$24:$AG$391,$AK197,D$419))))</f>
        <v>$XS151</v>
      </c>
      <c r="E197" s="22" t="str" cm="1">
        <f t="array" ref="E197">IF($AK197=0,"",IF((INDEX(MASTER!$D$24:$AG$391,$AK197,E$419)=0),"",(INDEX(MASTER!$D$24:$AG$391,$AK197,E$419))))</f>
        <v/>
      </c>
      <c r="F197" s="22" t="str" cm="1">
        <f t="array" ref="F197">IF($AK197=0,"",IF((INDEX(MASTER!$D$24:$AG$391,$AK197,F$419)=0),"",(INDEX(MASTER!$D$24:$AG$391,$AK197,F$419))))</f>
        <v>RAMP B</v>
      </c>
      <c r="G197" s="23" cm="1">
        <f t="array" ref="G197">IF($AK197=0,"",IF((INDEX(MASTER!$D$24:$AG$391,$AK197,G$419)=0),"",(INDEX(MASTER!$D$24:$AG$391,$AK197,G$419))))</f>
        <v>3550</v>
      </c>
      <c r="H197" s="22" t="str" cm="1">
        <f t="array" ref="H197">IF($AK197=0,"",IF((INDEX(MASTER!$D$24:$AG$391,$AK197,H$419)=0),"",(INDEX(MASTER!$D$24:$AG$391,$AK197,H$419))))</f>
        <v>TO</v>
      </c>
      <c r="I197" s="23" cm="1">
        <f t="array" ref="I197">IF($AK197=0,"",IF((INDEX(MASTER!$D$24:$AG$391,$AK197,I$419)=0),"",(INDEX(MASTER!$D$24:$AG$391,$AK197,I$419))))</f>
        <v>3600</v>
      </c>
      <c r="J197" s="24" t="str" cm="1">
        <f t="array" ref="J197">IF($AK197=0,"",IF((INDEX(MASTER!$D$24:$AG$391,$AK197,J$419)=0),"",(INDEX(MASTER!$D$24:$AG$391,$AK197,J$419))))</f>
        <v/>
      </c>
      <c r="K197" s="24" t="str" cm="1">
        <f t="array" ref="K197">IF($AK197=0,"",IF((INDEX(MASTER!$D$24:$AG$391,$AK197,K$419)=0),"",(INDEX(MASTER!$D$24:$AG$391,$AK197,K$419))))</f>
        <v>01/NHS/21</v>
      </c>
      <c r="L197" s="25" cm="1">
        <f t="array" ref="L197">IF($AK197=0,"",IF((INDEX(MASTER!$D$24:$AG$391,$AK197,L$419)=0),"",(INDEX(MASTER!$D$24:$AG$391,$AK197,L$419))))</f>
        <v>98</v>
      </c>
      <c r="M197" s="27" cm="1">
        <f t="array" ref="M197">IF($AK197=0,"",IF((INDEX(MASTER!$D$24:$AG$391,$AK197,M$419)=0),"",(INDEX(MASTER!$D$24:$AG$391,$AK197,M$419))))</f>
        <v>31</v>
      </c>
      <c r="N197" s="27" cm="1">
        <f t="array" ref="N197">IF($AK197=0,"",IF((INDEX(MASTER!$D$24:$AG$391,$AK197,N$419)=0),"",(INDEX(MASTER!$D$24:$AG$391,$AK197,N$419))))</f>
        <v>42</v>
      </c>
      <c r="O197" s="32" cm="1">
        <f t="array" ref="O197">IF($AK197=0,"",IF((INDEX(MASTER!$D$24:$AG$391,$AK197,O$419)=0),"",(INDEX(MASTER!$D$24:$AG$391,$AK197,O$419))))</f>
        <v>14</v>
      </c>
      <c r="P197" s="32" cm="1">
        <f t="array" ref="P197">IF($AK197=0,"",IF((INDEX(MASTER!$D$24:$AG$391,$AK197,P$419)=0),"",(INDEX(MASTER!$D$24:$AG$391,$AK197,P$419))))</f>
        <v>28</v>
      </c>
      <c r="Q197" s="27" t="str" cm="1">
        <f t="array" ref="Q197">IF($AK197=0,"",IF((INDEX(MASTER!$D$24:$AG$391,$AK197,Q$419)=0),"",(INDEX(MASTER!$D$24:$AG$391,$AK197,Q$419))))</f>
        <v/>
      </c>
      <c r="R197" s="27" t="str" cm="1">
        <f t="array" ref="R197">IF($AK197=0,"",IF((INDEX(MASTER!$D$24:$AG$391,$AK197,R$419)=0),"",(INDEX(MASTER!$D$24:$AG$391,$AK197,R$419))))</f>
        <v/>
      </c>
      <c r="S197" s="27" t="str" cm="1">
        <f t="array" ref="S197">IF($AK197=0,"",IF((INDEX(MASTER!$D$24:$AG$391,$AK197,S$419)=0),"",(INDEX(MASTER!$D$24:$AG$391,$AK197,S$419))))</f>
        <v/>
      </c>
      <c r="T197" s="27" t="str" cm="1">
        <f t="array" ref="T197">IF($AK197=0,"",IF((INDEX(MASTER!$D$24:$AG$391,$AK197,T$419)=0),"",(INDEX(MASTER!$D$24:$AG$391,$AK197,T$419))))</f>
        <v/>
      </c>
      <c r="U197" s="27" t="str" cm="1">
        <f t="array" ref="U197">IF($AK197=0,"",IF((INDEX(MASTER!$D$24:$AG$391,$AK197,U$419)=0),"",(INDEX(MASTER!$D$24:$AG$391,$AK197,U$419))))</f>
        <v/>
      </c>
      <c r="V197" s="27" t="str" cm="1">
        <f t="array" ref="V197">IF($AK197=0,"",IF((INDEX(MASTER!$D$24:$AG$391,$AK197,V$419)=0),"",(INDEX(MASTER!$D$24:$AG$391,$AK197,V$419))))</f>
        <v/>
      </c>
      <c r="W197" s="27" t="str" cm="1">
        <f t="array" ref="W197">IF($AK197=0,"",IF((INDEX(MASTER!$D$24:$AG$391,$AK197,W$419)=0),"",(INDEX(MASTER!$D$24:$AG$391,$AK197,W$419))))</f>
        <v/>
      </c>
      <c r="X197" s="27" t="str" cm="1">
        <f t="array" ref="X197">IF($AK197=0,"",IF((INDEX(MASTER!$D$24:$AG$391,$AK197,X$419)=0),"",(INDEX(MASTER!$D$24:$AG$391,$AK197,X$419))))</f>
        <v/>
      </c>
      <c r="Y197" s="27" t="str" cm="1">
        <f t="array" ref="Y197">IF($AK197=0,"",IF((INDEX(MASTER!$D$24:$AG$391,$AK197,Y$419)=0),"",(INDEX(MASTER!$D$24:$AG$391,$AK197,Y$419))))</f>
        <v/>
      </c>
      <c r="Z197" s="27" t="str" cm="1">
        <f t="array" ref="Z197">IF($AK197=0,"",IF((INDEX(MASTER!$D$24:$AG$391,$AK197,Z$419)=0),"",(INDEX(MASTER!$D$24:$AG$391,$AK197,Z$419))))</f>
        <v/>
      </c>
      <c r="AA197" s="27" t="str" cm="1">
        <f t="array" ref="AA197">IF($AK197=0,"",IF((INDEX(MASTER!$D$24:$AG$391,$AK197,AA$419)=0),"",(INDEX(MASTER!$D$24:$AG$391,$AK197,AA$419))))</f>
        <v/>
      </c>
      <c r="AB197" s="27" t="str" cm="1">
        <f t="array" ref="AB197">IF($AK197=0,"",IF((INDEX(MASTER!$D$24:$AG$391,$AK197,AB$419)=0),"",(INDEX(MASTER!$D$24:$AG$391,$AK197,AB$419))))</f>
        <v/>
      </c>
      <c r="AC197" s="27" t="str" cm="1">
        <f t="array" ref="AC197">IF($AK197=0,"",IF((INDEX(MASTER!$D$24:$AG$391,$AK197,AC$419)=0),"",(INDEX(MASTER!$D$24:$AG$391,$AK197,AC$419))))</f>
        <v/>
      </c>
      <c r="AD197" s="27" t="str" cm="1">
        <f t="array" ref="AD197">IF($AK197=0,"",IF((INDEX(MASTER!$D$24:$AG$391,$AK197,AD$419)=0),"",(INDEX(MASTER!$D$24:$AG$391,$AK197,AD$419))))</f>
        <v/>
      </c>
      <c r="AE197" s="27" t="str" cm="1">
        <f t="array" ref="AE197">IF($AK197=0,"",IF((INDEX(MASTER!$D$24:$AG$391,$AK197,AE$419)=0),"",(INDEX(MASTER!$D$24:$AG$391,$AK197,AE$419))))</f>
        <v/>
      </c>
      <c r="AF197" s="102" t="str" cm="1">
        <f t="array" ref="AF197">IF($AK197=0,"",IF((INDEX(MASTER!$D$24:$AG$391,$AK197,AF$419)=0),"",(INDEX(MASTER!$D$24:$AG$391,$AK197,AF$419))))</f>
        <v/>
      </c>
      <c r="AK197" s="3">
        <v>132</v>
      </c>
    </row>
    <row r="198" spans="2:37" ht="12.75" customHeight="1" x14ac:dyDescent="0.2">
      <c r="B198" s="28"/>
      <c r="D198" s="22" t="str" cm="1">
        <f t="array" ref="D198">IF($AK198=0,"",IF((INDEX(MASTER!$D$24:$AG$391,$AK198,D$419)=0),"",(INDEX(MASTER!$D$24:$AG$391,$AK198,D$419))))</f>
        <v>$XS151</v>
      </c>
      <c r="E198" s="22" t="str" cm="1">
        <f t="array" ref="E198">IF($AK198=0,"",IF((INDEX(MASTER!$D$24:$AG$391,$AK198,E$419)=0),"",(INDEX(MASTER!$D$24:$AG$391,$AK198,E$419))))</f>
        <v/>
      </c>
      <c r="F198" s="22" t="str" cm="1">
        <f t="array" ref="F198">IF($AK198=0,"",IF((INDEX(MASTER!$D$24:$AG$391,$AK198,F$419)=0),"",(INDEX(MASTER!$D$24:$AG$391,$AK198,F$419))))</f>
        <v>RAMP B</v>
      </c>
      <c r="G198" s="23" cm="1">
        <f t="array" ref="G198">IF($AK198=0,"",IF((INDEX(MASTER!$D$24:$AG$391,$AK198,G$419)=0),"",(INDEX(MASTER!$D$24:$AG$391,$AK198,G$419))))</f>
        <v>3600</v>
      </c>
      <c r="H198" s="22" t="str" cm="1">
        <f t="array" ref="H198">IF($AK198=0,"",IF((INDEX(MASTER!$D$24:$AG$391,$AK198,H$419)=0),"",(INDEX(MASTER!$D$24:$AG$391,$AK198,H$419))))</f>
        <v>TO</v>
      </c>
      <c r="I198" s="23" cm="1">
        <f t="array" ref="I198">IF($AK198=0,"",IF((INDEX(MASTER!$D$24:$AG$391,$AK198,I$419)=0),"",(INDEX(MASTER!$D$24:$AG$391,$AK198,I$419))))</f>
        <v>3650</v>
      </c>
      <c r="J198" s="24" t="str" cm="1">
        <f t="array" ref="J198">IF($AK198=0,"",IF((INDEX(MASTER!$D$24:$AG$391,$AK198,J$419)=0),"",(INDEX(MASTER!$D$24:$AG$391,$AK198,J$419))))</f>
        <v/>
      </c>
      <c r="K198" s="24" t="str" cm="1">
        <f t="array" ref="K198">IF($AK198=0,"",IF((INDEX(MASTER!$D$24:$AG$391,$AK198,K$419)=0),"",(INDEX(MASTER!$D$24:$AG$391,$AK198,K$419))))</f>
        <v>01/NHS/21</v>
      </c>
      <c r="L198" s="25" cm="1">
        <f t="array" ref="L198">IF($AK198=0,"",IF((INDEX(MASTER!$D$24:$AG$391,$AK198,L$419)=0),"",(INDEX(MASTER!$D$24:$AG$391,$AK198,L$419))))</f>
        <v>21</v>
      </c>
      <c r="M198" s="27" cm="1">
        <f t="array" ref="M198">IF($AK198=0,"",IF((INDEX(MASTER!$D$24:$AG$391,$AK198,M$419)=0),"",(INDEX(MASTER!$D$24:$AG$391,$AK198,M$419))))</f>
        <v>25</v>
      </c>
      <c r="N198" s="27" cm="1">
        <f t="array" ref="N198">IF($AK198=0,"",IF((INDEX(MASTER!$D$24:$AG$391,$AK198,N$419)=0),"",(INDEX(MASTER!$D$24:$AG$391,$AK198,N$419))))</f>
        <v>22</v>
      </c>
      <c r="O198" s="32" cm="1">
        <f t="array" ref="O198">IF($AK198=0,"",IF((INDEX(MASTER!$D$24:$AG$391,$AK198,O$419)=0),"",(INDEX(MASTER!$D$24:$AG$391,$AK198,O$419))))</f>
        <v>7.333333333333333</v>
      </c>
      <c r="P198" s="32" cm="1">
        <f t="array" ref="P198">IF($AK198=0,"",IF((INDEX(MASTER!$D$24:$AG$391,$AK198,P$419)=0),"",(INDEX(MASTER!$D$24:$AG$391,$AK198,P$419))))</f>
        <v>14.666666666666668</v>
      </c>
      <c r="Q198" s="27" t="str" cm="1">
        <f t="array" ref="Q198">IF($AK198=0,"",IF((INDEX(MASTER!$D$24:$AG$391,$AK198,Q$419)=0),"",(INDEX(MASTER!$D$24:$AG$391,$AK198,Q$419))))</f>
        <v/>
      </c>
      <c r="R198" s="27" t="str" cm="1">
        <f t="array" ref="R198">IF($AK198=0,"",IF((INDEX(MASTER!$D$24:$AG$391,$AK198,R$419)=0),"",(INDEX(MASTER!$D$24:$AG$391,$AK198,R$419))))</f>
        <v/>
      </c>
      <c r="S198" s="27" t="str" cm="1">
        <f t="array" ref="S198">IF($AK198=0,"",IF((INDEX(MASTER!$D$24:$AG$391,$AK198,S$419)=0),"",(INDEX(MASTER!$D$24:$AG$391,$AK198,S$419))))</f>
        <v/>
      </c>
      <c r="T198" s="27" t="str" cm="1">
        <f t="array" ref="T198">IF($AK198=0,"",IF((INDEX(MASTER!$D$24:$AG$391,$AK198,T$419)=0),"",(INDEX(MASTER!$D$24:$AG$391,$AK198,T$419))))</f>
        <v/>
      </c>
      <c r="U198" s="27" t="str" cm="1">
        <f t="array" ref="U198">IF($AK198=0,"",IF((INDEX(MASTER!$D$24:$AG$391,$AK198,U$419)=0),"",(INDEX(MASTER!$D$24:$AG$391,$AK198,U$419))))</f>
        <v/>
      </c>
      <c r="V198" s="27" t="str" cm="1">
        <f t="array" ref="V198">IF($AK198=0,"",IF((INDEX(MASTER!$D$24:$AG$391,$AK198,V$419)=0),"",(INDEX(MASTER!$D$24:$AG$391,$AK198,V$419))))</f>
        <v/>
      </c>
      <c r="W198" s="27" t="str" cm="1">
        <f t="array" ref="W198">IF($AK198=0,"",IF((INDEX(MASTER!$D$24:$AG$391,$AK198,W$419)=0),"",(INDEX(MASTER!$D$24:$AG$391,$AK198,W$419))))</f>
        <v/>
      </c>
      <c r="X198" s="27" t="str" cm="1">
        <f t="array" ref="X198">IF($AK198=0,"",IF((INDEX(MASTER!$D$24:$AG$391,$AK198,X$419)=0),"",(INDEX(MASTER!$D$24:$AG$391,$AK198,X$419))))</f>
        <v/>
      </c>
      <c r="Y198" s="27" t="str" cm="1">
        <f t="array" ref="Y198">IF($AK198=0,"",IF((INDEX(MASTER!$D$24:$AG$391,$AK198,Y$419)=0),"",(INDEX(MASTER!$D$24:$AG$391,$AK198,Y$419))))</f>
        <v/>
      </c>
      <c r="Z198" s="27" t="str" cm="1">
        <f t="array" ref="Z198">IF($AK198=0,"",IF((INDEX(MASTER!$D$24:$AG$391,$AK198,Z$419)=0),"",(INDEX(MASTER!$D$24:$AG$391,$AK198,Z$419))))</f>
        <v/>
      </c>
      <c r="AA198" s="27" t="str" cm="1">
        <f t="array" ref="AA198">IF($AK198=0,"",IF((INDEX(MASTER!$D$24:$AG$391,$AK198,AA$419)=0),"",(INDEX(MASTER!$D$24:$AG$391,$AK198,AA$419))))</f>
        <v/>
      </c>
      <c r="AB198" s="27" t="str" cm="1">
        <f t="array" ref="AB198">IF($AK198=0,"",IF((INDEX(MASTER!$D$24:$AG$391,$AK198,AB$419)=0),"",(INDEX(MASTER!$D$24:$AG$391,$AK198,AB$419))))</f>
        <v/>
      </c>
      <c r="AC198" s="27" t="str" cm="1">
        <f t="array" ref="AC198">IF($AK198=0,"",IF((INDEX(MASTER!$D$24:$AG$391,$AK198,AC$419)=0),"",(INDEX(MASTER!$D$24:$AG$391,$AK198,AC$419))))</f>
        <v/>
      </c>
      <c r="AD198" s="27" t="str" cm="1">
        <f t="array" ref="AD198">IF($AK198=0,"",IF((INDEX(MASTER!$D$24:$AG$391,$AK198,AD$419)=0),"",(INDEX(MASTER!$D$24:$AG$391,$AK198,AD$419))))</f>
        <v/>
      </c>
      <c r="AE198" s="27" t="str" cm="1">
        <f t="array" ref="AE198">IF($AK198=0,"",IF((INDEX(MASTER!$D$24:$AG$391,$AK198,AE$419)=0),"",(INDEX(MASTER!$D$24:$AG$391,$AK198,AE$419))))</f>
        <v/>
      </c>
      <c r="AF198" s="102" t="str" cm="1">
        <f t="array" ref="AF198">IF($AK198=0,"",IF((INDEX(MASTER!$D$24:$AG$391,$AK198,AF$419)=0),"",(INDEX(MASTER!$D$24:$AG$391,$AK198,AF$419))))</f>
        <v/>
      </c>
      <c r="AK198" s="3">
        <v>133</v>
      </c>
    </row>
    <row r="199" spans="2:37" ht="12.75" customHeight="1" x14ac:dyDescent="0.2">
      <c r="B199" s="28"/>
      <c r="D199" s="22" t="str" cm="1">
        <f t="array" ref="D199">IF($AK199=0,"",IF((INDEX(MASTER!$D$24:$AG$391,$AK199,D$419)=0),"",(INDEX(MASTER!$D$24:$AG$391,$AK199,D$419))))</f>
        <v>$XS151</v>
      </c>
      <c r="E199" s="22" t="str" cm="1">
        <f t="array" ref="E199">IF($AK199=0,"",IF((INDEX(MASTER!$D$24:$AG$391,$AK199,E$419)=0),"",(INDEX(MASTER!$D$24:$AG$391,$AK199,E$419))))</f>
        <v/>
      </c>
      <c r="F199" s="22" t="str" cm="1">
        <f t="array" ref="F199">IF($AK199=0,"",IF((INDEX(MASTER!$D$24:$AG$391,$AK199,F$419)=0),"",(INDEX(MASTER!$D$24:$AG$391,$AK199,F$419))))</f>
        <v>RAMP B</v>
      </c>
      <c r="G199" s="23" cm="1">
        <f t="array" ref="G199">IF($AK199=0,"",IF((INDEX(MASTER!$D$24:$AG$391,$AK199,G$419)=0),"",(INDEX(MASTER!$D$24:$AG$391,$AK199,G$419))))</f>
        <v>3650</v>
      </c>
      <c r="H199" s="22" t="str" cm="1">
        <f t="array" ref="H199">IF($AK199=0,"",IF((INDEX(MASTER!$D$24:$AG$391,$AK199,H$419)=0),"",(INDEX(MASTER!$D$24:$AG$391,$AK199,H$419))))</f>
        <v>TO</v>
      </c>
      <c r="I199" s="23" cm="1">
        <f t="array" ref="I199">IF($AK199=0,"",IF((INDEX(MASTER!$D$24:$AG$391,$AK199,I$419)=0),"",(INDEX(MASTER!$D$24:$AG$391,$AK199,I$419))))</f>
        <v>3700</v>
      </c>
      <c r="J199" s="24" t="str" cm="1">
        <f t="array" ref="J199">IF($AK199=0,"",IF((INDEX(MASTER!$D$24:$AG$391,$AK199,J$419)=0),"",(INDEX(MASTER!$D$24:$AG$391,$AK199,J$419))))</f>
        <v/>
      </c>
      <c r="K199" s="24" t="str" cm="1">
        <f t="array" ref="K199">IF($AK199=0,"",IF((INDEX(MASTER!$D$24:$AG$391,$AK199,K$419)=0),"",(INDEX(MASTER!$D$24:$AG$391,$AK199,K$419))))</f>
        <v>01/NHS/21</v>
      </c>
      <c r="L199" s="25" cm="1">
        <f t="array" ref="L199">IF($AK199=0,"",IF((INDEX(MASTER!$D$24:$AG$391,$AK199,L$419)=0),"",(INDEX(MASTER!$D$24:$AG$391,$AK199,L$419))))</f>
        <v>1</v>
      </c>
      <c r="M199" s="27" cm="1">
        <f t="array" ref="M199">IF($AK199=0,"",IF((INDEX(MASTER!$D$24:$AG$391,$AK199,M$419)=0),"",(INDEX(MASTER!$D$24:$AG$391,$AK199,M$419))))</f>
        <v>13</v>
      </c>
      <c r="N199" s="27" t="str" cm="1">
        <f t="array" ref="N199">IF($AK199=0,"",IF((INDEX(MASTER!$D$24:$AG$391,$AK199,N$419)=0),"",(INDEX(MASTER!$D$24:$AG$391,$AK199,N$419))))</f>
        <v/>
      </c>
      <c r="O199" s="32" t="str" cm="1">
        <f t="array" ref="O199">IF($AK199=0,"",IF((INDEX(MASTER!$D$24:$AG$391,$AK199,O$419)=0),"",(INDEX(MASTER!$D$24:$AG$391,$AK199,O$419))))</f>
        <v/>
      </c>
      <c r="P199" s="32" t="str" cm="1">
        <f t="array" ref="P199">IF($AK199=0,"",IF((INDEX(MASTER!$D$24:$AG$391,$AK199,P$419)=0),"",(INDEX(MASTER!$D$24:$AG$391,$AK199,P$419))))</f>
        <v/>
      </c>
      <c r="Q199" s="27" t="str" cm="1">
        <f t="array" ref="Q199">IF($AK199=0,"",IF((INDEX(MASTER!$D$24:$AG$391,$AK199,Q$419)=0),"",(INDEX(MASTER!$D$24:$AG$391,$AK199,Q$419))))</f>
        <v/>
      </c>
      <c r="R199" s="27" t="str" cm="1">
        <f t="array" ref="R199">IF($AK199=0,"",IF((INDEX(MASTER!$D$24:$AG$391,$AK199,R$419)=0),"",(INDEX(MASTER!$D$24:$AG$391,$AK199,R$419))))</f>
        <v/>
      </c>
      <c r="S199" s="27" t="str" cm="1">
        <f t="array" ref="S199">IF($AK199=0,"",IF((INDEX(MASTER!$D$24:$AG$391,$AK199,S$419)=0),"",(INDEX(MASTER!$D$24:$AG$391,$AK199,S$419))))</f>
        <v/>
      </c>
      <c r="T199" s="27" t="str" cm="1">
        <f t="array" ref="T199">IF($AK199=0,"",IF((INDEX(MASTER!$D$24:$AG$391,$AK199,T$419)=0),"",(INDEX(MASTER!$D$24:$AG$391,$AK199,T$419))))</f>
        <v/>
      </c>
      <c r="U199" s="27" t="str" cm="1">
        <f t="array" ref="U199">IF($AK199=0,"",IF((INDEX(MASTER!$D$24:$AG$391,$AK199,U$419)=0),"",(INDEX(MASTER!$D$24:$AG$391,$AK199,U$419))))</f>
        <v/>
      </c>
      <c r="V199" s="27" t="str" cm="1">
        <f t="array" ref="V199">IF($AK199=0,"",IF((INDEX(MASTER!$D$24:$AG$391,$AK199,V$419)=0),"",(INDEX(MASTER!$D$24:$AG$391,$AK199,V$419))))</f>
        <v/>
      </c>
      <c r="W199" s="27" t="str" cm="1">
        <f t="array" ref="W199">IF($AK199=0,"",IF((INDEX(MASTER!$D$24:$AG$391,$AK199,W$419)=0),"",(INDEX(MASTER!$D$24:$AG$391,$AK199,W$419))))</f>
        <v/>
      </c>
      <c r="X199" s="27" t="str" cm="1">
        <f t="array" ref="X199">IF($AK199=0,"",IF((INDEX(MASTER!$D$24:$AG$391,$AK199,X$419)=0),"",(INDEX(MASTER!$D$24:$AG$391,$AK199,X$419))))</f>
        <v/>
      </c>
      <c r="Y199" s="27" t="str" cm="1">
        <f t="array" ref="Y199">IF($AK199=0,"",IF((INDEX(MASTER!$D$24:$AG$391,$AK199,Y$419)=0),"",(INDEX(MASTER!$D$24:$AG$391,$AK199,Y$419))))</f>
        <v/>
      </c>
      <c r="Z199" s="27" t="str" cm="1">
        <f t="array" ref="Z199">IF($AK199=0,"",IF((INDEX(MASTER!$D$24:$AG$391,$AK199,Z$419)=0),"",(INDEX(MASTER!$D$24:$AG$391,$AK199,Z$419))))</f>
        <v/>
      </c>
      <c r="AA199" s="27" t="str" cm="1">
        <f t="array" ref="AA199">IF($AK199=0,"",IF((INDEX(MASTER!$D$24:$AG$391,$AK199,AA$419)=0),"",(INDEX(MASTER!$D$24:$AG$391,$AK199,AA$419))))</f>
        <v/>
      </c>
      <c r="AB199" s="27" t="str" cm="1">
        <f t="array" ref="AB199">IF($AK199=0,"",IF((INDEX(MASTER!$D$24:$AG$391,$AK199,AB$419)=0),"",(INDEX(MASTER!$D$24:$AG$391,$AK199,AB$419))))</f>
        <v/>
      </c>
      <c r="AC199" s="27" t="str" cm="1">
        <f t="array" ref="AC199">IF($AK199=0,"",IF((INDEX(MASTER!$D$24:$AG$391,$AK199,AC$419)=0),"",(INDEX(MASTER!$D$24:$AG$391,$AK199,AC$419))))</f>
        <v/>
      </c>
      <c r="AD199" s="27" t="str" cm="1">
        <f t="array" ref="AD199">IF($AK199=0,"",IF((INDEX(MASTER!$D$24:$AG$391,$AK199,AD$419)=0),"",(INDEX(MASTER!$D$24:$AG$391,$AK199,AD$419))))</f>
        <v/>
      </c>
      <c r="AE199" s="27" t="str" cm="1">
        <f t="array" ref="AE199">IF($AK199=0,"",IF((INDEX(MASTER!$D$24:$AG$391,$AK199,AE$419)=0),"",(INDEX(MASTER!$D$24:$AG$391,$AK199,AE$419))))</f>
        <v/>
      </c>
      <c r="AF199" s="102" t="str" cm="1">
        <f t="array" ref="AF199">IF($AK199=0,"",IF((INDEX(MASTER!$D$24:$AG$391,$AK199,AF$419)=0),"",(INDEX(MASTER!$D$24:$AG$391,$AK199,AF$419))))</f>
        <v/>
      </c>
      <c r="AK199" s="3">
        <v>134</v>
      </c>
    </row>
    <row r="200" spans="2:37" ht="12.75" customHeight="1" x14ac:dyDescent="0.2">
      <c r="B200" s="28"/>
      <c r="D200" s="22" t="str" cm="1">
        <f t="array" ref="D200">IF($AK200=0,"",IF((INDEX(MASTER!$D$24:$AG$391,$AK200,D$419)=0),"",(INDEX(MASTER!$D$24:$AG$391,$AK200,D$419))))</f>
        <v>$XS152</v>
      </c>
      <c r="E200" s="22" t="str" cm="1">
        <f t="array" ref="E200">IF($AK200=0,"",IF((INDEX(MASTER!$D$24:$AG$391,$AK200,E$419)=0),"",(INDEX(MASTER!$D$24:$AG$391,$AK200,E$419))))</f>
        <v/>
      </c>
      <c r="F200" s="22" t="str" cm="1">
        <f t="array" ref="F200">IF($AK200=0,"",IF((INDEX(MASTER!$D$24:$AG$391,$AK200,F$419)=0),"",(INDEX(MASTER!$D$24:$AG$391,$AK200,F$419))))</f>
        <v>RAMP B</v>
      </c>
      <c r="G200" s="23" cm="1">
        <f t="array" ref="G200">IF($AK200=0,"",IF((INDEX(MASTER!$D$24:$AG$391,$AK200,G$419)=0),"",(INDEX(MASTER!$D$24:$AG$391,$AK200,G$419))))</f>
        <v>3700</v>
      </c>
      <c r="H200" s="22" t="str" cm="1">
        <f t="array" ref="H200">IF($AK200=0,"",IF((INDEX(MASTER!$D$24:$AG$391,$AK200,H$419)=0),"",(INDEX(MASTER!$D$24:$AG$391,$AK200,H$419))))</f>
        <v>TO</v>
      </c>
      <c r="I200" s="23" cm="1">
        <f t="array" ref="I200">IF($AK200=0,"",IF((INDEX(MASTER!$D$24:$AG$391,$AK200,I$419)=0),"",(INDEX(MASTER!$D$24:$AG$391,$AK200,I$419))))</f>
        <v>3750</v>
      </c>
      <c r="J200" s="24" t="str" cm="1">
        <f t="array" ref="J200">IF($AK200=0,"",IF((INDEX(MASTER!$D$24:$AG$391,$AK200,J$419)=0),"",(INDEX(MASTER!$D$24:$AG$391,$AK200,J$419))))</f>
        <v/>
      </c>
      <c r="K200" s="24" t="str" cm="1">
        <f t="array" ref="K200">IF($AK200=0,"",IF((INDEX(MASTER!$D$24:$AG$391,$AK200,K$419)=0),"",(INDEX(MASTER!$D$24:$AG$391,$AK200,K$419))))</f>
        <v>01/NHS/21</v>
      </c>
      <c r="L200" s="25" cm="1">
        <f t="array" ref="L200">IF($AK200=0,"",IF((INDEX(MASTER!$D$24:$AG$391,$AK200,L$419)=0),"",(INDEX(MASTER!$D$24:$AG$391,$AK200,L$419))))</f>
        <v>4</v>
      </c>
      <c r="M200" s="27" cm="1">
        <f t="array" ref="M200">IF($AK200=0,"",IF((INDEX(MASTER!$D$24:$AG$391,$AK200,M$419)=0),"",(INDEX(MASTER!$D$24:$AG$391,$AK200,M$419))))</f>
        <v>9</v>
      </c>
      <c r="N200" s="27" t="str" cm="1">
        <f t="array" ref="N200">IF($AK200=0,"",IF((INDEX(MASTER!$D$24:$AG$391,$AK200,N$419)=0),"",(INDEX(MASTER!$D$24:$AG$391,$AK200,N$419))))</f>
        <v/>
      </c>
      <c r="O200" s="27" t="str" cm="1">
        <f t="array" ref="O200">IF($AK200=0,"",IF((INDEX(MASTER!$D$24:$AG$391,$AK200,O$419)=0),"",(INDEX(MASTER!$D$24:$AG$391,$AK200,O$419))))</f>
        <v/>
      </c>
      <c r="P200" s="27" t="str" cm="1">
        <f t="array" ref="P200">IF($AK200=0,"",IF((INDEX(MASTER!$D$24:$AG$391,$AK200,P$419)=0),"",(INDEX(MASTER!$D$24:$AG$391,$AK200,P$419))))</f>
        <v/>
      </c>
      <c r="Q200" s="27" t="str" cm="1">
        <f t="array" ref="Q200">IF($AK200=0,"",IF((INDEX(MASTER!$D$24:$AG$391,$AK200,Q$419)=0),"",(INDEX(MASTER!$D$24:$AG$391,$AK200,Q$419))))</f>
        <v/>
      </c>
      <c r="R200" s="27" t="str" cm="1">
        <f t="array" ref="R200">IF($AK200=0,"",IF((INDEX(MASTER!$D$24:$AG$391,$AK200,R$419)=0),"",(INDEX(MASTER!$D$24:$AG$391,$AK200,R$419))))</f>
        <v/>
      </c>
      <c r="S200" s="27" t="str" cm="1">
        <f t="array" ref="S200">IF($AK200=0,"",IF((INDEX(MASTER!$D$24:$AG$391,$AK200,S$419)=0),"",(INDEX(MASTER!$D$24:$AG$391,$AK200,S$419))))</f>
        <v/>
      </c>
      <c r="T200" s="27" t="str" cm="1">
        <f t="array" ref="T200">IF($AK200=0,"",IF((INDEX(MASTER!$D$24:$AG$391,$AK200,T$419)=0),"",(INDEX(MASTER!$D$24:$AG$391,$AK200,T$419))))</f>
        <v/>
      </c>
      <c r="U200" s="27" t="str" cm="1">
        <f t="array" ref="U200">IF($AK200=0,"",IF((INDEX(MASTER!$D$24:$AG$391,$AK200,U$419)=0),"",(INDEX(MASTER!$D$24:$AG$391,$AK200,U$419))))</f>
        <v/>
      </c>
      <c r="V200" s="27" t="str" cm="1">
        <f t="array" ref="V200">IF($AK200=0,"",IF((INDEX(MASTER!$D$24:$AG$391,$AK200,V$419)=0),"",(INDEX(MASTER!$D$24:$AG$391,$AK200,V$419))))</f>
        <v/>
      </c>
      <c r="W200" s="27" t="str" cm="1">
        <f t="array" ref="W200">IF($AK200=0,"",IF((INDEX(MASTER!$D$24:$AG$391,$AK200,W$419)=0),"",(INDEX(MASTER!$D$24:$AG$391,$AK200,W$419))))</f>
        <v/>
      </c>
      <c r="X200" s="27" t="str" cm="1">
        <f t="array" ref="X200">IF($AK200=0,"",IF((INDEX(MASTER!$D$24:$AG$391,$AK200,X$419)=0),"",(INDEX(MASTER!$D$24:$AG$391,$AK200,X$419))))</f>
        <v/>
      </c>
      <c r="Y200" s="27" t="str" cm="1">
        <f t="array" ref="Y200">IF($AK200=0,"",IF((INDEX(MASTER!$D$24:$AG$391,$AK200,Y$419)=0),"",(INDEX(MASTER!$D$24:$AG$391,$AK200,Y$419))))</f>
        <v/>
      </c>
      <c r="Z200" s="27" t="str" cm="1">
        <f t="array" ref="Z200">IF($AK200=0,"",IF((INDEX(MASTER!$D$24:$AG$391,$AK200,Z$419)=0),"",(INDEX(MASTER!$D$24:$AG$391,$AK200,Z$419))))</f>
        <v/>
      </c>
      <c r="AA200" s="27" t="str" cm="1">
        <f t="array" ref="AA200">IF($AK200=0,"",IF((INDEX(MASTER!$D$24:$AG$391,$AK200,AA$419)=0),"",(INDEX(MASTER!$D$24:$AG$391,$AK200,AA$419))))</f>
        <v/>
      </c>
      <c r="AB200" s="27" t="str" cm="1">
        <f t="array" ref="AB200">IF($AK200=0,"",IF((INDEX(MASTER!$D$24:$AG$391,$AK200,AB$419)=0),"",(INDEX(MASTER!$D$24:$AG$391,$AK200,AB$419))))</f>
        <v/>
      </c>
      <c r="AC200" s="27" t="str" cm="1">
        <f t="array" ref="AC200">IF($AK200=0,"",IF((INDEX(MASTER!$D$24:$AG$391,$AK200,AC$419)=0),"",(INDEX(MASTER!$D$24:$AG$391,$AK200,AC$419))))</f>
        <v/>
      </c>
      <c r="AD200" s="27" t="str" cm="1">
        <f t="array" ref="AD200">IF($AK200=0,"",IF((INDEX(MASTER!$D$24:$AG$391,$AK200,AD$419)=0),"",(INDEX(MASTER!$D$24:$AG$391,$AK200,AD$419))))</f>
        <v/>
      </c>
      <c r="AE200" s="27" t="str" cm="1">
        <f t="array" ref="AE200">IF($AK200=0,"",IF((INDEX(MASTER!$D$24:$AG$391,$AK200,AE$419)=0),"",(INDEX(MASTER!$D$24:$AG$391,$AK200,AE$419))))</f>
        <v/>
      </c>
      <c r="AF200" s="102" t="str" cm="1">
        <f t="array" ref="AF200">IF($AK200=0,"",IF((INDEX(MASTER!$D$24:$AG$391,$AK200,AF$419)=0),"",(INDEX(MASTER!$D$24:$AG$391,$AK200,AF$419))))</f>
        <v/>
      </c>
      <c r="AK200" s="3">
        <v>135</v>
      </c>
    </row>
    <row r="201" spans="2:37" ht="12.75" customHeight="1" x14ac:dyDescent="0.2">
      <c r="B201" s="28"/>
      <c r="D201" s="22" t="str" cm="1">
        <f t="array" ref="D201">IF($AK201=0,"",IF((INDEX(MASTER!$D$24:$AG$391,$AK201,D$419)=0),"",(INDEX(MASTER!$D$24:$AG$391,$AK201,D$419))))</f>
        <v>$XS152</v>
      </c>
      <c r="E201" s="22" t="str" cm="1">
        <f t="array" ref="E201">IF($AK201=0,"",IF((INDEX(MASTER!$D$24:$AG$391,$AK201,E$419)=0),"",(INDEX(MASTER!$D$24:$AG$391,$AK201,E$419))))</f>
        <v/>
      </c>
      <c r="F201" s="22" t="str" cm="1">
        <f t="array" ref="F201">IF($AK201=0,"",IF((INDEX(MASTER!$D$24:$AG$391,$AK201,F$419)=0),"",(INDEX(MASTER!$D$24:$AG$391,$AK201,F$419))))</f>
        <v>RAMP B</v>
      </c>
      <c r="G201" s="23" cm="1">
        <f t="array" ref="G201">IF($AK201=0,"",IF((INDEX(MASTER!$D$24:$AG$391,$AK201,G$419)=0),"",(INDEX(MASTER!$D$24:$AG$391,$AK201,G$419))))</f>
        <v>3750</v>
      </c>
      <c r="H201" s="22" t="str" cm="1">
        <f t="array" ref="H201">IF($AK201=0,"",IF((INDEX(MASTER!$D$24:$AG$391,$AK201,H$419)=0),"",(INDEX(MASTER!$D$24:$AG$391,$AK201,H$419))))</f>
        <v>TO</v>
      </c>
      <c r="I201" s="23" cm="1">
        <f t="array" ref="I201">IF($AK201=0,"",IF((INDEX(MASTER!$D$24:$AG$391,$AK201,I$419)=0),"",(INDEX(MASTER!$D$24:$AG$391,$AK201,I$419))))</f>
        <v>3800</v>
      </c>
      <c r="J201" s="24" t="str" cm="1">
        <f t="array" ref="J201">IF($AK201=0,"",IF((INDEX(MASTER!$D$24:$AG$391,$AK201,J$419)=0),"",(INDEX(MASTER!$D$24:$AG$391,$AK201,J$419))))</f>
        <v/>
      </c>
      <c r="K201" s="24" t="str" cm="1">
        <f t="array" ref="K201">IF($AK201=0,"",IF((INDEX(MASTER!$D$24:$AG$391,$AK201,K$419)=0),"",(INDEX(MASTER!$D$24:$AG$391,$AK201,K$419))))</f>
        <v>01/NHS/21</v>
      </c>
      <c r="L201" s="25" cm="1">
        <f t="array" ref="L201">IF($AK201=0,"",IF((INDEX(MASTER!$D$24:$AG$391,$AK201,L$419)=0),"",(INDEX(MASTER!$D$24:$AG$391,$AK201,L$419))))</f>
        <v>7</v>
      </c>
      <c r="M201" s="27" cm="1">
        <f t="array" ref="M201">IF($AK201=0,"",IF((INDEX(MASTER!$D$24:$AG$391,$AK201,M$419)=0),"",(INDEX(MASTER!$D$24:$AG$391,$AK201,M$419))))</f>
        <v>10</v>
      </c>
      <c r="N201" s="27" t="str" cm="1">
        <f t="array" ref="N201">IF($AK201=0,"",IF((INDEX(MASTER!$D$24:$AG$391,$AK201,N$419)=0),"",(INDEX(MASTER!$D$24:$AG$391,$AK201,N$419))))</f>
        <v/>
      </c>
      <c r="O201" s="27" t="str" cm="1">
        <f t="array" ref="O201">IF($AK201=0,"",IF((INDEX(MASTER!$D$24:$AG$391,$AK201,O$419)=0),"",(INDEX(MASTER!$D$24:$AG$391,$AK201,O$419))))</f>
        <v/>
      </c>
      <c r="P201" s="27" t="str" cm="1">
        <f t="array" ref="P201">IF($AK201=0,"",IF((INDEX(MASTER!$D$24:$AG$391,$AK201,P$419)=0),"",(INDEX(MASTER!$D$24:$AG$391,$AK201,P$419))))</f>
        <v/>
      </c>
      <c r="Q201" s="27" t="str" cm="1">
        <f t="array" ref="Q201">IF($AK201=0,"",IF((INDEX(MASTER!$D$24:$AG$391,$AK201,Q$419)=0),"",(INDEX(MASTER!$D$24:$AG$391,$AK201,Q$419))))</f>
        <v/>
      </c>
      <c r="R201" s="27" t="str" cm="1">
        <f t="array" ref="R201">IF($AK201=0,"",IF((INDEX(MASTER!$D$24:$AG$391,$AK201,R$419)=0),"",(INDEX(MASTER!$D$24:$AG$391,$AK201,R$419))))</f>
        <v/>
      </c>
      <c r="S201" s="27" t="str" cm="1">
        <f t="array" ref="S201">IF($AK201=0,"",IF((INDEX(MASTER!$D$24:$AG$391,$AK201,S$419)=0),"",(INDEX(MASTER!$D$24:$AG$391,$AK201,S$419))))</f>
        <v/>
      </c>
      <c r="T201" s="27" t="str" cm="1">
        <f t="array" ref="T201">IF($AK201=0,"",IF((INDEX(MASTER!$D$24:$AG$391,$AK201,T$419)=0),"",(INDEX(MASTER!$D$24:$AG$391,$AK201,T$419))))</f>
        <v/>
      </c>
      <c r="U201" s="27" t="str" cm="1">
        <f t="array" ref="U201">IF($AK201=0,"",IF((INDEX(MASTER!$D$24:$AG$391,$AK201,U$419)=0),"",(INDEX(MASTER!$D$24:$AG$391,$AK201,U$419))))</f>
        <v/>
      </c>
      <c r="V201" s="27" t="str" cm="1">
        <f t="array" ref="V201">IF($AK201=0,"",IF((INDEX(MASTER!$D$24:$AG$391,$AK201,V$419)=0),"",(INDEX(MASTER!$D$24:$AG$391,$AK201,V$419))))</f>
        <v/>
      </c>
      <c r="W201" s="27" t="str" cm="1">
        <f t="array" ref="W201">IF($AK201=0,"",IF((INDEX(MASTER!$D$24:$AG$391,$AK201,W$419)=0),"",(INDEX(MASTER!$D$24:$AG$391,$AK201,W$419))))</f>
        <v/>
      </c>
      <c r="X201" s="27" t="str" cm="1">
        <f t="array" ref="X201">IF($AK201=0,"",IF((INDEX(MASTER!$D$24:$AG$391,$AK201,X$419)=0),"",(INDEX(MASTER!$D$24:$AG$391,$AK201,X$419))))</f>
        <v/>
      </c>
      <c r="Y201" s="27" t="str" cm="1">
        <f t="array" ref="Y201">IF($AK201=0,"",IF((INDEX(MASTER!$D$24:$AG$391,$AK201,Y$419)=0),"",(INDEX(MASTER!$D$24:$AG$391,$AK201,Y$419))))</f>
        <v/>
      </c>
      <c r="Z201" s="27" t="str" cm="1">
        <f t="array" ref="Z201">IF($AK201=0,"",IF((INDEX(MASTER!$D$24:$AG$391,$AK201,Z$419)=0),"",(INDEX(MASTER!$D$24:$AG$391,$AK201,Z$419))))</f>
        <v/>
      </c>
      <c r="AA201" s="27" t="str" cm="1">
        <f t="array" ref="AA201">IF($AK201=0,"",IF((INDEX(MASTER!$D$24:$AG$391,$AK201,AA$419)=0),"",(INDEX(MASTER!$D$24:$AG$391,$AK201,AA$419))))</f>
        <v/>
      </c>
      <c r="AB201" s="27" t="str" cm="1">
        <f t="array" ref="AB201">IF($AK201=0,"",IF((INDEX(MASTER!$D$24:$AG$391,$AK201,AB$419)=0),"",(INDEX(MASTER!$D$24:$AG$391,$AK201,AB$419))))</f>
        <v/>
      </c>
      <c r="AC201" s="27" t="str" cm="1">
        <f t="array" ref="AC201">IF($AK201=0,"",IF((INDEX(MASTER!$D$24:$AG$391,$AK201,AC$419)=0),"",(INDEX(MASTER!$D$24:$AG$391,$AK201,AC$419))))</f>
        <v/>
      </c>
      <c r="AD201" s="27" t="str" cm="1">
        <f t="array" ref="AD201">IF($AK201=0,"",IF((INDEX(MASTER!$D$24:$AG$391,$AK201,AD$419)=0),"",(INDEX(MASTER!$D$24:$AG$391,$AK201,AD$419))))</f>
        <v/>
      </c>
      <c r="AE201" s="27" t="str" cm="1">
        <f t="array" ref="AE201">IF($AK201=0,"",IF((INDEX(MASTER!$D$24:$AG$391,$AK201,AE$419)=0),"",(INDEX(MASTER!$D$24:$AG$391,$AK201,AE$419))))</f>
        <v/>
      </c>
      <c r="AF201" s="102" t="str" cm="1">
        <f t="array" ref="AF201">IF($AK201=0,"",IF((INDEX(MASTER!$D$24:$AG$391,$AK201,AF$419)=0),"",(INDEX(MASTER!$D$24:$AG$391,$AK201,AF$419))))</f>
        <v/>
      </c>
      <c r="AK201" s="3">
        <v>136</v>
      </c>
    </row>
    <row r="202" spans="2:37" ht="12.75" customHeight="1" x14ac:dyDescent="0.2">
      <c r="B202" s="28"/>
      <c r="D202" s="22" t="str" cm="1">
        <f t="array" ref="D202">IF($AK202=0,"",IF((INDEX(MASTER!$D$24:$AG$391,$AK202,D$419)=0),"",(INDEX(MASTER!$D$24:$AG$391,$AK202,D$419))))</f>
        <v>$XS152</v>
      </c>
      <c r="E202" s="22" t="str" cm="1">
        <f t="array" ref="E202">IF($AK202=0,"",IF((INDEX(MASTER!$D$24:$AG$391,$AK202,E$419)=0),"",(INDEX(MASTER!$D$24:$AG$391,$AK202,E$419))))</f>
        <v/>
      </c>
      <c r="F202" s="22" t="str" cm="1">
        <f t="array" ref="F202">IF($AK202=0,"",IF((INDEX(MASTER!$D$24:$AG$391,$AK202,F$419)=0),"",(INDEX(MASTER!$D$24:$AG$391,$AK202,F$419))))</f>
        <v>RAMP B</v>
      </c>
      <c r="G202" s="23" cm="1">
        <f t="array" ref="G202">IF($AK202=0,"",IF((INDEX(MASTER!$D$24:$AG$391,$AK202,G$419)=0),"",(INDEX(MASTER!$D$24:$AG$391,$AK202,G$419))))</f>
        <v>3800</v>
      </c>
      <c r="H202" s="22" t="str" cm="1">
        <f t="array" ref="H202">IF($AK202=0,"",IF((INDEX(MASTER!$D$24:$AG$391,$AK202,H$419)=0),"",(INDEX(MASTER!$D$24:$AG$391,$AK202,H$419))))</f>
        <v>TO</v>
      </c>
      <c r="I202" s="23" cm="1">
        <f t="array" ref="I202">IF($AK202=0,"",IF((INDEX(MASTER!$D$24:$AG$391,$AK202,I$419)=0),"",(INDEX(MASTER!$D$24:$AG$391,$AK202,I$419))))</f>
        <v>3850</v>
      </c>
      <c r="J202" s="24" t="str" cm="1">
        <f t="array" ref="J202">IF($AK202=0,"",IF((INDEX(MASTER!$D$24:$AG$391,$AK202,J$419)=0),"",(INDEX(MASTER!$D$24:$AG$391,$AK202,J$419))))</f>
        <v/>
      </c>
      <c r="K202" s="24" t="str" cm="1">
        <f t="array" ref="K202">IF($AK202=0,"",IF((INDEX(MASTER!$D$24:$AG$391,$AK202,K$419)=0),"",(INDEX(MASTER!$D$24:$AG$391,$AK202,K$419))))</f>
        <v>01/NHS/21</v>
      </c>
      <c r="L202" s="25" cm="1">
        <f t="array" ref="L202">IF($AK202=0,"",IF((INDEX(MASTER!$D$24:$AG$391,$AK202,L$419)=0),"",(INDEX(MASTER!$D$24:$AG$391,$AK202,L$419))))</f>
        <v>9</v>
      </c>
      <c r="M202" s="27" cm="1">
        <f t="array" ref="M202">IF($AK202=0,"",IF((INDEX(MASTER!$D$24:$AG$391,$AK202,M$419)=0),"",(INDEX(MASTER!$D$24:$AG$391,$AK202,M$419))))</f>
        <v>11</v>
      </c>
      <c r="N202" s="27" t="str" cm="1">
        <f t="array" ref="N202">IF($AK202=0,"",IF((INDEX(MASTER!$D$24:$AG$391,$AK202,N$419)=0),"",(INDEX(MASTER!$D$24:$AG$391,$AK202,N$419))))</f>
        <v/>
      </c>
      <c r="O202" s="27" t="str" cm="1">
        <f t="array" ref="O202">IF($AK202=0,"",IF((INDEX(MASTER!$D$24:$AG$391,$AK202,O$419)=0),"",(INDEX(MASTER!$D$24:$AG$391,$AK202,O$419))))</f>
        <v/>
      </c>
      <c r="P202" s="27" t="str" cm="1">
        <f t="array" ref="P202">IF($AK202=0,"",IF((INDEX(MASTER!$D$24:$AG$391,$AK202,P$419)=0),"",(INDEX(MASTER!$D$24:$AG$391,$AK202,P$419))))</f>
        <v/>
      </c>
      <c r="Q202" s="27" t="str" cm="1">
        <f t="array" ref="Q202">IF($AK202=0,"",IF((INDEX(MASTER!$D$24:$AG$391,$AK202,Q$419)=0),"",(INDEX(MASTER!$D$24:$AG$391,$AK202,Q$419))))</f>
        <v/>
      </c>
      <c r="R202" s="27" t="str" cm="1">
        <f t="array" ref="R202">IF($AK202=0,"",IF((INDEX(MASTER!$D$24:$AG$391,$AK202,R$419)=0),"",(INDEX(MASTER!$D$24:$AG$391,$AK202,R$419))))</f>
        <v/>
      </c>
      <c r="S202" s="27" t="str" cm="1">
        <f t="array" ref="S202">IF($AK202=0,"",IF((INDEX(MASTER!$D$24:$AG$391,$AK202,S$419)=0),"",(INDEX(MASTER!$D$24:$AG$391,$AK202,S$419))))</f>
        <v/>
      </c>
      <c r="T202" s="27" t="str" cm="1">
        <f t="array" ref="T202">IF($AK202=0,"",IF((INDEX(MASTER!$D$24:$AG$391,$AK202,T$419)=0),"",(INDEX(MASTER!$D$24:$AG$391,$AK202,T$419))))</f>
        <v/>
      </c>
      <c r="U202" s="27" t="str" cm="1">
        <f t="array" ref="U202">IF($AK202=0,"",IF((INDEX(MASTER!$D$24:$AG$391,$AK202,U$419)=0),"",(INDEX(MASTER!$D$24:$AG$391,$AK202,U$419))))</f>
        <v/>
      </c>
      <c r="V202" s="27" t="str" cm="1">
        <f t="array" ref="V202">IF($AK202=0,"",IF((INDEX(MASTER!$D$24:$AG$391,$AK202,V$419)=0),"",(INDEX(MASTER!$D$24:$AG$391,$AK202,V$419))))</f>
        <v/>
      </c>
      <c r="W202" s="27" t="str" cm="1">
        <f t="array" ref="W202">IF($AK202=0,"",IF((INDEX(MASTER!$D$24:$AG$391,$AK202,W$419)=0),"",(INDEX(MASTER!$D$24:$AG$391,$AK202,W$419))))</f>
        <v/>
      </c>
      <c r="X202" s="27" t="str" cm="1">
        <f t="array" ref="X202">IF($AK202=0,"",IF((INDEX(MASTER!$D$24:$AG$391,$AK202,X$419)=0),"",(INDEX(MASTER!$D$24:$AG$391,$AK202,X$419))))</f>
        <v/>
      </c>
      <c r="Y202" s="27" t="str" cm="1">
        <f t="array" ref="Y202">IF($AK202=0,"",IF((INDEX(MASTER!$D$24:$AG$391,$AK202,Y$419)=0),"",(INDEX(MASTER!$D$24:$AG$391,$AK202,Y$419))))</f>
        <v/>
      </c>
      <c r="Z202" s="27" t="str" cm="1">
        <f t="array" ref="Z202">IF($AK202=0,"",IF((INDEX(MASTER!$D$24:$AG$391,$AK202,Z$419)=0),"",(INDEX(MASTER!$D$24:$AG$391,$AK202,Z$419))))</f>
        <v/>
      </c>
      <c r="AA202" s="27" t="str" cm="1">
        <f t="array" ref="AA202">IF($AK202=0,"",IF((INDEX(MASTER!$D$24:$AG$391,$AK202,AA$419)=0),"",(INDEX(MASTER!$D$24:$AG$391,$AK202,AA$419))))</f>
        <v/>
      </c>
      <c r="AB202" s="27" t="str" cm="1">
        <f t="array" ref="AB202">IF($AK202=0,"",IF((INDEX(MASTER!$D$24:$AG$391,$AK202,AB$419)=0),"",(INDEX(MASTER!$D$24:$AG$391,$AK202,AB$419))))</f>
        <v/>
      </c>
      <c r="AC202" s="27" t="str" cm="1">
        <f t="array" ref="AC202">IF($AK202=0,"",IF((INDEX(MASTER!$D$24:$AG$391,$AK202,AC$419)=0),"",(INDEX(MASTER!$D$24:$AG$391,$AK202,AC$419))))</f>
        <v/>
      </c>
      <c r="AD202" s="27" t="str" cm="1">
        <f t="array" ref="AD202">IF($AK202=0,"",IF((INDEX(MASTER!$D$24:$AG$391,$AK202,AD$419)=0),"",(INDEX(MASTER!$D$24:$AG$391,$AK202,AD$419))))</f>
        <v/>
      </c>
      <c r="AE202" s="27" t="str" cm="1">
        <f t="array" ref="AE202">IF($AK202=0,"",IF((INDEX(MASTER!$D$24:$AG$391,$AK202,AE$419)=0),"",(INDEX(MASTER!$D$24:$AG$391,$AK202,AE$419))))</f>
        <v/>
      </c>
      <c r="AF202" s="102" t="str" cm="1">
        <f t="array" ref="AF202">IF($AK202=0,"",IF((INDEX(MASTER!$D$24:$AG$391,$AK202,AF$419)=0),"",(INDEX(MASTER!$D$24:$AG$391,$AK202,AF$419))))</f>
        <v/>
      </c>
      <c r="AK202" s="3">
        <v>137</v>
      </c>
    </row>
    <row r="203" spans="2:37" ht="12.75" customHeight="1" x14ac:dyDescent="0.2">
      <c r="B203" s="28"/>
      <c r="D203" s="22" t="str" cm="1">
        <f t="array" ref="D203">IF($AK203=0,"",IF((INDEX(MASTER!$D$24:$AG$391,$AK203,D$419)=0),"",(INDEX(MASTER!$D$24:$AG$391,$AK203,D$419))))</f>
        <v>$XS153</v>
      </c>
      <c r="E203" s="22" t="str" cm="1">
        <f t="array" ref="E203">IF($AK203=0,"",IF((INDEX(MASTER!$D$24:$AG$391,$AK203,E$419)=0),"",(INDEX(MASTER!$D$24:$AG$391,$AK203,E$419))))</f>
        <v/>
      </c>
      <c r="F203" s="22" t="str" cm="1">
        <f t="array" ref="F203">IF($AK203=0,"",IF((INDEX(MASTER!$D$24:$AG$391,$AK203,F$419)=0),"",(INDEX(MASTER!$D$24:$AG$391,$AK203,F$419))))</f>
        <v>RAMP B</v>
      </c>
      <c r="G203" s="23" cm="1">
        <f t="array" ref="G203">IF($AK203=0,"",IF((INDEX(MASTER!$D$24:$AG$391,$AK203,G$419)=0),"",(INDEX(MASTER!$D$24:$AG$391,$AK203,G$419))))</f>
        <v>3850</v>
      </c>
      <c r="H203" s="22" t="str" cm="1">
        <f t="array" ref="H203">IF($AK203=0,"",IF((INDEX(MASTER!$D$24:$AG$391,$AK203,H$419)=0),"",(INDEX(MASTER!$D$24:$AG$391,$AK203,H$419))))</f>
        <v>TO</v>
      </c>
      <c r="I203" s="23" cm="1">
        <f t="array" ref="I203">IF($AK203=0,"",IF((INDEX(MASTER!$D$24:$AG$391,$AK203,I$419)=0),"",(INDEX(MASTER!$D$24:$AG$391,$AK203,I$419))))</f>
        <v>3900</v>
      </c>
      <c r="J203" s="24" t="str" cm="1">
        <f t="array" ref="J203">IF($AK203=0,"",IF((INDEX(MASTER!$D$24:$AG$391,$AK203,J$419)=0),"",(INDEX(MASTER!$D$24:$AG$391,$AK203,J$419))))</f>
        <v/>
      </c>
      <c r="K203" s="24" t="str" cm="1">
        <f t="array" ref="K203">IF($AK203=0,"",IF((INDEX(MASTER!$D$24:$AG$391,$AK203,K$419)=0),"",(INDEX(MASTER!$D$24:$AG$391,$AK203,K$419))))</f>
        <v>01/NHS/21</v>
      </c>
      <c r="L203" s="25" cm="1">
        <f t="array" ref="L203">IF($AK203=0,"",IF((INDEX(MASTER!$D$24:$AG$391,$AK203,L$419)=0),"",(INDEX(MASTER!$D$24:$AG$391,$AK203,L$419))))</f>
        <v>13</v>
      </c>
      <c r="M203" s="27" cm="1">
        <f t="array" ref="M203">IF($AK203=0,"",IF((INDEX(MASTER!$D$24:$AG$391,$AK203,M$419)=0),"",(INDEX(MASTER!$D$24:$AG$391,$AK203,M$419))))</f>
        <v>8</v>
      </c>
      <c r="N203" s="27" t="str" cm="1">
        <f t="array" ref="N203">IF($AK203=0,"",IF((INDEX(MASTER!$D$24:$AG$391,$AK203,N$419)=0),"",(INDEX(MASTER!$D$24:$AG$391,$AK203,N$419))))</f>
        <v/>
      </c>
      <c r="O203" s="27" t="str" cm="1">
        <f t="array" ref="O203">IF($AK203=0,"",IF((INDEX(MASTER!$D$24:$AG$391,$AK203,O$419)=0),"",(INDEX(MASTER!$D$24:$AG$391,$AK203,O$419))))</f>
        <v/>
      </c>
      <c r="P203" s="27" t="str" cm="1">
        <f t="array" ref="P203">IF($AK203=0,"",IF((INDEX(MASTER!$D$24:$AG$391,$AK203,P$419)=0),"",(INDEX(MASTER!$D$24:$AG$391,$AK203,P$419))))</f>
        <v/>
      </c>
      <c r="Q203" s="27" t="str" cm="1">
        <f t="array" ref="Q203">IF($AK203=0,"",IF((INDEX(MASTER!$D$24:$AG$391,$AK203,Q$419)=0),"",(INDEX(MASTER!$D$24:$AG$391,$AK203,Q$419))))</f>
        <v/>
      </c>
      <c r="R203" s="27" t="str" cm="1">
        <f t="array" ref="R203">IF($AK203=0,"",IF((INDEX(MASTER!$D$24:$AG$391,$AK203,R$419)=0),"",(INDEX(MASTER!$D$24:$AG$391,$AK203,R$419))))</f>
        <v/>
      </c>
      <c r="S203" s="27" t="str" cm="1">
        <f t="array" ref="S203">IF($AK203=0,"",IF((INDEX(MASTER!$D$24:$AG$391,$AK203,S$419)=0),"",(INDEX(MASTER!$D$24:$AG$391,$AK203,S$419))))</f>
        <v/>
      </c>
      <c r="T203" s="27" t="str" cm="1">
        <f t="array" ref="T203">IF($AK203=0,"",IF((INDEX(MASTER!$D$24:$AG$391,$AK203,T$419)=0),"",(INDEX(MASTER!$D$24:$AG$391,$AK203,T$419))))</f>
        <v/>
      </c>
      <c r="U203" s="27" t="str" cm="1">
        <f t="array" ref="U203">IF($AK203=0,"",IF((INDEX(MASTER!$D$24:$AG$391,$AK203,U$419)=0),"",(INDEX(MASTER!$D$24:$AG$391,$AK203,U$419))))</f>
        <v/>
      </c>
      <c r="V203" s="27" t="str" cm="1">
        <f t="array" ref="V203">IF($AK203=0,"",IF((INDEX(MASTER!$D$24:$AG$391,$AK203,V$419)=0),"",(INDEX(MASTER!$D$24:$AG$391,$AK203,V$419))))</f>
        <v/>
      </c>
      <c r="W203" s="27" t="str" cm="1">
        <f t="array" ref="W203">IF($AK203=0,"",IF((INDEX(MASTER!$D$24:$AG$391,$AK203,W$419)=0),"",(INDEX(MASTER!$D$24:$AG$391,$AK203,W$419))))</f>
        <v/>
      </c>
      <c r="X203" s="27" t="str" cm="1">
        <f t="array" ref="X203">IF($AK203=0,"",IF((INDEX(MASTER!$D$24:$AG$391,$AK203,X$419)=0),"",(INDEX(MASTER!$D$24:$AG$391,$AK203,X$419))))</f>
        <v/>
      </c>
      <c r="Y203" s="27" t="str" cm="1">
        <f t="array" ref="Y203">IF($AK203=0,"",IF((INDEX(MASTER!$D$24:$AG$391,$AK203,Y$419)=0),"",(INDEX(MASTER!$D$24:$AG$391,$AK203,Y$419))))</f>
        <v/>
      </c>
      <c r="Z203" s="27" t="str" cm="1">
        <f t="array" ref="Z203">IF($AK203=0,"",IF((INDEX(MASTER!$D$24:$AG$391,$AK203,Z$419)=0),"",(INDEX(MASTER!$D$24:$AG$391,$AK203,Z$419))))</f>
        <v/>
      </c>
      <c r="AA203" s="27" t="str" cm="1">
        <f t="array" ref="AA203">IF($AK203=0,"",IF((INDEX(MASTER!$D$24:$AG$391,$AK203,AA$419)=0),"",(INDEX(MASTER!$D$24:$AG$391,$AK203,AA$419))))</f>
        <v/>
      </c>
      <c r="AB203" s="27" t="str" cm="1">
        <f t="array" ref="AB203">IF($AK203=0,"",IF((INDEX(MASTER!$D$24:$AG$391,$AK203,AB$419)=0),"",(INDEX(MASTER!$D$24:$AG$391,$AK203,AB$419))))</f>
        <v/>
      </c>
      <c r="AC203" s="27" t="str" cm="1">
        <f t="array" ref="AC203">IF($AK203=0,"",IF((INDEX(MASTER!$D$24:$AG$391,$AK203,AC$419)=0),"",(INDEX(MASTER!$D$24:$AG$391,$AK203,AC$419))))</f>
        <v/>
      </c>
      <c r="AD203" s="27" t="str" cm="1">
        <f t="array" ref="AD203">IF($AK203=0,"",IF((INDEX(MASTER!$D$24:$AG$391,$AK203,AD$419)=0),"",(INDEX(MASTER!$D$24:$AG$391,$AK203,AD$419))))</f>
        <v/>
      </c>
      <c r="AE203" s="27" t="str" cm="1">
        <f t="array" ref="AE203">IF($AK203=0,"",IF((INDEX(MASTER!$D$24:$AG$391,$AK203,AE$419)=0),"",(INDEX(MASTER!$D$24:$AG$391,$AK203,AE$419))))</f>
        <v/>
      </c>
      <c r="AF203" s="102" t="str" cm="1">
        <f t="array" ref="AF203">IF($AK203=0,"",IF((INDEX(MASTER!$D$24:$AG$391,$AK203,AF$419)=0),"",(INDEX(MASTER!$D$24:$AG$391,$AK203,AF$419))))</f>
        <v/>
      </c>
      <c r="AK203" s="3">
        <v>138</v>
      </c>
    </row>
    <row r="204" spans="2:37" ht="12.75" customHeight="1" x14ac:dyDescent="0.2">
      <c r="B204" s="28"/>
      <c r="D204" s="22" t="str" cm="1">
        <f t="array" ref="D204">IF($AK204=0,"",IF((INDEX(MASTER!$D$24:$AG$391,$AK204,D$419)=0),"",(INDEX(MASTER!$D$24:$AG$391,$AK204,D$419))))</f>
        <v>$XS153</v>
      </c>
      <c r="E204" s="22" t="str" cm="1">
        <f t="array" ref="E204">IF($AK204=0,"",IF((INDEX(MASTER!$D$24:$AG$391,$AK204,E$419)=0),"",(INDEX(MASTER!$D$24:$AG$391,$AK204,E$419))))</f>
        <v/>
      </c>
      <c r="F204" s="22" t="str" cm="1">
        <f t="array" ref="F204">IF($AK204=0,"",IF((INDEX(MASTER!$D$24:$AG$391,$AK204,F$419)=0),"",(INDEX(MASTER!$D$24:$AG$391,$AK204,F$419))))</f>
        <v>RAMP B</v>
      </c>
      <c r="G204" s="23" cm="1">
        <f t="array" ref="G204">IF($AK204=0,"",IF((INDEX(MASTER!$D$24:$AG$391,$AK204,G$419)=0),"",(INDEX(MASTER!$D$24:$AG$391,$AK204,G$419))))</f>
        <v>3900</v>
      </c>
      <c r="H204" s="22" t="str" cm="1">
        <f t="array" ref="H204">IF($AK204=0,"",IF((INDEX(MASTER!$D$24:$AG$391,$AK204,H$419)=0),"",(INDEX(MASTER!$D$24:$AG$391,$AK204,H$419))))</f>
        <v>TO</v>
      </c>
      <c r="I204" s="23" cm="1">
        <f t="array" ref="I204">IF($AK204=0,"",IF((INDEX(MASTER!$D$24:$AG$391,$AK204,I$419)=0),"",(INDEX(MASTER!$D$24:$AG$391,$AK204,I$419))))</f>
        <v>3933.28</v>
      </c>
      <c r="J204" s="24" t="str" cm="1">
        <f t="array" ref="J204">IF($AK204=0,"",IF((INDEX(MASTER!$D$24:$AG$391,$AK204,J$419)=0),"",(INDEX(MASTER!$D$24:$AG$391,$AK204,J$419))))</f>
        <v/>
      </c>
      <c r="K204" s="24" t="str" cm="1">
        <f t="array" ref="K204">IF($AK204=0,"",IF((INDEX(MASTER!$D$24:$AG$391,$AK204,K$419)=0),"",(INDEX(MASTER!$D$24:$AG$391,$AK204,K$419))))</f>
        <v>01/NHS/21</v>
      </c>
      <c r="L204" s="25" cm="1">
        <f t="array" ref="L204">IF($AK204=0,"",IF((INDEX(MASTER!$D$24:$AG$391,$AK204,L$419)=0),"",(INDEX(MASTER!$D$24:$AG$391,$AK204,L$419))))</f>
        <v>5</v>
      </c>
      <c r="M204" s="27" cm="1">
        <f t="array" ref="M204">IF($AK204=0,"",IF((INDEX(MASTER!$D$24:$AG$391,$AK204,M$419)=0),"",(INDEX(MASTER!$D$24:$AG$391,$AK204,M$419))))</f>
        <v>2</v>
      </c>
      <c r="N204" s="27" t="str" cm="1">
        <f t="array" ref="N204">IF($AK204=0,"",IF((INDEX(MASTER!$D$24:$AG$391,$AK204,N$419)=0),"",(INDEX(MASTER!$D$24:$AG$391,$AK204,N$419))))</f>
        <v/>
      </c>
      <c r="O204" s="27" t="str" cm="1">
        <f t="array" ref="O204">IF($AK204=0,"",IF((INDEX(MASTER!$D$24:$AG$391,$AK204,O$419)=0),"",(INDEX(MASTER!$D$24:$AG$391,$AK204,O$419))))</f>
        <v/>
      </c>
      <c r="P204" s="27" t="str" cm="1">
        <f t="array" ref="P204">IF($AK204=0,"",IF((INDEX(MASTER!$D$24:$AG$391,$AK204,P$419)=0),"",(INDEX(MASTER!$D$24:$AG$391,$AK204,P$419))))</f>
        <v/>
      </c>
      <c r="Q204" s="27" t="str" cm="1">
        <f t="array" ref="Q204">IF($AK204=0,"",IF((INDEX(MASTER!$D$24:$AG$391,$AK204,Q$419)=0),"",(INDEX(MASTER!$D$24:$AG$391,$AK204,Q$419))))</f>
        <v/>
      </c>
      <c r="R204" s="27" t="str" cm="1">
        <f t="array" ref="R204">IF($AK204=0,"",IF((INDEX(MASTER!$D$24:$AG$391,$AK204,R$419)=0),"",(INDEX(MASTER!$D$24:$AG$391,$AK204,R$419))))</f>
        <v/>
      </c>
      <c r="S204" s="27" t="str" cm="1">
        <f t="array" ref="S204">IF($AK204=0,"",IF((INDEX(MASTER!$D$24:$AG$391,$AK204,S$419)=0),"",(INDEX(MASTER!$D$24:$AG$391,$AK204,S$419))))</f>
        <v/>
      </c>
      <c r="T204" s="27" t="str" cm="1">
        <f t="array" ref="T204">IF($AK204=0,"",IF((INDEX(MASTER!$D$24:$AG$391,$AK204,T$419)=0),"",(INDEX(MASTER!$D$24:$AG$391,$AK204,T$419))))</f>
        <v/>
      </c>
      <c r="U204" s="27" t="str" cm="1">
        <f t="array" ref="U204">IF($AK204=0,"",IF((INDEX(MASTER!$D$24:$AG$391,$AK204,U$419)=0),"",(INDEX(MASTER!$D$24:$AG$391,$AK204,U$419))))</f>
        <v/>
      </c>
      <c r="V204" s="27" t="str" cm="1">
        <f t="array" ref="V204">IF($AK204=0,"",IF((INDEX(MASTER!$D$24:$AG$391,$AK204,V$419)=0),"",(INDEX(MASTER!$D$24:$AG$391,$AK204,V$419))))</f>
        <v/>
      </c>
      <c r="W204" s="27" t="str" cm="1">
        <f t="array" ref="W204">IF($AK204=0,"",IF((INDEX(MASTER!$D$24:$AG$391,$AK204,W$419)=0),"",(INDEX(MASTER!$D$24:$AG$391,$AK204,W$419))))</f>
        <v/>
      </c>
      <c r="X204" s="27" t="str" cm="1">
        <f t="array" ref="X204">IF($AK204=0,"",IF((INDEX(MASTER!$D$24:$AG$391,$AK204,X$419)=0),"",(INDEX(MASTER!$D$24:$AG$391,$AK204,X$419))))</f>
        <v/>
      </c>
      <c r="Y204" s="27" t="str" cm="1">
        <f t="array" ref="Y204">IF($AK204=0,"",IF((INDEX(MASTER!$D$24:$AG$391,$AK204,Y$419)=0),"",(INDEX(MASTER!$D$24:$AG$391,$AK204,Y$419))))</f>
        <v/>
      </c>
      <c r="Z204" s="27" t="str" cm="1">
        <f t="array" ref="Z204">IF($AK204=0,"",IF((INDEX(MASTER!$D$24:$AG$391,$AK204,Z$419)=0),"",(INDEX(MASTER!$D$24:$AG$391,$AK204,Z$419))))</f>
        <v/>
      </c>
      <c r="AA204" s="27" t="str" cm="1">
        <f t="array" ref="AA204">IF($AK204=0,"",IF((INDEX(MASTER!$D$24:$AG$391,$AK204,AA$419)=0),"",(INDEX(MASTER!$D$24:$AG$391,$AK204,AA$419))))</f>
        <v/>
      </c>
      <c r="AB204" s="27" t="str" cm="1">
        <f t="array" ref="AB204">IF($AK204=0,"",IF((INDEX(MASTER!$D$24:$AG$391,$AK204,AB$419)=0),"",(INDEX(MASTER!$D$24:$AG$391,$AK204,AB$419))))</f>
        <v/>
      </c>
      <c r="AC204" s="27" t="str" cm="1">
        <f t="array" ref="AC204">IF($AK204=0,"",IF((INDEX(MASTER!$D$24:$AG$391,$AK204,AC$419)=0),"",(INDEX(MASTER!$D$24:$AG$391,$AK204,AC$419))))</f>
        <v/>
      </c>
      <c r="AD204" s="27" t="str" cm="1">
        <f t="array" ref="AD204">IF($AK204=0,"",IF((INDEX(MASTER!$D$24:$AG$391,$AK204,AD$419)=0),"",(INDEX(MASTER!$D$24:$AG$391,$AK204,AD$419))))</f>
        <v/>
      </c>
      <c r="AE204" s="27" t="str" cm="1">
        <f t="array" ref="AE204">IF($AK204=0,"",IF((INDEX(MASTER!$D$24:$AG$391,$AK204,AE$419)=0),"",(INDEX(MASTER!$D$24:$AG$391,$AK204,AE$419))))</f>
        <v/>
      </c>
      <c r="AF204" s="102" t="str" cm="1">
        <f t="array" ref="AF204">IF($AK204=0,"",IF((INDEX(MASTER!$D$24:$AG$391,$AK204,AF$419)=0),"",(INDEX(MASTER!$D$24:$AG$391,$AK204,AF$419))))</f>
        <v/>
      </c>
      <c r="AK204" s="3">
        <v>139</v>
      </c>
    </row>
    <row r="205" spans="2:37" ht="12.75" customHeight="1" x14ac:dyDescent="0.2">
      <c r="B205" s="28"/>
      <c r="D205" s="22" t="str" cm="1">
        <f t="array" ref="D205">IF($AK205=0,"",IF((INDEX(MASTER!$D$24:$AG$391,$AK205,D$419)=0),"",(INDEX(MASTER!$D$24:$AG$391,$AK205,D$419))))</f>
        <v/>
      </c>
      <c r="E205" s="22" t="str" cm="1">
        <f t="array" ref="E205">IF($AK205=0,"",IF((INDEX(MASTER!$D$24:$AG$391,$AK205,E$419)=0),"",(INDEX(MASTER!$D$24:$AG$391,$AK205,E$419))))</f>
        <v/>
      </c>
      <c r="F205" s="22" t="str" cm="1">
        <f t="array" ref="F205">IF($AK205=0,"",IF((INDEX(MASTER!$D$24:$AG$391,$AK205,F$419)=0),"",(INDEX(MASTER!$D$24:$AG$391,$AK205,F$419))))</f>
        <v/>
      </c>
      <c r="G205" s="23" t="str" cm="1">
        <f t="array" ref="G205">IF($AK205=0,"",IF((INDEX(MASTER!$D$24:$AG$391,$AK205,G$419)=0),"",(INDEX(MASTER!$D$24:$AG$391,$AK205,G$419))))</f>
        <v/>
      </c>
      <c r="H205" s="22" t="str" cm="1">
        <f t="array" ref="H205">IF($AK205=0,"",IF((INDEX(MASTER!$D$24:$AG$391,$AK205,H$419)=0),"",(INDEX(MASTER!$D$24:$AG$391,$AK205,H$419))))</f>
        <v/>
      </c>
      <c r="I205" s="23" t="str" cm="1">
        <f t="array" ref="I205">IF($AK205=0,"",IF((INDEX(MASTER!$D$24:$AG$391,$AK205,I$419)=0),"",(INDEX(MASTER!$D$24:$AG$391,$AK205,I$419))))</f>
        <v/>
      </c>
      <c r="J205" s="24" t="str" cm="1">
        <f t="array" ref="J205">IF($AK205=0,"",IF((INDEX(MASTER!$D$24:$AG$391,$AK205,J$419)=0),"",(INDEX(MASTER!$D$24:$AG$391,$AK205,J$419))))</f>
        <v/>
      </c>
      <c r="K205" s="24" t="str" cm="1">
        <f t="array" ref="K205">IF($AK205=0,"",IF((INDEX(MASTER!$D$24:$AG$391,$AK205,K$419)=0),"",(INDEX(MASTER!$D$24:$AG$391,$AK205,K$419))))</f>
        <v/>
      </c>
      <c r="L205" s="25" t="str" cm="1">
        <f t="array" ref="L205">IF($AK205=0,"",IF((INDEX(MASTER!$D$24:$AG$391,$AK205,L$419)=0),"",(INDEX(MASTER!$D$24:$AG$391,$AK205,L$419))))</f>
        <v/>
      </c>
      <c r="M205" s="27" t="str" cm="1">
        <f t="array" ref="M205">IF($AK205=0,"",IF((INDEX(MASTER!$D$24:$AG$391,$AK205,M$419)=0),"",(INDEX(MASTER!$D$24:$AG$391,$AK205,M$419))))</f>
        <v/>
      </c>
      <c r="N205" s="27" t="str" cm="1">
        <f t="array" ref="N205">IF($AK205=0,"",IF((INDEX(MASTER!$D$24:$AG$391,$AK205,N$419)=0),"",(INDEX(MASTER!$D$24:$AG$391,$AK205,N$419))))</f>
        <v/>
      </c>
      <c r="O205" s="27" t="str" cm="1">
        <f t="array" ref="O205">IF($AK205=0,"",IF((INDEX(MASTER!$D$24:$AG$391,$AK205,O$419)=0),"",(INDEX(MASTER!$D$24:$AG$391,$AK205,O$419))))</f>
        <v/>
      </c>
      <c r="P205" s="27" t="str" cm="1">
        <f t="array" ref="P205">IF($AK205=0,"",IF((INDEX(MASTER!$D$24:$AG$391,$AK205,P$419)=0),"",(INDEX(MASTER!$D$24:$AG$391,$AK205,P$419))))</f>
        <v/>
      </c>
      <c r="Q205" s="27" t="str" cm="1">
        <f t="array" ref="Q205">IF($AK205=0,"",IF((INDEX(MASTER!$D$24:$AG$391,$AK205,Q$419)=0),"",(INDEX(MASTER!$D$24:$AG$391,$AK205,Q$419))))</f>
        <v/>
      </c>
      <c r="R205" s="27" t="str" cm="1">
        <f t="array" ref="R205">IF($AK205=0,"",IF((INDEX(MASTER!$D$24:$AG$391,$AK205,R$419)=0),"",(INDEX(MASTER!$D$24:$AG$391,$AK205,R$419))))</f>
        <v/>
      </c>
      <c r="S205" s="27" t="str" cm="1">
        <f t="array" ref="S205">IF($AK205=0,"",IF((INDEX(MASTER!$D$24:$AG$391,$AK205,S$419)=0),"",(INDEX(MASTER!$D$24:$AG$391,$AK205,S$419))))</f>
        <v/>
      </c>
      <c r="T205" s="27" t="str" cm="1">
        <f t="array" ref="T205">IF($AK205=0,"",IF((INDEX(MASTER!$D$24:$AG$391,$AK205,T$419)=0),"",(INDEX(MASTER!$D$24:$AG$391,$AK205,T$419))))</f>
        <v/>
      </c>
      <c r="U205" s="27" t="str" cm="1">
        <f t="array" ref="U205">IF($AK205=0,"",IF((INDEX(MASTER!$D$24:$AG$391,$AK205,U$419)=0),"",(INDEX(MASTER!$D$24:$AG$391,$AK205,U$419))))</f>
        <v/>
      </c>
      <c r="V205" s="27" t="str" cm="1">
        <f t="array" ref="V205">IF($AK205=0,"",IF((INDEX(MASTER!$D$24:$AG$391,$AK205,V$419)=0),"",(INDEX(MASTER!$D$24:$AG$391,$AK205,V$419))))</f>
        <v/>
      </c>
      <c r="W205" s="27" t="str" cm="1">
        <f t="array" ref="W205">IF($AK205=0,"",IF((INDEX(MASTER!$D$24:$AG$391,$AK205,W$419)=0),"",(INDEX(MASTER!$D$24:$AG$391,$AK205,W$419))))</f>
        <v/>
      </c>
      <c r="X205" s="27" t="str" cm="1">
        <f t="array" ref="X205">IF($AK205=0,"",IF((INDEX(MASTER!$D$24:$AG$391,$AK205,X$419)=0),"",(INDEX(MASTER!$D$24:$AG$391,$AK205,X$419))))</f>
        <v/>
      </c>
      <c r="Y205" s="27" t="str" cm="1">
        <f t="array" ref="Y205">IF($AK205=0,"",IF((INDEX(MASTER!$D$24:$AG$391,$AK205,Y$419)=0),"",(INDEX(MASTER!$D$24:$AG$391,$AK205,Y$419))))</f>
        <v/>
      </c>
      <c r="Z205" s="27" t="str" cm="1">
        <f t="array" ref="Z205">IF($AK205=0,"",IF((INDEX(MASTER!$D$24:$AG$391,$AK205,Z$419)=0),"",(INDEX(MASTER!$D$24:$AG$391,$AK205,Z$419))))</f>
        <v/>
      </c>
      <c r="AA205" s="27" t="str" cm="1">
        <f t="array" ref="AA205">IF($AK205=0,"",IF((INDEX(MASTER!$D$24:$AG$391,$AK205,AA$419)=0),"",(INDEX(MASTER!$D$24:$AG$391,$AK205,AA$419))))</f>
        <v/>
      </c>
      <c r="AB205" s="27" t="str" cm="1">
        <f t="array" ref="AB205">IF($AK205=0,"",IF((INDEX(MASTER!$D$24:$AG$391,$AK205,AB$419)=0),"",(INDEX(MASTER!$D$24:$AG$391,$AK205,AB$419))))</f>
        <v/>
      </c>
      <c r="AC205" s="27" t="str" cm="1">
        <f t="array" ref="AC205">IF($AK205=0,"",IF((INDEX(MASTER!$D$24:$AG$391,$AK205,AC$419)=0),"",(INDEX(MASTER!$D$24:$AG$391,$AK205,AC$419))))</f>
        <v/>
      </c>
      <c r="AD205" s="27" t="str" cm="1">
        <f t="array" ref="AD205">IF($AK205=0,"",IF((INDEX(MASTER!$D$24:$AG$391,$AK205,AD$419)=0),"",(INDEX(MASTER!$D$24:$AG$391,$AK205,AD$419))))</f>
        <v/>
      </c>
      <c r="AE205" s="27" t="str" cm="1">
        <f t="array" ref="AE205">IF($AK205=0,"",IF((INDEX(MASTER!$D$24:$AG$391,$AK205,AE$419)=0),"",(INDEX(MASTER!$D$24:$AG$391,$AK205,AE$419))))</f>
        <v/>
      </c>
      <c r="AF205" s="102" t="str" cm="1">
        <f t="array" ref="AF205">IF($AK205=0,"",IF((INDEX(MASTER!$D$24:$AG$391,$AK205,AF$419)=0),"",(INDEX(MASTER!$D$24:$AG$391,$AK205,AF$419))))</f>
        <v/>
      </c>
      <c r="AK205" s="3">
        <v>140</v>
      </c>
    </row>
    <row r="206" spans="2:37" ht="12.75" customHeight="1" x14ac:dyDescent="0.2">
      <c r="B206" s="28"/>
      <c r="D206" s="22" t="str" cm="1">
        <f t="array" ref="D206">IF($AK206=0,"",IF((INDEX(MASTER!$D$24:$AG$391,$AK206,D$419)=0),"",(INDEX(MASTER!$D$24:$AG$391,$AK206,D$419))))</f>
        <v>$XS154</v>
      </c>
      <c r="E206" s="22" t="str" cm="1">
        <f t="array" ref="E206">IF($AK206=0,"",IF((INDEX(MASTER!$D$24:$AG$391,$AK206,E$419)=0),"",(INDEX(MASTER!$D$24:$AG$391,$AK206,E$419))))</f>
        <v/>
      </c>
      <c r="F206" s="22" t="str" cm="1">
        <f t="array" ref="F206">IF($AK206=0,"",IF((INDEX(MASTER!$D$24:$AG$391,$AK206,F$419)=0),"",(INDEX(MASTER!$D$24:$AG$391,$AK206,F$419))))</f>
        <v>RAMPS CD</v>
      </c>
      <c r="G206" s="23" cm="1">
        <f t="array" ref="G206">IF($AK206=0,"",IF((INDEX(MASTER!$D$24:$AG$391,$AK206,G$419)=0),"",(INDEX(MASTER!$D$24:$AG$391,$AK206,G$419))))</f>
        <v>1062.81</v>
      </c>
      <c r="H206" s="22" t="str" cm="1">
        <f t="array" ref="H206">IF($AK206=0,"",IF((INDEX(MASTER!$D$24:$AG$391,$AK206,H$419)=0),"",(INDEX(MASTER!$D$24:$AG$391,$AK206,H$419))))</f>
        <v>TO</v>
      </c>
      <c r="I206" s="23" cm="1">
        <f t="array" ref="I206">IF($AK206=0,"",IF((INDEX(MASTER!$D$24:$AG$391,$AK206,I$419)=0),"",(INDEX(MASTER!$D$24:$AG$391,$AK206,I$419))))</f>
        <v>1100</v>
      </c>
      <c r="J206" s="24" t="str" cm="1">
        <f t="array" ref="J206">IF($AK206=0,"",IF((INDEX(MASTER!$D$24:$AG$391,$AK206,J$419)=0),"",(INDEX(MASTER!$D$24:$AG$391,$AK206,J$419))))</f>
        <v/>
      </c>
      <c r="K206" s="24" t="str" cm="1">
        <f t="array" ref="K206">IF($AK206=0,"",IF((INDEX(MASTER!$D$24:$AG$391,$AK206,K$419)=0),"",(INDEX(MASTER!$D$24:$AG$391,$AK206,K$419))))</f>
        <v>01/NHS/21</v>
      </c>
      <c r="L206" s="25" cm="1">
        <f t="array" ref="L206">IF($AK206=0,"",IF((INDEX(MASTER!$D$24:$AG$391,$AK206,L$419)=0),"",(INDEX(MASTER!$D$24:$AG$391,$AK206,L$419))))</f>
        <v>59</v>
      </c>
      <c r="M206" s="27" t="str" cm="1">
        <f t="array" ref="M206">IF($AK206=0,"",IF((INDEX(MASTER!$D$24:$AG$391,$AK206,M$419)=0),"",(INDEX(MASTER!$D$24:$AG$391,$AK206,M$419))))</f>
        <v/>
      </c>
      <c r="N206" s="27" t="str" cm="1">
        <f t="array" ref="N206">IF($AK206=0,"",IF((INDEX(MASTER!$D$24:$AG$391,$AK206,N$419)=0),"",(INDEX(MASTER!$D$24:$AG$391,$AK206,N$419))))</f>
        <v/>
      </c>
      <c r="O206" s="27" t="str" cm="1">
        <f t="array" ref="O206">IF($AK206=0,"",IF((INDEX(MASTER!$D$24:$AG$391,$AK206,O$419)=0),"",(INDEX(MASTER!$D$24:$AG$391,$AK206,O$419))))</f>
        <v/>
      </c>
      <c r="P206" s="27" t="str" cm="1">
        <f t="array" ref="P206">IF($AK206=0,"",IF((INDEX(MASTER!$D$24:$AG$391,$AK206,P$419)=0),"",(INDEX(MASTER!$D$24:$AG$391,$AK206,P$419))))</f>
        <v/>
      </c>
      <c r="Q206" s="27" t="str" cm="1">
        <f t="array" ref="Q206">IF($AK206=0,"",IF((INDEX(MASTER!$D$24:$AG$391,$AK206,Q$419)=0),"",(INDEX(MASTER!$D$24:$AG$391,$AK206,Q$419))))</f>
        <v/>
      </c>
      <c r="R206" s="27" t="str" cm="1">
        <f t="array" ref="R206">IF($AK206=0,"",IF((INDEX(MASTER!$D$24:$AG$391,$AK206,R$419)=0),"",(INDEX(MASTER!$D$24:$AG$391,$AK206,R$419))))</f>
        <v/>
      </c>
      <c r="S206" s="27" t="str" cm="1">
        <f t="array" ref="S206">IF($AK206=0,"",IF((INDEX(MASTER!$D$24:$AG$391,$AK206,S$419)=0),"",(INDEX(MASTER!$D$24:$AG$391,$AK206,S$419))))</f>
        <v/>
      </c>
      <c r="T206" s="27" t="str" cm="1">
        <f t="array" ref="T206">IF($AK206=0,"",IF((INDEX(MASTER!$D$24:$AG$391,$AK206,T$419)=0),"",(INDEX(MASTER!$D$24:$AG$391,$AK206,T$419))))</f>
        <v/>
      </c>
      <c r="U206" s="27" t="str" cm="1">
        <f t="array" ref="U206">IF($AK206=0,"",IF((INDEX(MASTER!$D$24:$AG$391,$AK206,U$419)=0),"",(INDEX(MASTER!$D$24:$AG$391,$AK206,U$419))))</f>
        <v/>
      </c>
      <c r="V206" s="27" t="str" cm="1">
        <f t="array" ref="V206">IF($AK206=0,"",IF((INDEX(MASTER!$D$24:$AG$391,$AK206,V$419)=0),"",(INDEX(MASTER!$D$24:$AG$391,$AK206,V$419))))</f>
        <v/>
      </c>
      <c r="W206" s="27" t="str" cm="1">
        <f t="array" ref="W206">IF($AK206=0,"",IF((INDEX(MASTER!$D$24:$AG$391,$AK206,W$419)=0),"",(INDEX(MASTER!$D$24:$AG$391,$AK206,W$419))))</f>
        <v/>
      </c>
      <c r="X206" s="27" t="str" cm="1">
        <f t="array" ref="X206">IF($AK206=0,"",IF((INDEX(MASTER!$D$24:$AG$391,$AK206,X$419)=0),"",(INDEX(MASTER!$D$24:$AG$391,$AK206,X$419))))</f>
        <v/>
      </c>
      <c r="Y206" s="27" t="str" cm="1">
        <f t="array" ref="Y206">IF($AK206=0,"",IF((INDEX(MASTER!$D$24:$AG$391,$AK206,Y$419)=0),"",(INDEX(MASTER!$D$24:$AG$391,$AK206,Y$419))))</f>
        <v/>
      </c>
      <c r="Z206" s="27" t="str" cm="1">
        <f t="array" ref="Z206">IF($AK206=0,"",IF((INDEX(MASTER!$D$24:$AG$391,$AK206,Z$419)=0),"",(INDEX(MASTER!$D$24:$AG$391,$AK206,Z$419))))</f>
        <v/>
      </c>
      <c r="AA206" s="27" t="str" cm="1">
        <f t="array" ref="AA206">IF($AK206=0,"",IF((INDEX(MASTER!$D$24:$AG$391,$AK206,AA$419)=0),"",(INDEX(MASTER!$D$24:$AG$391,$AK206,AA$419))))</f>
        <v/>
      </c>
      <c r="AB206" s="27" t="str" cm="1">
        <f t="array" ref="AB206">IF($AK206=0,"",IF((INDEX(MASTER!$D$24:$AG$391,$AK206,AB$419)=0),"",(INDEX(MASTER!$D$24:$AG$391,$AK206,AB$419))))</f>
        <v/>
      </c>
      <c r="AC206" s="27" t="str" cm="1">
        <f t="array" ref="AC206">IF($AK206=0,"",IF((INDEX(MASTER!$D$24:$AG$391,$AK206,AC$419)=0),"",(INDEX(MASTER!$D$24:$AG$391,$AK206,AC$419))))</f>
        <v/>
      </c>
      <c r="AD206" s="27" t="str" cm="1">
        <f t="array" ref="AD206">IF($AK206=0,"",IF((INDEX(MASTER!$D$24:$AG$391,$AK206,AD$419)=0),"",(INDEX(MASTER!$D$24:$AG$391,$AK206,AD$419))))</f>
        <v/>
      </c>
      <c r="AE206" s="27" t="str" cm="1">
        <f t="array" ref="AE206">IF($AK206=0,"",IF((INDEX(MASTER!$D$24:$AG$391,$AK206,AE$419)=0),"",(INDEX(MASTER!$D$24:$AG$391,$AK206,AE$419))))</f>
        <v/>
      </c>
      <c r="AF206" s="102" t="str" cm="1">
        <f t="array" ref="AF206">IF($AK206=0,"",IF((INDEX(MASTER!$D$24:$AG$391,$AK206,AF$419)=0),"",(INDEX(MASTER!$D$24:$AG$391,$AK206,AF$419))))</f>
        <v/>
      </c>
      <c r="AK206" s="3">
        <v>141</v>
      </c>
    </row>
    <row r="207" spans="2:37" ht="12.75" customHeight="1" x14ac:dyDescent="0.2">
      <c r="B207" s="28"/>
      <c r="D207" s="22" t="str" cm="1">
        <f t="array" ref="D207">IF($AK207=0,"",IF((INDEX(MASTER!$D$24:$AG$391,$AK207,D$419)=0),"",(INDEX(MASTER!$D$24:$AG$391,$AK207,D$419))))</f>
        <v>$XS154</v>
      </c>
      <c r="E207" s="22" t="str" cm="1">
        <f t="array" ref="E207">IF($AK207=0,"",IF((INDEX(MASTER!$D$24:$AG$391,$AK207,E$419)=0),"",(INDEX(MASTER!$D$24:$AG$391,$AK207,E$419))))</f>
        <v/>
      </c>
      <c r="F207" s="22" t="str" cm="1">
        <f t="array" ref="F207">IF($AK207=0,"",IF((INDEX(MASTER!$D$24:$AG$391,$AK207,F$419)=0),"",(INDEX(MASTER!$D$24:$AG$391,$AK207,F$419))))</f>
        <v>RAMPS CD</v>
      </c>
      <c r="G207" s="23" cm="1">
        <f t="array" ref="G207">IF($AK207=0,"",IF((INDEX(MASTER!$D$24:$AG$391,$AK207,G$419)=0),"",(INDEX(MASTER!$D$24:$AG$391,$AK207,G$419))))</f>
        <v>1100</v>
      </c>
      <c r="H207" s="22" t="str" cm="1">
        <f t="array" ref="H207">IF($AK207=0,"",IF((INDEX(MASTER!$D$24:$AG$391,$AK207,H$419)=0),"",(INDEX(MASTER!$D$24:$AG$391,$AK207,H$419))))</f>
        <v>TO</v>
      </c>
      <c r="I207" s="23" cm="1">
        <f t="array" ref="I207">IF($AK207=0,"",IF((INDEX(MASTER!$D$24:$AG$391,$AK207,I$419)=0),"",(INDEX(MASTER!$D$24:$AG$391,$AK207,I$419))))</f>
        <v>1150</v>
      </c>
      <c r="J207" s="24" t="str" cm="1">
        <f t="array" ref="J207">IF($AK207=0,"",IF((INDEX(MASTER!$D$24:$AG$391,$AK207,J$419)=0),"",(INDEX(MASTER!$D$24:$AG$391,$AK207,J$419))))</f>
        <v/>
      </c>
      <c r="K207" s="24" t="str" cm="1">
        <f t="array" ref="K207">IF($AK207=0,"",IF((INDEX(MASTER!$D$24:$AG$391,$AK207,K$419)=0),"",(INDEX(MASTER!$D$24:$AG$391,$AK207,K$419))))</f>
        <v>01/NHS/21</v>
      </c>
      <c r="L207" s="25" cm="1">
        <f t="array" ref="L207">IF($AK207=0,"",IF((INDEX(MASTER!$D$24:$AG$391,$AK207,L$419)=0),"",(INDEX(MASTER!$D$24:$AG$391,$AK207,L$419))))</f>
        <v>148</v>
      </c>
      <c r="M207" s="27" cm="1">
        <f t="array" ref="M207">IF($AK207=0,"",IF((INDEX(MASTER!$D$24:$AG$391,$AK207,M$419)=0),"",(INDEX(MASTER!$D$24:$AG$391,$AK207,M$419))))</f>
        <v>1</v>
      </c>
      <c r="N207" s="27" t="str" cm="1">
        <f t="array" ref="N207">IF($AK207=0,"",IF((INDEX(MASTER!$D$24:$AG$391,$AK207,N$419)=0),"",(INDEX(MASTER!$D$24:$AG$391,$AK207,N$419))))</f>
        <v/>
      </c>
      <c r="O207" s="27" t="str" cm="1">
        <f t="array" ref="O207">IF($AK207=0,"",IF((INDEX(MASTER!$D$24:$AG$391,$AK207,O$419)=0),"",(INDEX(MASTER!$D$24:$AG$391,$AK207,O$419))))</f>
        <v/>
      </c>
      <c r="P207" s="27" t="str" cm="1">
        <f t="array" ref="P207">IF($AK207=0,"",IF((INDEX(MASTER!$D$24:$AG$391,$AK207,P$419)=0),"",(INDEX(MASTER!$D$24:$AG$391,$AK207,P$419))))</f>
        <v/>
      </c>
      <c r="Q207" s="27" t="str" cm="1">
        <f t="array" ref="Q207">IF($AK207=0,"",IF((INDEX(MASTER!$D$24:$AG$391,$AK207,Q$419)=0),"",(INDEX(MASTER!$D$24:$AG$391,$AK207,Q$419))))</f>
        <v/>
      </c>
      <c r="R207" s="27" t="str" cm="1">
        <f t="array" ref="R207">IF($AK207=0,"",IF((INDEX(MASTER!$D$24:$AG$391,$AK207,R$419)=0),"",(INDEX(MASTER!$D$24:$AG$391,$AK207,R$419))))</f>
        <v/>
      </c>
      <c r="S207" s="27" t="str" cm="1">
        <f t="array" ref="S207">IF($AK207=0,"",IF((INDEX(MASTER!$D$24:$AG$391,$AK207,S$419)=0),"",(INDEX(MASTER!$D$24:$AG$391,$AK207,S$419))))</f>
        <v/>
      </c>
      <c r="T207" s="27" t="str" cm="1">
        <f t="array" ref="T207">IF($AK207=0,"",IF((INDEX(MASTER!$D$24:$AG$391,$AK207,T$419)=0),"",(INDEX(MASTER!$D$24:$AG$391,$AK207,T$419))))</f>
        <v/>
      </c>
      <c r="U207" s="27" t="str" cm="1">
        <f t="array" ref="U207">IF($AK207=0,"",IF((INDEX(MASTER!$D$24:$AG$391,$AK207,U$419)=0),"",(INDEX(MASTER!$D$24:$AG$391,$AK207,U$419))))</f>
        <v/>
      </c>
      <c r="V207" s="27" t="str" cm="1">
        <f t="array" ref="V207">IF($AK207=0,"",IF((INDEX(MASTER!$D$24:$AG$391,$AK207,V$419)=0),"",(INDEX(MASTER!$D$24:$AG$391,$AK207,V$419))))</f>
        <v/>
      </c>
      <c r="W207" s="27" t="str" cm="1">
        <f t="array" ref="W207">IF($AK207=0,"",IF((INDEX(MASTER!$D$24:$AG$391,$AK207,W$419)=0),"",(INDEX(MASTER!$D$24:$AG$391,$AK207,W$419))))</f>
        <v/>
      </c>
      <c r="X207" s="27" t="str" cm="1">
        <f t="array" ref="X207">IF($AK207=0,"",IF((INDEX(MASTER!$D$24:$AG$391,$AK207,X$419)=0),"",(INDEX(MASTER!$D$24:$AG$391,$AK207,X$419))))</f>
        <v/>
      </c>
      <c r="Y207" s="27" t="str" cm="1">
        <f t="array" ref="Y207">IF($AK207=0,"",IF((INDEX(MASTER!$D$24:$AG$391,$AK207,Y$419)=0),"",(INDEX(MASTER!$D$24:$AG$391,$AK207,Y$419))))</f>
        <v/>
      </c>
      <c r="Z207" s="27" t="str" cm="1">
        <f t="array" ref="Z207">IF($AK207=0,"",IF((INDEX(MASTER!$D$24:$AG$391,$AK207,Z$419)=0),"",(INDEX(MASTER!$D$24:$AG$391,$AK207,Z$419))))</f>
        <v/>
      </c>
      <c r="AA207" s="27" t="str" cm="1">
        <f t="array" ref="AA207">IF($AK207=0,"",IF((INDEX(MASTER!$D$24:$AG$391,$AK207,AA$419)=0),"",(INDEX(MASTER!$D$24:$AG$391,$AK207,AA$419))))</f>
        <v/>
      </c>
      <c r="AB207" s="27" t="str" cm="1">
        <f t="array" ref="AB207">IF($AK207=0,"",IF((INDEX(MASTER!$D$24:$AG$391,$AK207,AB$419)=0),"",(INDEX(MASTER!$D$24:$AG$391,$AK207,AB$419))))</f>
        <v/>
      </c>
      <c r="AC207" s="27" t="str" cm="1">
        <f t="array" ref="AC207">IF($AK207=0,"",IF((INDEX(MASTER!$D$24:$AG$391,$AK207,AC$419)=0),"",(INDEX(MASTER!$D$24:$AG$391,$AK207,AC$419))))</f>
        <v/>
      </c>
      <c r="AD207" s="27" t="str" cm="1">
        <f t="array" ref="AD207">IF($AK207=0,"",IF((INDEX(MASTER!$D$24:$AG$391,$AK207,AD$419)=0),"",(INDEX(MASTER!$D$24:$AG$391,$AK207,AD$419))))</f>
        <v/>
      </c>
      <c r="AE207" s="27" t="str" cm="1">
        <f t="array" ref="AE207">IF($AK207=0,"",IF((INDEX(MASTER!$D$24:$AG$391,$AK207,AE$419)=0),"",(INDEX(MASTER!$D$24:$AG$391,$AK207,AE$419))))</f>
        <v/>
      </c>
      <c r="AF207" s="102" t="str" cm="1">
        <f t="array" ref="AF207">IF($AK207=0,"",IF((INDEX(MASTER!$D$24:$AG$391,$AK207,AF$419)=0),"",(INDEX(MASTER!$D$24:$AG$391,$AK207,AF$419))))</f>
        <v/>
      </c>
      <c r="AK207" s="3">
        <v>142</v>
      </c>
    </row>
    <row r="208" spans="2:37" ht="12.75" customHeight="1" x14ac:dyDescent="0.2">
      <c r="B208" s="28"/>
      <c r="D208" s="22" t="str" cm="1">
        <f t="array" ref="D208">IF($AK208=0,"",IF((INDEX(MASTER!$D$24:$AG$391,$AK208,D$419)=0),"",(INDEX(MASTER!$D$24:$AG$391,$AK208,D$419))))</f>
        <v>$XS155</v>
      </c>
      <c r="E208" s="22" t="str" cm="1">
        <f t="array" ref="E208">IF($AK208=0,"",IF((INDEX(MASTER!$D$24:$AG$391,$AK208,E$419)=0),"",(INDEX(MASTER!$D$24:$AG$391,$AK208,E$419))))</f>
        <v/>
      </c>
      <c r="F208" s="22" t="str" cm="1">
        <f t="array" ref="F208">IF($AK208=0,"",IF((INDEX(MASTER!$D$24:$AG$391,$AK208,F$419)=0),"",(INDEX(MASTER!$D$24:$AG$391,$AK208,F$419))))</f>
        <v>RAMPS CD</v>
      </c>
      <c r="G208" s="23" cm="1">
        <f t="array" ref="G208">IF($AK208=0,"",IF((INDEX(MASTER!$D$24:$AG$391,$AK208,G$419)=0),"",(INDEX(MASTER!$D$24:$AG$391,$AK208,G$419))))</f>
        <v>1150</v>
      </c>
      <c r="H208" s="22" t="str" cm="1">
        <f t="array" ref="H208">IF($AK208=0,"",IF((INDEX(MASTER!$D$24:$AG$391,$AK208,H$419)=0),"",(INDEX(MASTER!$D$24:$AG$391,$AK208,H$419))))</f>
        <v>TO</v>
      </c>
      <c r="I208" s="23" cm="1">
        <f t="array" ref="I208">IF($AK208=0,"",IF((INDEX(MASTER!$D$24:$AG$391,$AK208,I$419)=0),"",(INDEX(MASTER!$D$24:$AG$391,$AK208,I$419))))</f>
        <v>1200</v>
      </c>
      <c r="J208" s="24" t="str" cm="1">
        <f t="array" ref="J208">IF($AK208=0,"",IF((INDEX(MASTER!$D$24:$AG$391,$AK208,J$419)=0),"",(INDEX(MASTER!$D$24:$AG$391,$AK208,J$419))))</f>
        <v/>
      </c>
      <c r="K208" s="24" t="str" cm="1">
        <f t="array" ref="K208">IF($AK208=0,"",IF((INDEX(MASTER!$D$24:$AG$391,$AK208,K$419)=0),"",(INDEX(MASTER!$D$24:$AG$391,$AK208,K$419))))</f>
        <v>01/NHS/21</v>
      </c>
      <c r="L208" s="25" cm="1">
        <f t="array" ref="L208">IF($AK208=0,"",IF((INDEX(MASTER!$D$24:$AG$391,$AK208,L$419)=0),"",(INDEX(MASTER!$D$24:$AG$391,$AK208,L$419))))</f>
        <v>122</v>
      </c>
      <c r="M208" s="27" cm="1">
        <f t="array" ref="M208">IF($AK208=0,"",IF((INDEX(MASTER!$D$24:$AG$391,$AK208,M$419)=0),"",(INDEX(MASTER!$D$24:$AG$391,$AK208,M$419))))</f>
        <v>13</v>
      </c>
      <c r="N208" s="27" t="str" cm="1">
        <f t="array" ref="N208">IF($AK208=0,"",IF((INDEX(MASTER!$D$24:$AG$391,$AK208,N$419)=0),"",(INDEX(MASTER!$D$24:$AG$391,$AK208,N$419))))</f>
        <v/>
      </c>
      <c r="O208" s="27" t="str" cm="1">
        <f t="array" ref="O208">IF($AK208=0,"",IF((INDEX(MASTER!$D$24:$AG$391,$AK208,O$419)=0),"",(INDEX(MASTER!$D$24:$AG$391,$AK208,O$419))))</f>
        <v/>
      </c>
      <c r="P208" s="27" t="str" cm="1">
        <f t="array" ref="P208">IF($AK208=0,"",IF((INDEX(MASTER!$D$24:$AG$391,$AK208,P$419)=0),"",(INDEX(MASTER!$D$24:$AG$391,$AK208,P$419))))</f>
        <v/>
      </c>
      <c r="Q208" s="27" t="str" cm="1">
        <f t="array" ref="Q208">IF($AK208=0,"",IF((INDEX(MASTER!$D$24:$AG$391,$AK208,Q$419)=0),"",(INDEX(MASTER!$D$24:$AG$391,$AK208,Q$419))))</f>
        <v/>
      </c>
      <c r="R208" s="27" t="str" cm="1">
        <f t="array" ref="R208">IF($AK208=0,"",IF((INDEX(MASTER!$D$24:$AG$391,$AK208,R$419)=0),"",(INDEX(MASTER!$D$24:$AG$391,$AK208,R$419))))</f>
        <v/>
      </c>
      <c r="S208" s="27" t="str" cm="1">
        <f t="array" ref="S208">IF($AK208=0,"",IF((INDEX(MASTER!$D$24:$AG$391,$AK208,S$419)=0),"",(INDEX(MASTER!$D$24:$AG$391,$AK208,S$419))))</f>
        <v/>
      </c>
      <c r="T208" s="27" t="str" cm="1">
        <f t="array" ref="T208">IF($AK208=0,"",IF((INDEX(MASTER!$D$24:$AG$391,$AK208,T$419)=0),"",(INDEX(MASTER!$D$24:$AG$391,$AK208,T$419))))</f>
        <v/>
      </c>
      <c r="U208" s="27" t="str" cm="1">
        <f t="array" ref="U208">IF($AK208=0,"",IF((INDEX(MASTER!$D$24:$AG$391,$AK208,U$419)=0),"",(INDEX(MASTER!$D$24:$AG$391,$AK208,U$419))))</f>
        <v/>
      </c>
      <c r="V208" s="27" t="str" cm="1">
        <f t="array" ref="V208">IF($AK208=0,"",IF((INDEX(MASTER!$D$24:$AG$391,$AK208,V$419)=0),"",(INDEX(MASTER!$D$24:$AG$391,$AK208,V$419))))</f>
        <v/>
      </c>
      <c r="W208" s="27" t="str" cm="1">
        <f t="array" ref="W208">IF($AK208=0,"",IF((INDEX(MASTER!$D$24:$AG$391,$AK208,W$419)=0),"",(INDEX(MASTER!$D$24:$AG$391,$AK208,W$419))))</f>
        <v/>
      </c>
      <c r="X208" s="27" t="str" cm="1">
        <f t="array" ref="X208">IF($AK208=0,"",IF((INDEX(MASTER!$D$24:$AG$391,$AK208,X$419)=0),"",(INDEX(MASTER!$D$24:$AG$391,$AK208,X$419))))</f>
        <v/>
      </c>
      <c r="Y208" s="27" t="str" cm="1">
        <f t="array" ref="Y208">IF($AK208=0,"",IF((INDEX(MASTER!$D$24:$AG$391,$AK208,Y$419)=0),"",(INDEX(MASTER!$D$24:$AG$391,$AK208,Y$419))))</f>
        <v/>
      </c>
      <c r="Z208" s="27" t="str" cm="1">
        <f t="array" ref="Z208">IF($AK208=0,"",IF((INDEX(MASTER!$D$24:$AG$391,$AK208,Z$419)=0),"",(INDEX(MASTER!$D$24:$AG$391,$AK208,Z$419))))</f>
        <v/>
      </c>
      <c r="AA208" s="27" t="str" cm="1">
        <f t="array" ref="AA208">IF($AK208=0,"",IF((INDEX(MASTER!$D$24:$AG$391,$AK208,AA$419)=0),"",(INDEX(MASTER!$D$24:$AG$391,$AK208,AA$419))))</f>
        <v/>
      </c>
      <c r="AB208" s="27" t="str" cm="1">
        <f t="array" ref="AB208">IF($AK208=0,"",IF((INDEX(MASTER!$D$24:$AG$391,$AK208,AB$419)=0),"",(INDEX(MASTER!$D$24:$AG$391,$AK208,AB$419))))</f>
        <v/>
      </c>
      <c r="AC208" s="27" t="str" cm="1">
        <f t="array" ref="AC208">IF($AK208=0,"",IF((INDEX(MASTER!$D$24:$AG$391,$AK208,AC$419)=0),"",(INDEX(MASTER!$D$24:$AG$391,$AK208,AC$419))))</f>
        <v/>
      </c>
      <c r="AD208" s="27" t="str" cm="1">
        <f t="array" ref="AD208">IF($AK208=0,"",IF((INDEX(MASTER!$D$24:$AG$391,$AK208,AD$419)=0),"",(INDEX(MASTER!$D$24:$AG$391,$AK208,AD$419))))</f>
        <v/>
      </c>
      <c r="AE208" s="27" t="str" cm="1">
        <f t="array" ref="AE208">IF($AK208=0,"",IF((INDEX(MASTER!$D$24:$AG$391,$AK208,AE$419)=0),"",(INDEX(MASTER!$D$24:$AG$391,$AK208,AE$419))))</f>
        <v/>
      </c>
      <c r="AF208" s="102" t="str" cm="1">
        <f t="array" ref="AF208">IF($AK208=0,"",IF((INDEX(MASTER!$D$24:$AG$391,$AK208,AF$419)=0),"",(INDEX(MASTER!$D$24:$AG$391,$AK208,AF$419))))</f>
        <v/>
      </c>
      <c r="AK208" s="3">
        <v>143</v>
      </c>
    </row>
    <row r="209" spans="2:37" ht="12.75" customHeight="1" x14ac:dyDescent="0.2">
      <c r="B209" s="28"/>
      <c r="D209" s="22" t="str" cm="1">
        <f t="array" ref="D209">IF($AK209=0,"",IF((INDEX(MASTER!$D$24:$AG$391,$AK209,D$419)=0),"",(INDEX(MASTER!$D$24:$AG$391,$AK209,D$419))))</f>
        <v>$XS155</v>
      </c>
      <c r="E209" s="22" t="str" cm="1">
        <f t="array" ref="E209">IF($AK209=0,"",IF((INDEX(MASTER!$D$24:$AG$391,$AK209,E$419)=0),"",(INDEX(MASTER!$D$24:$AG$391,$AK209,E$419))))</f>
        <v/>
      </c>
      <c r="F209" s="22" t="str" cm="1">
        <f t="array" ref="F209">IF($AK209=0,"",IF((INDEX(MASTER!$D$24:$AG$391,$AK209,F$419)=0),"",(INDEX(MASTER!$D$24:$AG$391,$AK209,F$419))))</f>
        <v>RAMPS CD</v>
      </c>
      <c r="G209" s="23" cm="1">
        <f t="array" ref="G209">IF($AK209=0,"",IF((INDEX(MASTER!$D$24:$AG$391,$AK209,G$419)=0),"",(INDEX(MASTER!$D$24:$AG$391,$AK209,G$419))))</f>
        <v>1200</v>
      </c>
      <c r="H209" s="22" t="str" cm="1">
        <f t="array" ref="H209">IF($AK209=0,"",IF((INDEX(MASTER!$D$24:$AG$391,$AK209,H$419)=0),"",(INDEX(MASTER!$D$24:$AG$391,$AK209,H$419))))</f>
        <v>TO</v>
      </c>
      <c r="I209" s="23" cm="1">
        <f t="array" ref="I209">IF($AK209=0,"",IF((INDEX(MASTER!$D$24:$AG$391,$AK209,I$419)=0),"",(INDEX(MASTER!$D$24:$AG$391,$AK209,I$419))))</f>
        <v>1250</v>
      </c>
      <c r="J209" s="24" t="str" cm="1">
        <f t="array" ref="J209">IF($AK209=0,"",IF((INDEX(MASTER!$D$24:$AG$391,$AK209,J$419)=0),"",(INDEX(MASTER!$D$24:$AG$391,$AK209,J$419))))</f>
        <v/>
      </c>
      <c r="K209" s="24" t="str" cm="1">
        <f t="array" ref="K209">IF($AK209=0,"",IF((INDEX(MASTER!$D$24:$AG$391,$AK209,K$419)=0),"",(INDEX(MASTER!$D$24:$AG$391,$AK209,K$419))))</f>
        <v>01/NHS/21</v>
      </c>
      <c r="L209" s="25" cm="1">
        <f t="array" ref="L209">IF($AK209=0,"",IF((INDEX(MASTER!$D$24:$AG$391,$AK209,L$419)=0),"",(INDEX(MASTER!$D$24:$AG$391,$AK209,L$419))))</f>
        <v>114</v>
      </c>
      <c r="M209" s="27" cm="1">
        <f t="array" ref="M209">IF($AK209=0,"",IF((INDEX(MASTER!$D$24:$AG$391,$AK209,M$419)=0),"",(INDEX(MASTER!$D$24:$AG$391,$AK209,M$419))))</f>
        <v>19</v>
      </c>
      <c r="N209" s="27" t="str" cm="1">
        <f t="array" ref="N209">IF($AK209=0,"",IF((INDEX(MASTER!$D$24:$AG$391,$AK209,N$419)=0),"",(INDEX(MASTER!$D$24:$AG$391,$AK209,N$419))))</f>
        <v/>
      </c>
      <c r="O209" s="27" t="str" cm="1">
        <f t="array" ref="O209">IF($AK209=0,"",IF((INDEX(MASTER!$D$24:$AG$391,$AK209,O$419)=0),"",(INDEX(MASTER!$D$24:$AG$391,$AK209,O$419))))</f>
        <v/>
      </c>
      <c r="P209" s="27" t="str" cm="1">
        <f t="array" ref="P209">IF($AK209=0,"",IF((INDEX(MASTER!$D$24:$AG$391,$AK209,P$419)=0),"",(INDEX(MASTER!$D$24:$AG$391,$AK209,P$419))))</f>
        <v/>
      </c>
      <c r="Q209" s="27" t="str" cm="1">
        <f t="array" ref="Q209">IF($AK209=0,"",IF((INDEX(MASTER!$D$24:$AG$391,$AK209,Q$419)=0),"",(INDEX(MASTER!$D$24:$AG$391,$AK209,Q$419))))</f>
        <v/>
      </c>
      <c r="R209" s="27" t="str" cm="1">
        <f t="array" ref="R209">IF($AK209=0,"",IF((INDEX(MASTER!$D$24:$AG$391,$AK209,R$419)=0),"",(INDEX(MASTER!$D$24:$AG$391,$AK209,R$419))))</f>
        <v/>
      </c>
      <c r="S209" s="27" t="str" cm="1">
        <f t="array" ref="S209">IF($AK209=0,"",IF((INDEX(MASTER!$D$24:$AG$391,$AK209,S$419)=0),"",(INDEX(MASTER!$D$24:$AG$391,$AK209,S$419))))</f>
        <v/>
      </c>
      <c r="T209" s="27" t="str" cm="1">
        <f t="array" ref="T209">IF($AK209=0,"",IF((INDEX(MASTER!$D$24:$AG$391,$AK209,T$419)=0),"",(INDEX(MASTER!$D$24:$AG$391,$AK209,T$419))))</f>
        <v/>
      </c>
      <c r="U209" s="27" t="str" cm="1">
        <f t="array" ref="U209">IF($AK209=0,"",IF((INDEX(MASTER!$D$24:$AG$391,$AK209,U$419)=0),"",(INDEX(MASTER!$D$24:$AG$391,$AK209,U$419))))</f>
        <v/>
      </c>
      <c r="V209" s="27" t="str" cm="1">
        <f t="array" ref="V209">IF($AK209=0,"",IF((INDEX(MASTER!$D$24:$AG$391,$AK209,V$419)=0),"",(INDEX(MASTER!$D$24:$AG$391,$AK209,V$419))))</f>
        <v/>
      </c>
      <c r="W209" s="27" t="str" cm="1">
        <f t="array" ref="W209">IF($AK209=0,"",IF((INDEX(MASTER!$D$24:$AG$391,$AK209,W$419)=0),"",(INDEX(MASTER!$D$24:$AG$391,$AK209,W$419))))</f>
        <v/>
      </c>
      <c r="X209" s="27" t="str" cm="1">
        <f t="array" ref="X209">IF($AK209=0,"",IF((INDEX(MASTER!$D$24:$AG$391,$AK209,X$419)=0),"",(INDEX(MASTER!$D$24:$AG$391,$AK209,X$419))))</f>
        <v/>
      </c>
      <c r="Y209" s="27" t="str" cm="1">
        <f t="array" ref="Y209">IF($AK209=0,"",IF((INDEX(MASTER!$D$24:$AG$391,$AK209,Y$419)=0),"",(INDEX(MASTER!$D$24:$AG$391,$AK209,Y$419))))</f>
        <v/>
      </c>
      <c r="Z209" s="27" t="str" cm="1">
        <f t="array" ref="Z209">IF($AK209=0,"",IF((INDEX(MASTER!$D$24:$AG$391,$AK209,Z$419)=0),"",(INDEX(MASTER!$D$24:$AG$391,$AK209,Z$419))))</f>
        <v/>
      </c>
      <c r="AA209" s="27" t="str" cm="1">
        <f t="array" ref="AA209">IF($AK209=0,"",IF((INDEX(MASTER!$D$24:$AG$391,$AK209,AA$419)=0),"",(INDEX(MASTER!$D$24:$AG$391,$AK209,AA$419))))</f>
        <v/>
      </c>
      <c r="AB209" s="27" t="str" cm="1">
        <f t="array" ref="AB209">IF($AK209=0,"",IF((INDEX(MASTER!$D$24:$AG$391,$AK209,AB$419)=0),"",(INDEX(MASTER!$D$24:$AG$391,$AK209,AB$419))))</f>
        <v/>
      </c>
      <c r="AC209" s="27" t="str" cm="1">
        <f t="array" ref="AC209">IF($AK209=0,"",IF((INDEX(MASTER!$D$24:$AG$391,$AK209,AC$419)=0),"",(INDEX(MASTER!$D$24:$AG$391,$AK209,AC$419))))</f>
        <v/>
      </c>
      <c r="AD209" s="27" t="str" cm="1">
        <f t="array" ref="AD209">IF($AK209=0,"",IF((INDEX(MASTER!$D$24:$AG$391,$AK209,AD$419)=0),"",(INDEX(MASTER!$D$24:$AG$391,$AK209,AD$419))))</f>
        <v/>
      </c>
      <c r="AE209" s="27" t="str" cm="1">
        <f t="array" ref="AE209">IF($AK209=0,"",IF((INDEX(MASTER!$D$24:$AG$391,$AK209,AE$419)=0),"",(INDEX(MASTER!$D$24:$AG$391,$AK209,AE$419))))</f>
        <v/>
      </c>
      <c r="AF209" s="102" t="str" cm="1">
        <f t="array" ref="AF209">IF($AK209=0,"",IF((INDEX(MASTER!$D$24:$AG$391,$AK209,AF$419)=0),"",(INDEX(MASTER!$D$24:$AG$391,$AK209,AF$419))))</f>
        <v/>
      </c>
      <c r="AK209" s="3">
        <v>144</v>
      </c>
    </row>
    <row r="210" spans="2:37" ht="12.75" customHeight="1" x14ac:dyDescent="0.2">
      <c r="B210" s="28"/>
      <c r="D210" s="22" t="str" cm="1">
        <f t="array" ref="D210">IF($AK210=0,"",IF((INDEX(MASTER!$D$24:$AG$391,$AK210,D$419)=0),"",(INDEX(MASTER!$D$24:$AG$391,$AK210,D$419))))</f>
        <v>$XS155</v>
      </c>
      <c r="E210" s="22" t="str" cm="1">
        <f t="array" ref="E210">IF($AK210=0,"",IF((INDEX(MASTER!$D$24:$AG$391,$AK210,E$419)=0),"",(INDEX(MASTER!$D$24:$AG$391,$AK210,E$419))))</f>
        <v/>
      </c>
      <c r="F210" s="22" t="str" cm="1">
        <f t="array" ref="F210">IF($AK210=0,"",IF((INDEX(MASTER!$D$24:$AG$391,$AK210,F$419)=0),"",(INDEX(MASTER!$D$24:$AG$391,$AK210,F$419))))</f>
        <v>RAMPS CD</v>
      </c>
      <c r="G210" s="23" cm="1">
        <f t="array" ref="G210">IF($AK210=0,"",IF((INDEX(MASTER!$D$24:$AG$391,$AK210,G$419)=0),"",(INDEX(MASTER!$D$24:$AG$391,$AK210,G$419))))</f>
        <v>1250</v>
      </c>
      <c r="H210" s="22" t="str" cm="1">
        <f t="array" ref="H210">IF($AK210=0,"",IF((INDEX(MASTER!$D$24:$AG$391,$AK210,H$419)=0),"",(INDEX(MASTER!$D$24:$AG$391,$AK210,H$419))))</f>
        <v>TO</v>
      </c>
      <c r="I210" s="23" cm="1">
        <f t="array" ref="I210">IF($AK210=0,"",IF((INDEX(MASTER!$D$24:$AG$391,$AK210,I$419)=0),"",(INDEX(MASTER!$D$24:$AG$391,$AK210,I$419))))</f>
        <v>1300</v>
      </c>
      <c r="J210" s="24" t="str" cm="1">
        <f t="array" ref="J210">IF($AK210=0,"",IF((INDEX(MASTER!$D$24:$AG$391,$AK210,J$419)=0),"",(INDEX(MASTER!$D$24:$AG$391,$AK210,J$419))))</f>
        <v/>
      </c>
      <c r="K210" s="24" t="str" cm="1">
        <f t="array" ref="K210">IF($AK210=0,"",IF((INDEX(MASTER!$D$24:$AG$391,$AK210,K$419)=0),"",(INDEX(MASTER!$D$24:$AG$391,$AK210,K$419))))</f>
        <v>01/NHS/21</v>
      </c>
      <c r="L210" s="25" cm="1">
        <f t="array" ref="L210">IF($AK210=0,"",IF((INDEX(MASTER!$D$24:$AG$391,$AK210,L$419)=0),"",(INDEX(MASTER!$D$24:$AG$391,$AK210,L$419))))</f>
        <v>123</v>
      </c>
      <c r="M210" s="27" cm="1">
        <f t="array" ref="M210">IF($AK210=0,"",IF((INDEX(MASTER!$D$24:$AG$391,$AK210,M$419)=0),"",(INDEX(MASTER!$D$24:$AG$391,$AK210,M$419))))</f>
        <v>200</v>
      </c>
      <c r="N210" s="27" cm="1">
        <f t="array" ref="N210">IF($AK210=0,"",IF((INDEX(MASTER!$D$24:$AG$391,$AK210,N$419)=0),"",(INDEX(MASTER!$D$24:$AG$391,$AK210,N$419))))</f>
        <v>27</v>
      </c>
      <c r="O210" s="27" cm="1">
        <f t="array" ref="O210">IF($AK210=0,"",IF((INDEX(MASTER!$D$24:$AG$391,$AK210,O$419)=0),"",(INDEX(MASTER!$D$24:$AG$391,$AK210,O$419))))</f>
        <v>9</v>
      </c>
      <c r="P210" s="27" cm="1">
        <f t="array" ref="P210">IF($AK210=0,"",IF((INDEX(MASTER!$D$24:$AG$391,$AK210,P$419)=0),"",(INDEX(MASTER!$D$24:$AG$391,$AK210,P$419))))</f>
        <v>18</v>
      </c>
      <c r="Q210" s="27" t="str" cm="1">
        <f t="array" ref="Q210">IF($AK210=0,"",IF((INDEX(MASTER!$D$24:$AG$391,$AK210,Q$419)=0),"",(INDEX(MASTER!$D$24:$AG$391,$AK210,Q$419))))</f>
        <v/>
      </c>
      <c r="R210" s="27" t="str" cm="1">
        <f t="array" ref="R210">IF($AK210=0,"",IF((INDEX(MASTER!$D$24:$AG$391,$AK210,R$419)=0),"",(INDEX(MASTER!$D$24:$AG$391,$AK210,R$419))))</f>
        <v/>
      </c>
      <c r="S210" s="27" t="str" cm="1">
        <f t="array" ref="S210">IF($AK210=0,"",IF((INDEX(MASTER!$D$24:$AG$391,$AK210,S$419)=0),"",(INDEX(MASTER!$D$24:$AG$391,$AK210,S$419))))</f>
        <v/>
      </c>
      <c r="T210" s="27" t="str" cm="1">
        <f t="array" ref="T210">IF($AK210=0,"",IF((INDEX(MASTER!$D$24:$AG$391,$AK210,T$419)=0),"",(INDEX(MASTER!$D$24:$AG$391,$AK210,T$419))))</f>
        <v/>
      </c>
      <c r="U210" s="27" t="str" cm="1">
        <f t="array" ref="U210">IF($AK210=0,"",IF((INDEX(MASTER!$D$24:$AG$391,$AK210,U$419)=0),"",(INDEX(MASTER!$D$24:$AG$391,$AK210,U$419))))</f>
        <v/>
      </c>
      <c r="V210" s="27" t="str" cm="1">
        <f t="array" ref="V210">IF($AK210=0,"",IF((INDEX(MASTER!$D$24:$AG$391,$AK210,V$419)=0),"",(INDEX(MASTER!$D$24:$AG$391,$AK210,V$419))))</f>
        <v/>
      </c>
      <c r="W210" s="27" t="str" cm="1">
        <f t="array" ref="W210">IF($AK210=0,"",IF((INDEX(MASTER!$D$24:$AG$391,$AK210,W$419)=0),"",(INDEX(MASTER!$D$24:$AG$391,$AK210,W$419))))</f>
        <v/>
      </c>
      <c r="X210" s="27" t="str" cm="1">
        <f t="array" ref="X210">IF($AK210=0,"",IF((INDEX(MASTER!$D$24:$AG$391,$AK210,X$419)=0),"",(INDEX(MASTER!$D$24:$AG$391,$AK210,X$419))))</f>
        <v/>
      </c>
      <c r="Y210" s="27" t="str" cm="1">
        <f t="array" ref="Y210">IF($AK210=0,"",IF((INDEX(MASTER!$D$24:$AG$391,$AK210,Y$419)=0),"",(INDEX(MASTER!$D$24:$AG$391,$AK210,Y$419))))</f>
        <v/>
      </c>
      <c r="Z210" s="27" t="str" cm="1">
        <f t="array" ref="Z210">IF($AK210=0,"",IF((INDEX(MASTER!$D$24:$AG$391,$AK210,Z$419)=0),"",(INDEX(MASTER!$D$24:$AG$391,$AK210,Z$419))))</f>
        <v/>
      </c>
      <c r="AA210" s="27" t="str" cm="1">
        <f t="array" ref="AA210">IF($AK210=0,"",IF((INDEX(MASTER!$D$24:$AG$391,$AK210,AA$419)=0),"",(INDEX(MASTER!$D$24:$AG$391,$AK210,AA$419))))</f>
        <v/>
      </c>
      <c r="AB210" s="27" t="str" cm="1">
        <f t="array" ref="AB210">IF($AK210=0,"",IF((INDEX(MASTER!$D$24:$AG$391,$AK210,AB$419)=0),"",(INDEX(MASTER!$D$24:$AG$391,$AK210,AB$419))))</f>
        <v/>
      </c>
      <c r="AC210" s="27" t="str" cm="1">
        <f t="array" ref="AC210">IF($AK210=0,"",IF((INDEX(MASTER!$D$24:$AG$391,$AK210,AC$419)=0),"",(INDEX(MASTER!$D$24:$AG$391,$AK210,AC$419))))</f>
        <v/>
      </c>
      <c r="AD210" s="27" t="str" cm="1">
        <f t="array" ref="AD210">IF($AK210=0,"",IF((INDEX(MASTER!$D$24:$AG$391,$AK210,AD$419)=0),"",(INDEX(MASTER!$D$24:$AG$391,$AK210,AD$419))))</f>
        <v/>
      </c>
      <c r="AE210" s="27" t="str" cm="1">
        <f t="array" ref="AE210">IF($AK210=0,"",IF((INDEX(MASTER!$D$24:$AG$391,$AK210,AE$419)=0),"",(INDEX(MASTER!$D$24:$AG$391,$AK210,AE$419))))</f>
        <v/>
      </c>
      <c r="AF210" s="102" t="str" cm="1">
        <f t="array" ref="AF210">IF($AK210=0,"",IF((INDEX(MASTER!$D$24:$AG$391,$AK210,AF$419)=0),"",(INDEX(MASTER!$D$24:$AG$391,$AK210,AF$419))))</f>
        <v/>
      </c>
      <c r="AK210" s="3">
        <v>145</v>
      </c>
    </row>
    <row r="211" spans="2:37" ht="12.75" customHeight="1" x14ac:dyDescent="0.2">
      <c r="B211" s="28"/>
      <c r="D211" s="22" t="str" cm="1">
        <f t="array" ref="D211">IF($AK211=0,"",IF((INDEX(MASTER!$D$24:$AG$391,$AK211,D$419)=0),"",(INDEX(MASTER!$D$24:$AG$391,$AK211,D$419))))</f>
        <v>$XS156</v>
      </c>
      <c r="E211" s="22" t="str" cm="1">
        <f t="array" ref="E211">IF($AK211=0,"",IF((INDEX(MASTER!$D$24:$AG$391,$AK211,E$419)=0),"",(INDEX(MASTER!$D$24:$AG$391,$AK211,E$419))))</f>
        <v/>
      </c>
      <c r="F211" s="22" t="str" cm="1">
        <f t="array" ref="F211">IF($AK211=0,"",IF((INDEX(MASTER!$D$24:$AG$391,$AK211,F$419)=0),"",(INDEX(MASTER!$D$24:$AG$391,$AK211,F$419))))</f>
        <v>RAMPS CD</v>
      </c>
      <c r="G211" s="23" cm="1">
        <f t="array" ref="G211">IF($AK211=0,"",IF((INDEX(MASTER!$D$24:$AG$391,$AK211,G$419)=0),"",(INDEX(MASTER!$D$24:$AG$391,$AK211,G$419))))</f>
        <v>1300</v>
      </c>
      <c r="H211" s="22" t="str" cm="1">
        <f t="array" ref="H211">IF($AK211=0,"",IF((INDEX(MASTER!$D$24:$AG$391,$AK211,H$419)=0),"",(INDEX(MASTER!$D$24:$AG$391,$AK211,H$419))))</f>
        <v>TO</v>
      </c>
      <c r="I211" s="23" cm="1">
        <f t="array" ref="I211">IF($AK211=0,"",IF((INDEX(MASTER!$D$24:$AG$391,$AK211,I$419)=0),"",(INDEX(MASTER!$D$24:$AG$391,$AK211,I$419))))</f>
        <v>1350</v>
      </c>
      <c r="J211" s="24" t="str" cm="1">
        <f t="array" ref="J211">IF($AK211=0,"",IF((INDEX(MASTER!$D$24:$AG$391,$AK211,J$419)=0),"",(INDEX(MASTER!$D$24:$AG$391,$AK211,J$419))))</f>
        <v/>
      </c>
      <c r="K211" s="24" t="str" cm="1">
        <f t="array" ref="K211">IF($AK211=0,"",IF((INDEX(MASTER!$D$24:$AG$391,$AK211,K$419)=0),"",(INDEX(MASTER!$D$24:$AG$391,$AK211,K$419))))</f>
        <v>01/NHS/21</v>
      </c>
      <c r="L211" s="25" cm="1">
        <f t="array" ref="L211">IF($AK211=0,"",IF((INDEX(MASTER!$D$24:$AG$391,$AK211,L$419)=0),"",(INDEX(MASTER!$D$24:$AG$391,$AK211,L$419))))</f>
        <v>123</v>
      </c>
      <c r="M211" s="27" cm="1">
        <f t="array" ref="M211">IF($AK211=0,"",IF((INDEX(MASTER!$D$24:$AG$391,$AK211,M$419)=0),"",(INDEX(MASTER!$D$24:$AG$391,$AK211,M$419))))</f>
        <v>485</v>
      </c>
      <c r="N211" s="27" cm="1">
        <f t="array" ref="N211">IF($AK211=0,"",IF((INDEX(MASTER!$D$24:$AG$391,$AK211,N$419)=0),"",(INDEX(MASTER!$D$24:$AG$391,$AK211,N$419))))</f>
        <v>80</v>
      </c>
      <c r="O211" s="32" cm="1">
        <f t="array" ref="O211">IF($AK211=0,"",IF((INDEX(MASTER!$D$24:$AG$391,$AK211,O$419)=0),"",(INDEX(MASTER!$D$24:$AG$391,$AK211,O$419))))</f>
        <v>26.666666666666668</v>
      </c>
      <c r="P211" s="32" cm="1">
        <f t="array" ref="P211">IF($AK211=0,"",IF((INDEX(MASTER!$D$24:$AG$391,$AK211,P$419)=0),"",(INDEX(MASTER!$D$24:$AG$391,$AK211,P$419))))</f>
        <v>53.333333333333329</v>
      </c>
      <c r="Q211" s="27" t="str" cm="1">
        <f t="array" ref="Q211">IF($AK211=0,"",IF((INDEX(MASTER!$D$24:$AG$391,$AK211,Q$419)=0),"",(INDEX(MASTER!$D$24:$AG$391,$AK211,Q$419))))</f>
        <v/>
      </c>
      <c r="R211" s="27" t="str" cm="1">
        <f t="array" ref="R211">IF($AK211=0,"",IF((INDEX(MASTER!$D$24:$AG$391,$AK211,R$419)=0),"",(INDEX(MASTER!$D$24:$AG$391,$AK211,R$419))))</f>
        <v/>
      </c>
      <c r="S211" s="27" t="str" cm="1">
        <f t="array" ref="S211">IF($AK211=0,"",IF((INDEX(MASTER!$D$24:$AG$391,$AK211,S$419)=0),"",(INDEX(MASTER!$D$24:$AG$391,$AK211,S$419))))</f>
        <v/>
      </c>
      <c r="T211" s="27" t="str" cm="1">
        <f t="array" ref="T211">IF($AK211=0,"",IF((INDEX(MASTER!$D$24:$AG$391,$AK211,T$419)=0),"",(INDEX(MASTER!$D$24:$AG$391,$AK211,T$419))))</f>
        <v/>
      </c>
      <c r="U211" s="27" t="str" cm="1">
        <f t="array" ref="U211">IF($AK211=0,"",IF((INDEX(MASTER!$D$24:$AG$391,$AK211,U$419)=0),"",(INDEX(MASTER!$D$24:$AG$391,$AK211,U$419))))</f>
        <v/>
      </c>
      <c r="V211" s="27" t="str" cm="1">
        <f t="array" ref="V211">IF($AK211=0,"",IF((INDEX(MASTER!$D$24:$AG$391,$AK211,V$419)=0),"",(INDEX(MASTER!$D$24:$AG$391,$AK211,V$419))))</f>
        <v/>
      </c>
      <c r="W211" s="27" t="str" cm="1">
        <f t="array" ref="W211">IF($AK211=0,"",IF((INDEX(MASTER!$D$24:$AG$391,$AK211,W$419)=0),"",(INDEX(MASTER!$D$24:$AG$391,$AK211,W$419))))</f>
        <v/>
      </c>
      <c r="X211" s="27" t="str" cm="1">
        <f t="array" ref="X211">IF($AK211=0,"",IF((INDEX(MASTER!$D$24:$AG$391,$AK211,X$419)=0),"",(INDEX(MASTER!$D$24:$AG$391,$AK211,X$419))))</f>
        <v/>
      </c>
      <c r="Y211" s="27" t="str" cm="1">
        <f t="array" ref="Y211">IF($AK211=0,"",IF((INDEX(MASTER!$D$24:$AG$391,$AK211,Y$419)=0),"",(INDEX(MASTER!$D$24:$AG$391,$AK211,Y$419))))</f>
        <v/>
      </c>
      <c r="Z211" s="27" t="str" cm="1">
        <f t="array" ref="Z211">IF($AK211=0,"",IF((INDEX(MASTER!$D$24:$AG$391,$AK211,Z$419)=0),"",(INDEX(MASTER!$D$24:$AG$391,$AK211,Z$419))))</f>
        <v/>
      </c>
      <c r="AA211" s="27" t="str" cm="1">
        <f t="array" ref="AA211">IF($AK211=0,"",IF((INDEX(MASTER!$D$24:$AG$391,$AK211,AA$419)=0),"",(INDEX(MASTER!$D$24:$AG$391,$AK211,AA$419))))</f>
        <v/>
      </c>
      <c r="AB211" s="27" t="str" cm="1">
        <f t="array" ref="AB211">IF($AK211=0,"",IF((INDEX(MASTER!$D$24:$AG$391,$AK211,AB$419)=0),"",(INDEX(MASTER!$D$24:$AG$391,$AK211,AB$419))))</f>
        <v/>
      </c>
      <c r="AC211" s="27" t="str" cm="1">
        <f t="array" ref="AC211">IF($AK211=0,"",IF((INDEX(MASTER!$D$24:$AG$391,$AK211,AC$419)=0),"",(INDEX(MASTER!$D$24:$AG$391,$AK211,AC$419))))</f>
        <v/>
      </c>
      <c r="AD211" s="27" t="str" cm="1">
        <f t="array" ref="AD211">IF($AK211=0,"",IF((INDEX(MASTER!$D$24:$AG$391,$AK211,AD$419)=0),"",(INDEX(MASTER!$D$24:$AG$391,$AK211,AD$419))))</f>
        <v/>
      </c>
      <c r="AE211" s="27" t="str" cm="1">
        <f t="array" ref="AE211">IF($AK211=0,"",IF((INDEX(MASTER!$D$24:$AG$391,$AK211,AE$419)=0),"",(INDEX(MASTER!$D$24:$AG$391,$AK211,AE$419))))</f>
        <v/>
      </c>
      <c r="AF211" s="102" t="str" cm="1">
        <f t="array" ref="AF211">IF($AK211=0,"",IF((INDEX(MASTER!$D$24:$AG$391,$AK211,AF$419)=0),"",(INDEX(MASTER!$D$24:$AG$391,$AK211,AF$419))))</f>
        <v/>
      </c>
      <c r="AK211" s="3">
        <v>146</v>
      </c>
    </row>
    <row r="212" spans="2:37" ht="12.75" customHeight="1" x14ac:dyDescent="0.2">
      <c r="B212" s="28"/>
      <c r="D212" s="22" t="str" cm="1">
        <f t="array" ref="D212">IF($AK212=0,"",IF((INDEX(MASTER!$D$24:$AG$391,$AK212,D$419)=0),"",(INDEX(MASTER!$D$24:$AG$391,$AK212,D$419))))</f>
        <v>$XS156</v>
      </c>
      <c r="E212" s="22" t="str" cm="1">
        <f t="array" ref="E212">IF($AK212=0,"",IF((INDEX(MASTER!$D$24:$AG$391,$AK212,E$419)=0),"",(INDEX(MASTER!$D$24:$AG$391,$AK212,E$419))))</f>
        <v/>
      </c>
      <c r="F212" s="22" t="str" cm="1">
        <f t="array" ref="F212">IF($AK212=0,"",IF((INDEX(MASTER!$D$24:$AG$391,$AK212,F$419)=0),"",(INDEX(MASTER!$D$24:$AG$391,$AK212,F$419))))</f>
        <v>RAMPS CD</v>
      </c>
      <c r="G212" s="23" cm="1">
        <f t="array" ref="G212">IF($AK212=0,"",IF((INDEX(MASTER!$D$24:$AG$391,$AK212,G$419)=0),"",(INDEX(MASTER!$D$24:$AG$391,$AK212,G$419))))</f>
        <v>1350</v>
      </c>
      <c r="H212" s="22" t="str" cm="1">
        <f t="array" ref="H212">IF($AK212=0,"",IF((INDEX(MASTER!$D$24:$AG$391,$AK212,H$419)=0),"",(INDEX(MASTER!$D$24:$AG$391,$AK212,H$419))))</f>
        <v>TO</v>
      </c>
      <c r="I212" s="23" cm="1">
        <f t="array" ref="I212">IF($AK212=0,"",IF((INDEX(MASTER!$D$24:$AG$391,$AK212,I$419)=0),"",(INDEX(MASTER!$D$24:$AG$391,$AK212,I$419))))</f>
        <v>1400</v>
      </c>
      <c r="J212" s="24" t="str" cm="1">
        <f t="array" ref="J212">IF($AK212=0,"",IF((INDEX(MASTER!$D$24:$AG$391,$AK212,J$419)=0),"",(INDEX(MASTER!$D$24:$AG$391,$AK212,J$419))))</f>
        <v/>
      </c>
      <c r="K212" s="24" t="str" cm="1">
        <f t="array" ref="K212">IF($AK212=0,"",IF((INDEX(MASTER!$D$24:$AG$391,$AK212,K$419)=0),"",(INDEX(MASTER!$D$24:$AG$391,$AK212,K$419))))</f>
        <v>01/NHS/21</v>
      </c>
      <c r="L212" s="25" cm="1">
        <f t="array" ref="L212">IF($AK212=0,"",IF((INDEX(MASTER!$D$24:$AG$391,$AK212,L$419)=0),"",(INDEX(MASTER!$D$24:$AG$391,$AK212,L$419))))</f>
        <v>94</v>
      </c>
      <c r="M212" s="27" cm="1">
        <f t="array" ref="M212">IF($AK212=0,"",IF((INDEX(MASTER!$D$24:$AG$391,$AK212,M$419)=0),"",(INDEX(MASTER!$D$24:$AG$391,$AK212,M$419))))</f>
        <v>493</v>
      </c>
      <c r="N212" s="27" cm="1">
        <f t="array" ref="N212">IF($AK212=0,"",IF((INDEX(MASTER!$D$24:$AG$391,$AK212,N$419)=0),"",(INDEX(MASTER!$D$24:$AG$391,$AK212,N$419))))</f>
        <v>102</v>
      </c>
      <c r="O212" s="32" cm="1">
        <f t="array" ref="O212">IF($AK212=0,"",IF((INDEX(MASTER!$D$24:$AG$391,$AK212,O$419)=0),"",(INDEX(MASTER!$D$24:$AG$391,$AK212,O$419))))</f>
        <v>34</v>
      </c>
      <c r="P212" s="32" cm="1">
        <f t="array" ref="P212">IF($AK212=0,"",IF((INDEX(MASTER!$D$24:$AG$391,$AK212,P$419)=0),"",(INDEX(MASTER!$D$24:$AG$391,$AK212,P$419))))</f>
        <v>68</v>
      </c>
      <c r="Q212" s="27" t="str" cm="1">
        <f t="array" ref="Q212">IF($AK212=0,"",IF((INDEX(MASTER!$D$24:$AG$391,$AK212,Q$419)=0),"",(INDEX(MASTER!$D$24:$AG$391,$AK212,Q$419))))</f>
        <v/>
      </c>
      <c r="R212" s="27" t="str" cm="1">
        <f t="array" ref="R212">IF($AK212=0,"",IF((INDEX(MASTER!$D$24:$AG$391,$AK212,R$419)=0),"",(INDEX(MASTER!$D$24:$AG$391,$AK212,R$419))))</f>
        <v/>
      </c>
      <c r="S212" s="27" t="str" cm="1">
        <f t="array" ref="S212">IF($AK212=0,"",IF((INDEX(MASTER!$D$24:$AG$391,$AK212,S$419)=0),"",(INDEX(MASTER!$D$24:$AG$391,$AK212,S$419))))</f>
        <v/>
      </c>
      <c r="T212" s="27" t="str" cm="1">
        <f t="array" ref="T212">IF($AK212=0,"",IF((INDEX(MASTER!$D$24:$AG$391,$AK212,T$419)=0),"",(INDEX(MASTER!$D$24:$AG$391,$AK212,T$419))))</f>
        <v/>
      </c>
      <c r="U212" s="27" t="str" cm="1">
        <f t="array" ref="U212">IF($AK212=0,"",IF((INDEX(MASTER!$D$24:$AG$391,$AK212,U$419)=0),"",(INDEX(MASTER!$D$24:$AG$391,$AK212,U$419))))</f>
        <v/>
      </c>
      <c r="V212" s="27" t="str" cm="1">
        <f t="array" ref="V212">IF($AK212=0,"",IF((INDEX(MASTER!$D$24:$AG$391,$AK212,V$419)=0),"",(INDEX(MASTER!$D$24:$AG$391,$AK212,V$419))))</f>
        <v/>
      </c>
      <c r="W212" s="27" t="str" cm="1">
        <f t="array" ref="W212">IF($AK212=0,"",IF((INDEX(MASTER!$D$24:$AG$391,$AK212,W$419)=0),"",(INDEX(MASTER!$D$24:$AG$391,$AK212,W$419))))</f>
        <v/>
      </c>
      <c r="X212" s="27" t="str" cm="1">
        <f t="array" ref="X212">IF($AK212=0,"",IF((INDEX(MASTER!$D$24:$AG$391,$AK212,X$419)=0),"",(INDEX(MASTER!$D$24:$AG$391,$AK212,X$419))))</f>
        <v/>
      </c>
      <c r="Y212" s="27" t="str" cm="1">
        <f t="array" ref="Y212">IF($AK212=0,"",IF((INDEX(MASTER!$D$24:$AG$391,$AK212,Y$419)=0),"",(INDEX(MASTER!$D$24:$AG$391,$AK212,Y$419))))</f>
        <v/>
      </c>
      <c r="Z212" s="27" t="str" cm="1">
        <f t="array" ref="Z212">IF($AK212=0,"",IF((INDEX(MASTER!$D$24:$AG$391,$AK212,Z$419)=0),"",(INDEX(MASTER!$D$24:$AG$391,$AK212,Z$419))))</f>
        <v/>
      </c>
      <c r="AA212" s="27" t="str" cm="1">
        <f t="array" ref="AA212">IF($AK212=0,"",IF((INDEX(MASTER!$D$24:$AG$391,$AK212,AA$419)=0),"",(INDEX(MASTER!$D$24:$AG$391,$AK212,AA$419))))</f>
        <v/>
      </c>
      <c r="AB212" s="27" t="str" cm="1">
        <f t="array" ref="AB212">IF($AK212=0,"",IF((INDEX(MASTER!$D$24:$AG$391,$AK212,AB$419)=0),"",(INDEX(MASTER!$D$24:$AG$391,$AK212,AB$419))))</f>
        <v/>
      </c>
      <c r="AC212" s="27" t="str" cm="1">
        <f t="array" ref="AC212">IF($AK212=0,"",IF((INDEX(MASTER!$D$24:$AG$391,$AK212,AC$419)=0),"",(INDEX(MASTER!$D$24:$AG$391,$AK212,AC$419))))</f>
        <v/>
      </c>
      <c r="AD212" s="27" t="str" cm="1">
        <f t="array" ref="AD212">IF($AK212=0,"",IF((INDEX(MASTER!$D$24:$AG$391,$AK212,AD$419)=0),"",(INDEX(MASTER!$D$24:$AG$391,$AK212,AD$419))))</f>
        <v/>
      </c>
      <c r="AE212" s="27" t="str" cm="1">
        <f t="array" ref="AE212">IF($AK212=0,"",IF((INDEX(MASTER!$D$24:$AG$391,$AK212,AE$419)=0),"",(INDEX(MASTER!$D$24:$AG$391,$AK212,AE$419))))</f>
        <v/>
      </c>
      <c r="AF212" s="102" t="str" cm="1">
        <f t="array" ref="AF212">IF($AK212=0,"",IF((INDEX(MASTER!$D$24:$AG$391,$AK212,AF$419)=0),"",(INDEX(MASTER!$D$24:$AG$391,$AK212,AF$419))))</f>
        <v/>
      </c>
      <c r="AK212" s="3">
        <v>147</v>
      </c>
    </row>
    <row r="213" spans="2:37" ht="12.75" customHeight="1" x14ac:dyDescent="0.2">
      <c r="B213" s="28"/>
      <c r="D213" s="22" t="str" cm="1">
        <f t="array" ref="D213">IF($AK213=0,"",IF((INDEX(MASTER!$D$24:$AG$391,$AK213,D$419)=0),"",(INDEX(MASTER!$D$24:$AG$391,$AK213,D$419))))</f>
        <v>$XS157</v>
      </c>
      <c r="E213" s="22" t="str" cm="1">
        <f t="array" ref="E213">IF($AK213=0,"",IF((INDEX(MASTER!$D$24:$AG$391,$AK213,E$419)=0),"",(INDEX(MASTER!$D$24:$AG$391,$AK213,E$419))))</f>
        <v/>
      </c>
      <c r="F213" s="22" t="str" cm="1">
        <f t="array" ref="F213">IF($AK213=0,"",IF((INDEX(MASTER!$D$24:$AG$391,$AK213,F$419)=0),"",(INDEX(MASTER!$D$24:$AG$391,$AK213,F$419))))</f>
        <v>RAMPS CD</v>
      </c>
      <c r="G213" s="23" cm="1">
        <f t="array" ref="G213">IF($AK213=0,"",IF((INDEX(MASTER!$D$24:$AG$391,$AK213,G$419)=0),"",(INDEX(MASTER!$D$24:$AG$391,$AK213,G$419))))</f>
        <v>1400</v>
      </c>
      <c r="H213" s="22" t="str" cm="1">
        <f t="array" ref="H213">IF($AK213=0,"",IF((INDEX(MASTER!$D$24:$AG$391,$AK213,H$419)=0),"",(INDEX(MASTER!$D$24:$AG$391,$AK213,H$419))))</f>
        <v>TO</v>
      </c>
      <c r="I213" s="23" cm="1">
        <f t="array" ref="I213">IF($AK213=0,"",IF((INDEX(MASTER!$D$24:$AG$391,$AK213,I$419)=0),"",(INDEX(MASTER!$D$24:$AG$391,$AK213,I$419))))</f>
        <v>1450</v>
      </c>
      <c r="J213" s="24" t="str" cm="1">
        <f t="array" ref="J213">IF($AK213=0,"",IF((INDEX(MASTER!$D$24:$AG$391,$AK213,J$419)=0),"",(INDEX(MASTER!$D$24:$AG$391,$AK213,J$419))))</f>
        <v/>
      </c>
      <c r="K213" s="24" t="str" cm="1">
        <f t="array" ref="K213">IF($AK213=0,"",IF((INDEX(MASTER!$D$24:$AG$391,$AK213,K$419)=0),"",(INDEX(MASTER!$D$24:$AG$391,$AK213,K$419))))</f>
        <v>01/NHS/21</v>
      </c>
      <c r="L213" s="25" cm="1">
        <f t="array" ref="L213">IF($AK213=0,"",IF((INDEX(MASTER!$D$24:$AG$391,$AK213,L$419)=0),"",(INDEX(MASTER!$D$24:$AG$391,$AK213,L$419))))</f>
        <v>64</v>
      </c>
      <c r="M213" s="27" cm="1">
        <f t="array" ref="M213">IF($AK213=0,"",IF((INDEX(MASTER!$D$24:$AG$391,$AK213,M$419)=0),"",(INDEX(MASTER!$D$24:$AG$391,$AK213,M$419))))</f>
        <v>686</v>
      </c>
      <c r="N213" s="27" cm="1">
        <f t="array" ref="N213">IF($AK213=0,"",IF((INDEX(MASTER!$D$24:$AG$391,$AK213,N$419)=0),"",(INDEX(MASTER!$D$24:$AG$391,$AK213,N$419))))</f>
        <v>87</v>
      </c>
      <c r="O213" s="32" cm="1">
        <f t="array" ref="O213">IF($AK213=0,"",IF((INDEX(MASTER!$D$24:$AG$391,$AK213,O$419)=0),"",(INDEX(MASTER!$D$24:$AG$391,$AK213,O$419))))</f>
        <v>29</v>
      </c>
      <c r="P213" s="32" cm="1">
        <f t="array" ref="P213">IF($AK213=0,"",IF((INDEX(MASTER!$D$24:$AG$391,$AK213,P$419)=0),"",(INDEX(MASTER!$D$24:$AG$391,$AK213,P$419))))</f>
        <v>58</v>
      </c>
      <c r="Q213" s="27" t="str" cm="1">
        <f t="array" ref="Q213">IF($AK213=0,"",IF((INDEX(MASTER!$D$24:$AG$391,$AK213,Q$419)=0),"",(INDEX(MASTER!$D$24:$AG$391,$AK213,Q$419))))</f>
        <v/>
      </c>
      <c r="R213" s="27" t="str" cm="1">
        <f t="array" ref="R213">IF($AK213=0,"",IF((INDEX(MASTER!$D$24:$AG$391,$AK213,R$419)=0),"",(INDEX(MASTER!$D$24:$AG$391,$AK213,R$419))))</f>
        <v/>
      </c>
      <c r="S213" s="27" t="str" cm="1">
        <f t="array" ref="S213">IF($AK213=0,"",IF((INDEX(MASTER!$D$24:$AG$391,$AK213,S$419)=0),"",(INDEX(MASTER!$D$24:$AG$391,$AK213,S$419))))</f>
        <v/>
      </c>
      <c r="T213" s="27" t="str" cm="1">
        <f t="array" ref="T213">IF($AK213=0,"",IF((INDEX(MASTER!$D$24:$AG$391,$AK213,T$419)=0),"",(INDEX(MASTER!$D$24:$AG$391,$AK213,T$419))))</f>
        <v/>
      </c>
      <c r="U213" s="27" t="str" cm="1">
        <f t="array" ref="U213">IF($AK213=0,"",IF((INDEX(MASTER!$D$24:$AG$391,$AK213,U$419)=0),"",(INDEX(MASTER!$D$24:$AG$391,$AK213,U$419))))</f>
        <v/>
      </c>
      <c r="V213" s="27" t="str" cm="1">
        <f t="array" ref="V213">IF($AK213=0,"",IF((INDEX(MASTER!$D$24:$AG$391,$AK213,V$419)=0),"",(INDEX(MASTER!$D$24:$AG$391,$AK213,V$419))))</f>
        <v/>
      </c>
      <c r="W213" s="27" t="str" cm="1">
        <f t="array" ref="W213">IF($AK213=0,"",IF((INDEX(MASTER!$D$24:$AG$391,$AK213,W$419)=0),"",(INDEX(MASTER!$D$24:$AG$391,$AK213,W$419))))</f>
        <v/>
      </c>
      <c r="X213" s="27" t="str" cm="1">
        <f t="array" ref="X213">IF($AK213=0,"",IF((INDEX(MASTER!$D$24:$AG$391,$AK213,X$419)=0),"",(INDEX(MASTER!$D$24:$AG$391,$AK213,X$419))))</f>
        <v/>
      </c>
      <c r="Y213" s="27" t="str" cm="1">
        <f t="array" ref="Y213">IF($AK213=0,"",IF((INDEX(MASTER!$D$24:$AG$391,$AK213,Y$419)=0),"",(INDEX(MASTER!$D$24:$AG$391,$AK213,Y$419))))</f>
        <v/>
      </c>
      <c r="Z213" s="27" t="str" cm="1">
        <f t="array" ref="Z213">IF($AK213=0,"",IF((INDEX(MASTER!$D$24:$AG$391,$AK213,Z$419)=0),"",(INDEX(MASTER!$D$24:$AG$391,$AK213,Z$419))))</f>
        <v/>
      </c>
      <c r="AA213" s="27" t="str" cm="1">
        <f t="array" ref="AA213">IF($AK213=0,"",IF((INDEX(MASTER!$D$24:$AG$391,$AK213,AA$419)=0),"",(INDEX(MASTER!$D$24:$AG$391,$AK213,AA$419))))</f>
        <v/>
      </c>
      <c r="AB213" s="27" t="str" cm="1">
        <f t="array" ref="AB213">IF($AK213=0,"",IF((INDEX(MASTER!$D$24:$AG$391,$AK213,AB$419)=0),"",(INDEX(MASTER!$D$24:$AG$391,$AK213,AB$419))))</f>
        <v/>
      </c>
      <c r="AC213" s="27" t="str" cm="1">
        <f t="array" ref="AC213">IF($AK213=0,"",IF((INDEX(MASTER!$D$24:$AG$391,$AK213,AC$419)=0),"",(INDEX(MASTER!$D$24:$AG$391,$AK213,AC$419))))</f>
        <v/>
      </c>
      <c r="AD213" s="27" t="str" cm="1">
        <f t="array" ref="AD213">IF($AK213=0,"",IF((INDEX(MASTER!$D$24:$AG$391,$AK213,AD$419)=0),"",(INDEX(MASTER!$D$24:$AG$391,$AK213,AD$419))))</f>
        <v/>
      </c>
      <c r="AE213" s="27" t="str" cm="1">
        <f t="array" ref="AE213">IF($AK213=0,"",IF((INDEX(MASTER!$D$24:$AG$391,$AK213,AE$419)=0),"",(INDEX(MASTER!$D$24:$AG$391,$AK213,AE$419))))</f>
        <v/>
      </c>
      <c r="AF213" s="102" t="str" cm="1">
        <f t="array" ref="AF213">IF($AK213=0,"",IF((INDEX(MASTER!$D$24:$AG$391,$AK213,AF$419)=0),"",(INDEX(MASTER!$D$24:$AG$391,$AK213,AF$419))))</f>
        <v/>
      </c>
      <c r="AK213" s="3">
        <v>148</v>
      </c>
    </row>
    <row r="214" spans="2:37" ht="12.75" customHeight="1" x14ac:dyDescent="0.2">
      <c r="B214" s="28"/>
      <c r="D214" s="22" t="str" cm="1">
        <f t="array" ref="D214">IF($AK214=0,"",IF((INDEX(MASTER!$D$24:$AG$391,$AK214,D$419)=0),"",(INDEX(MASTER!$D$24:$AG$391,$AK214,D$419))))</f>
        <v>$XS157</v>
      </c>
      <c r="E214" s="22" t="str" cm="1">
        <f t="array" ref="E214">IF($AK214=0,"",IF((INDEX(MASTER!$D$24:$AG$391,$AK214,E$419)=0),"",(INDEX(MASTER!$D$24:$AG$391,$AK214,E$419))))</f>
        <v/>
      </c>
      <c r="F214" s="22" t="str" cm="1">
        <f t="array" ref="F214">IF($AK214=0,"",IF((INDEX(MASTER!$D$24:$AG$391,$AK214,F$419)=0),"",(INDEX(MASTER!$D$24:$AG$391,$AK214,F$419))))</f>
        <v>RAMPS CD</v>
      </c>
      <c r="G214" s="23" cm="1">
        <f t="array" ref="G214">IF($AK214=0,"",IF((INDEX(MASTER!$D$24:$AG$391,$AK214,G$419)=0),"",(INDEX(MASTER!$D$24:$AG$391,$AK214,G$419))))</f>
        <v>1450</v>
      </c>
      <c r="H214" s="22" t="str" cm="1">
        <f t="array" ref="H214">IF($AK214=0,"",IF((INDEX(MASTER!$D$24:$AG$391,$AK214,H$419)=0),"",(INDEX(MASTER!$D$24:$AG$391,$AK214,H$419))))</f>
        <v>TO</v>
      </c>
      <c r="I214" s="23" cm="1">
        <f t="array" ref="I214">IF($AK214=0,"",IF((INDEX(MASTER!$D$24:$AG$391,$AK214,I$419)=0),"",(INDEX(MASTER!$D$24:$AG$391,$AK214,I$419))))</f>
        <v>1500</v>
      </c>
      <c r="J214" s="24" t="str" cm="1">
        <f t="array" ref="J214">IF($AK214=0,"",IF((INDEX(MASTER!$D$24:$AG$391,$AK214,J$419)=0),"",(INDEX(MASTER!$D$24:$AG$391,$AK214,J$419))))</f>
        <v/>
      </c>
      <c r="K214" s="24" t="str" cm="1">
        <f t="array" ref="K214">IF($AK214=0,"",IF((INDEX(MASTER!$D$24:$AG$391,$AK214,K$419)=0),"",(INDEX(MASTER!$D$24:$AG$391,$AK214,K$419))))</f>
        <v>01/NHS/21</v>
      </c>
      <c r="L214" s="25" cm="1">
        <f t="array" ref="L214">IF($AK214=0,"",IF((INDEX(MASTER!$D$24:$AG$391,$AK214,L$419)=0),"",(INDEX(MASTER!$D$24:$AG$391,$AK214,L$419))))</f>
        <v>55</v>
      </c>
      <c r="M214" s="27" cm="1">
        <f t="array" ref="M214">IF($AK214=0,"",IF((INDEX(MASTER!$D$24:$AG$391,$AK214,M$419)=0),"",(INDEX(MASTER!$D$24:$AG$391,$AK214,M$419))))</f>
        <v>1064</v>
      </c>
      <c r="N214" s="27" cm="1">
        <f t="array" ref="N214">IF($AK214=0,"",IF((INDEX(MASTER!$D$24:$AG$391,$AK214,N$419)=0),"",(INDEX(MASTER!$D$24:$AG$391,$AK214,N$419))))</f>
        <v>76</v>
      </c>
      <c r="O214" s="32" cm="1">
        <f t="array" ref="O214">IF($AK214=0,"",IF((INDEX(MASTER!$D$24:$AG$391,$AK214,O$419)=0),"",(INDEX(MASTER!$D$24:$AG$391,$AK214,O$419))))</f>
        <v>25.333333333333332</v>
      </c>
      <c r="P214" s="32" cm="1">
        <f t="array" ref="P214">IF($AK214=0,"",IF((INDEX(MASTER!$D$24:$AG$391,$AK214,P$419)=0),"",(INDEX(MASTER!$D$24:$AG$391,$AK214,P$419))))</f>
        <v>50.666666666666671</v>
      </c>
      <c r="Q214" s="27" t="str" cm="1">
        <f t="array" ref="Q214">IF($AK214=0,"",IF((INDEX(MASTER!$D$24:$AG$391,$AK214,Q$419)=0),"",(INDEX(MASTER!$D$24:$AG$391,$AK214,Q$419))))</f>
        <v/>
      </c>
      <c r="R214" s="27" t="str" cm="1">
        <f t="array" ref="R214">IF($AK214=0,"",IF((INDEX(MASTER!$D$24:$AG$391,$AK214,R$419)=0),"",(INDEX(MASTER!$D$24:$AG$391,$AK214,R$419))))</f>
        <v/>
      </c>
      <c r="S214" s="27" t="str" cm="1">
        <f t="array" ref="S214">IF($AK214=0,"",IF((INDEX(MASTER!$D$24:$AG$391,$AK214,S$419)=0),"",(INDEX(MASTER!$D$24:$AG$391,$AK214,S$419))))</f>
        <v/>
      </c>
      <c r="T214" s="27" t="str" cm="1">
        <f t="array" ref="T214">IF($AK214=0,"",IF((INDEX(MASTER!$D$24:$AG$391,$AK214,T$419)=0),"",(INDEX(MASTER!$D$24:$AG$391,$AK214,T$419))))</f>
        <v/>
      </c>
      <c r="U214" s="27" t="str" cm="1">
        <f t="array" ref="U214">IF($AK214=0,"",IF((INDEX(MASTER!$D$24:$AG$391,$AK214,U$419)=0),"",(INDEX(MASTER!$D$24:$AG$391,$AK214,U$419))))</f>
        <v/>
      </c>
      <c r="V214" s="27" t="str" cm="1">
        <f t="array" ref="V214">IF($AK214=0,"",IF((INDEX(MASTER!$D$24:$AG$391,$AK214,V$419)=0),"",(INDEX(MASTER!$D$24:$AG$391,$AK214,V$419))))</f>
        <v/>
      </c>
      <c r="W214" s="27" t="str" cm="1">
        <f t="array" ref="W214">IF($AK214=0,"",IF((INDEX(MASTER!$D$24:$AG$391,$AK214,W$419)=0),"",(INDEX(MASTER!$D$24:$AG$391,$AK214,W$419))))</f>
        <v/>
      </c>
      <c r="X214" s="27" t="str" cm="1">
        <f t="array" ref="X214">IF($AK214=0,"",IF((INDEX(MASTER!$D$24:$AG$391,$AK214,X$419)=0),"",(INDEX(MASTER!$D$24:$AG$391,$AK214,X$419))))</f>
        <v/>
      </c>
      <c r="Y214" s="27" t="str" cm="1">
        <f t="array" ref="Y214">IF($AK214=0,"",IF((INDEX(MASTER!$D$24:$AG$391,$AK214,Y$419)=0),"",(INDEX(MASTER!$D$24:$AG$391,$AK214,Y$419))))</f>
        <v/>
      </c>
      <c r="Z214" s="27" t="str" cm="1">
        <f t="array" ref="Z214">IF($AK214=0,"",IF((INDEX(MASTER!$D$24:$AG$391,$AK214,Z$419)=0),"",(INDEX(MASTER!$D$24:$AG$391,$AK214,Z$419))))</f>
        <v/>
      </c>
      <c r="AA214" s="27" t="str" cm="1">
        <f t="array" ref="AA214">IF($AK214=0,"",IF((INDEX(MASTER!$D$24:$AG$391,$AK214,AA$419)=0),"",(INDEX(MASTER!$D$24:$AG$391,$AK214,AA$419))))</f>
        <v/>
      </c>
      <c r="AB214" s="27" t="str" cm="1">
        <f t="array" ref="AB214">IF($AK214=0,"",IF((INDEX(MASTER!$D$24:$AG$391,$AK214,AB$419)=0),"",(INDEX(MASTER!$D$24:$AG$391,$AK214,AB$419))))</f>
        <v/>
      </c>
      <c r="AC214" s="27" t="str" cm="1">
        <f t="array" ref="AC214">IF($AK214=0,"",IF((INDEX(MASTER!$D$24:$AG$391,$AK214,AC$419)=0),"",(INDEX(MASTER!$D$24:$AG$391,$AK214,AC$419))))</f>
        <v/>
      </c>
      <c r="AD214" s="27" t="str" cm="1">
        <f t="array" ref="AD214">IF($AK214=0,"",IF((INDEX(MASTER!$D$24:$AG$391,$AK214,AD$419)=0),"",(INDEX(MASTER!$D$24:$AG$391,$AK214,AD$419))))</f>
        <v/>
      </c>
      <c r="AE214" s="27" t="str" cm="1">
        <f t="array" ref="AE214">IF($AK214=0,"",IF((INDEX(MASTER!$D$24:$AG$391,$AK214,AE$419)=0),"",(INDEX(MASTER!$D$24:$AG$391,$AK214,AE$419))))</f>
        <v/>
      </c>
      <c r="AF214" s="102" t="str" cm="1">
        <f t="array" ref="AF214">IF($AK214=0,"",IF((INDEX(MASTER!$D$24:$AG$391,$AK214,AF$419)=0),"",(INDEX(MASTER!$D$24:$AG$391,$AK214,AF$419))))</f>
        <v/>
      </c>
      <c r="AK214" s="3">
        <v>149</v>
      </c>
    </row>
    <row r="215" spans="2:37" ht="12.75" customHeight="1" x14ac:dyDescent="0.2">
      <c r="B215" s="28"/>
      <c r="D215" s="22" t="str" cm="1">
        <f t="array" ref="D215">IF($AK215=0,"",IF((INDEX(MASTER!$D$24:$AG$391,$AK215,D$419)=0),"",(INDEX(MASTER!$D$24:$AG$391,$AK215,D$419))))</f>
        <v>$XS158</v>
      </c>
      <c r="E215" s="22" t="str" cm="1">
        <f t="array" ref="E215">IF($AK215=0,"",IF((INDEX(MASTER!$D$24:$AG$391,$AK215,E$419)=0),"",(INDEX(MASTER!$D$24:$AG$391,$AK215,E$419))))</f>
        <v/>
      </c>
      <c r="F215" s="22" t="str" cm="1">
        <f t="array" ref="F215">IF($AK215=0,"",IF((INDEX(MASTER!$D$24:$AG$391,$AK215,F$419)=0),"",(INDEX(MASTER!$D$24:$AG$391,$AK215,F$419))))</f>
        <v>RAMPS CD</v>
      </c>
      <c r="G215" s="23" cm="1">
        <f t="array" ref="G215">IF($AK215=0,"",IF((INDEX(MASTER!$D$24:$AG$391,$AK215,G$419)=0),"",(INDEX(MASTER!$D$24:$AG$391,$AK215,G$419))))</f>
        <v>1500</v>
      </c>
      <c r="H215" s="22" t="str" cm="1">
        <f t="array" ref="H215">IF($AK215=0,"",IF((INDEX(MASTER!$D$24:$AG$391,$AK215,H$419)=0),"",(INDEX(MASTER!$D$24:$AG$391,$AK215,H$419))))</f>
        <v>TO</v>
      </c>
      <c r="I215" s="23" cm="1">
        <f t="array" ref="I215">IF($AK215=0,"",IF((INDEX(MASTER!$D$24:$AG$391,$AK215,I$419)=0),"",(INDEX(MASTER!$D$24:$AG$391,$AK215,I$419))))</f>
        <v>1550</v>
      </c>
      <c r="J215" s="24" t="str" cm="1">
        <f t="array" ref="J215">IF($AK215=0,"",IF((INDEX(MASTER!$D$24:$AG$391,$AK215,J$419)=0),"",(INDEX(MASTER!$D$24:$AG$391,$AK215,J$419))))</f>
        <v/>
      </c>
      <c r="K215" s="24" t="str" cm="1">
        <f t="array" ref="K215">IF($AK215=0,"",IF((INDEX(MASTER!$D$24:$AG$391,$AK215,K$419)=0),"",(INDEX(MASTER!$D$24:$AG$391,$AK215,K$419))))</f>
        <v>01/NHS/21</v>
      </c>
      <c r="L215" s="25" cm="1">
        <f t="array" ref="L215">IF($AK215=0,"",IF((INDEX(MASTER!$D$24:$AG$391,$AK215,L$419)=0),"",(INDEX(MASTER!$D$24:$AG$391,$AK215,L$419))))</f>
        <v>48</v>
      </c>
      <c r="M215" s="27" cm="1">
        <f t="array" ref="M215">IF($AK215=0,"",IF((INDEX(MASTER!$D$24:$AG$391,$AK215,M$419)=0),"",(INDEX(MASTER!$D$24:$AG$391,$AK215,M$419))))</f>
        <v>1129</v>
      </c>
      <c r="N215" s="27" cm="1">
        <f t="array" ref="N215">IF($AK215=0,"",IF((INDEX(MASTER!$D$24:$AG$391,$AK215,N$419)=0),"",(INDEX(MASTER!$D$24:$AG$391,$AK215,N$419))))</f>
        <v>75</v>
      </c>
      <c r="O215" s="32" cm="1">
        <f t="array" ref="O215">IF($AK215=0,"",IF((INDEX(MASTER!$D$24:$AG$391,$AK215,O$419)=0),"",(INDEX(MASTER!$D$24:$AG$391,$AK215,O$419))))</f>
        <v>25</v>
      </c>
      <c r="P215" s="32" cm="1">
        <f t="array" ref="P215">IF($AK215=0,"",IF((INDEX(MASTER!$D$24:$AG$391,$AK215,P$419)=0),"",(INDEX(MASTER!$D$24:$AG$391,$AK215,P$419))))</f>
        <v>50</v>
      </c>
      <c r="Q215" s="27" t="str" cm="1">
        <f t="array" ref="Q215">IF($AK215=0,"",IF((INDEX(MASTER!$D$24:$AG$391,$AK215,Q$419)=0),"",(INDEX(MASTER!$D$24:$AG$391,$AK215,Q$419))))</f>
        <v/>
      </c>
      <c r="R215" s="27" t="str" cm="1">
        <f t="array" ref="R215">IF($AK215=0,"",IF((INDEX(MASTER!$D$24:$AG$391,$AK215,R$419)=0),"",(INDEX(MASTER!$D$24:$AG$391,$AK215,R$419))))</f>
        <v/>
      </c>
      <c r="S215" s="27" t="str" cm="1">
        <f t="array" ref="S215">IF($AK215=0,"",IF((INDEX(MASTER!$D$24:$AG$391,$AK215,S$419)=0),"",(INDEX(MASTER!$D$24:$AG$391,$AK215,S$419))))</f>
        <v/>
      </c>
      <c r="T215" s="27" t="str" cm="1">
        <f t="array" ref="T215">IF($AK215=0,"",IF((INDEX(MASTER!$D$24:$AG$391,$AK215,T$419)=0),"",(INDEX(MASTER!$D$24:$AG$391,$AK215,T$419))))</f>
        <v/>
      </c>
      <c r="U215" s="27" t="str" cm="1">
        <f t="array" ref="U215">IF($AK215=0,"",IF((INDEX(MASTER!$D$24:$AG$391,$AK215,U$419)=0),"",(INDEX(MASTER!$D$24:$AG$391,$AK215,U$419))))</f>
        <v/>
      </c>
      <c r="V215" s="27" t="str" cm="1">
        <f t="array" ref="V215">IF($AK215=0,"",IF((INDEX(MASTER!$D$24:$AG$391,$AK215,V$419)=0),"",(INDEX(MASTER!$D$24:$AG$391,$AK215,V$419))))</f>
        <v/>
      </c>
      <c r="W215" s="27" t="str" cm="1">
        <f t="array" ref="W215">IF($AK215=0,"",IF((INDEX(MASTER!$D$24:$AG$391,$AK215,W$419)=0),"",(INDEX(MASTER!$D$24:$AG$391,$AK215,W$419))))</f>
        <v/>
      </c>
      <c r="X215" s="27" t="str" cm="1">
        <f t="array" ref="X215">IF($AK215=0,"",IF((INDEX(MASTER!$D$24:$AG$391,$AK215,X$419)=0),"",(INDEX(MASTER!$D$24:$AG$391,$AK215,X$419))))</f>
        <v/>
      </c>
      <c r="Y215" s="27" t="str" cm="1">
        <f t="array" ref="Y215">IF($AK215=0,"",IF((INDEX(MASTER!$D$24:$AG$391,$AK215,Y$419)=0),"",(INDEX(MASTER!$D$24:$AG$391,$AK215,Y$419))))</f>
        <v/>
      </c>
      <c r="Z215" s="27" t="str" cm="1">
        <f t="array" ref="Z215">IF($AK215=0,"",IF((INDEX(MASTER!$D$24:$AG$391,$AK215,Z$419)=0),"",(INDEX(MASTER!$D$24:$AG$391,$AK215,Z$419))))</f>
        <v/>
      </c>
      <c r="AA215" s="27" t="str" cm="1">
        <f t="array" ref="AA215">IF($AK215=0,"",IF((INDEX(MASTER!$D$24:$AG$391,$AK215,AA$419)=0),"",(INDEX(MASTER!$D$24:$AG$391,$AK215,AA$419))))</f>
        <v/>
      </c>
      <c r="AB215" s="27" t="str" cm="1">
        <f t="array" ref="AB215">IF($AK215=0,"",IF((INDEX(MASTER!$D$24:$AG$391,$AK215,AB$419)=0),"",(INDEX(MASTER!$D$24:$AG$391,$AK215,AB$419))))</f>
        <v/>
      </c>
      <c r="AC215" s="27" t="str" cm="1">
        <f t="array" ref="AC215">IF($AK215=0,"",IF((INDEX(MASTER!$D$24:$AG$391,$AK215,AC$419)=0),"",(INDEX(MASTER!$D$24:$AG$391,$AK215,AC$419))))</f>
        <v/>
      </c>
      <c r="AD215" s="27" t="str" cm="1">
        <f t="array" ref="AD215">IF($AK215=0,"",IF((INDEX(MASTER!$D$24:$AG$391,$AK215,AD$419)=0),"",(INDEX(MASTER!$D$24:$AG$391,$AK215,AD$419))))</f>
        <v/>
      </c>
      <c r="AE215" s="27" t="str" cm="1">
        <f t="array" ref="AE215">IF($AK215=0,"",IF((INDEX(MASTER!$D$24:$AG$391,$AK215,AE$419)=0),"",(INDEX(MASTER!$D$24:$AG$391,$AK215,AE$419))))</f>
        <v/>
      </c>
      <c r="AF215" s="102" t="str" cm="1">
        <f t="array" ref="AF215">IF($AK215=0,"",IF((INDEX(MASTER!$D$24:$AG$391,$AK215,AF$419)=0),"",(INDEX(MASTER!$D$24:$AG$391,$AK215,AF$419))))</f>
        <v/>
      </c>
      <c r="AK215" s="3">
        <v>150</v>
      </c>
    </row>
    <row r="216" spans="2:37" ht="12.75" customHeight="1" x14ac:dyDescent="0.2">
      <c r="B216" s="28"/>
      <c r="D216" s="22" t="str" cm="1">
        <f t="array" ref="D216">IF($AK216=0,"",IF((INDEX(MASTER!$D$24:$AG$391,$AK216,D$419)=0),"",(INDEX(MASTER!$D$24:$AG$391,$AK216,D$419))))</f>
        <v/>
      </c>
      <c r="E216" s="22" t="str" cm="1">
        <f t="array" ref="E216">IF($AK216=0,"",IF((INDEX(MASTER!$D$24:$AG$391,$AK216,E$419)=0),"",(INDEX(MASTER!$D$24:$AG$391,$AK216,E$419))))</f>
        <v/>
      </c>
      <c r="F216" s="22" t="str" cm="1">
        <f t="array" ref="F216">IF($AK216=0,"",IF((INDEX(MASTER!$D$24:$AG$391,$AK216,F$419)=0),"",(INDEX(MASTER!$D$24:$AG$391,$AK216,F$419))))</f>
        <v/>
      </c>
      <c r="G216" s="23" t="str" cm="1">
        <f t="array" ref="G216">IF($AK216=0,"",IF((INDEX(MASTER!$D$24:$AG$391,$AK216,G$419)=0),"",(INDEX(MASTER!$D$24:$AG$391,$AK216,G$419))))</f>
        <v/>
      </c>
      <c r="H216" s="22" t="str" cm="1">
        <f t="array" ref="H216">IF($AK216=0,"",IF((INDEX(MASTER!$D$24:$AG$391,$AK216,H$419)=0),"",(INDEX(MASTER!$D$24:$AG$391,$AK216,H$419))))</f>
        <v/>
      </c>
      <c r="I216" s="23" t="str" cm="1">
        <f t="array" ref="I216">IF($AK216=0,"",IF((INDEX(MASTER!$D$24:$AG$391,$AK216,I$419)=0),"",(INDEX(MASTER!$D$24:$AG$391,$AK216,I$419))))</f>
        <v/>
      </c>
      <c r="J216" s="24" t="str" cm="1">
        <f t="array" ref="J216">IF($AK216=0,"",IF((INDEX(MASTER!$D$24:$AG$391,$AK216,J$419)=0),"",(INDEX(MASTER!$D$24:$AG$391,$AK216,J$419))))</f>
        <v/>
      </c>
      <c r="K216" s="24" t="str" cm="1">
        <f t="array" ref="K216">IF($AK216=0,"",IF((INDEX(MASTER!$D$24:$AG$391,$AK216,K$419)=0),"",(INDEX(MASTER!$D$24:$AG$391,$AK216,K$419))))</f>
        <v/>
      </c>
      <c r="L216" s="25" t="str" cm="1">
        <f t="array" ref="L216">IF($AK216=0,"",IF((INDEX(MASTER!$D$24:$AG$391,$AK216,L$419)=0),"",(INDEX(MASTER!$D$24:$AG$391,$AK216,L$419))))</f>
        <v/>
      </c>
      <c r="M216" s="27" t="str" cm="1">
        <f t="array" ref="M216">IF($AK216=0,"",IF((INDEX(MASTER!$D$24:$AG$391,$AK216,M$419)=0),"",(INDEX(MASTER!$D$24:$AG$391,$AK216,M$419))))</f>
        <v/>
      </c>
      <c r="N216" s="27" t="str" cm="1">
        <f t="array" ref="N216">IF($AK216=0,"",IF((INDEX(MASTER!$D$24:$AG$391,$AK216,N$419)=0),"",(INDEX(MASTER!$D$24:$AG$391,$AK216,N$419))))</f>
        <v/>
      </c>
      <c r="O216" s="32" t="str" cm="1">
        <f t="array" ref="O216">IF($AK216=0,"",IF((INDEX(MASTER!$D$24:$AG$391,$AK216,O$419)=0),"",(INDEX(MASTER!$D$24:$AG$391,$AK216,O$419))))</f>
        <v/>
      </c>
      <c r="P216" s="32" t="str" cm="1">
        <f t="array" ref="P216">IF($AK216=0,"",IF((INDEX(MASTER!$D$24:$AG$391,$AK216,P$419)=0),"",(INDEX(MASTER!$D$24:$AG$391,$AK216,P$419))))</f>
        <v/>
      </c>
      <c r="Q216" s="27" t="str" cm="1">
        <f t="array" ref="Q216">IF($AK216=0,"",IF((INDEX(MASTER!$D$24:$AG$391,$AK216,Q$419)=0),"",(INDEX(MASTER!$D$24:$AG$391,$AK216,Q$419))))</f>
        <v/>
      </c>
      <c r="R216" s="27" t="str" cm="1">
        <f t="array" ref="R216">IF($AK216=0,"",IF((INDEX(MASTER!$D$24:$AG$391,$AK216,R$419)=0),"",(INDEX(MASTER!$D$24:$AG$391,$AK216,R$419))))</f>
        <v/>
      </c>
      <c r="S216" s="27" t="str" cm="1">
        <f t="array" ref="S216">IF($AK216=0,"",IF((INDEX(MASTER!$D$24:$AG$391,$AK216,S$419)=0),"",(INDEX(MASTER!$D$24:$AG$391,$AK216,S$419))))</f>
        <v/>
      </c>
      <c r="T216" s="27" t="str" cm="1">
        <f t="array" ref="T216">IF($AK216=0,"",IF((INDEX(MASTER!$D$24:$AG$391,$AK216,T$419)=0),"",(INDEX(MASTER!$D$24:$AG$391,$AK216,T$419))))</f>
        <v/>
      </c>
      <c r="U216" s="27" t="str" cm="1">
        <f t="array" ref="U216">IF($AK216=0,"",IF((INDEX(MASTER!$D$24:$AG$391,$AK216,U$419)=0),"",(INDEX(MASTER!$D$24:$AG$391,$AK216,U$419))))</f>
        <v/>
      </c>
      <c r="V216" s="27" t="str" cm="1">
        <f t="array" ref="V216">IF($AK216=0,"",IF((INDEX(MASTER!$D$24:$AG$391,$AK216,V$419)=0),"",(INDEX(MASTER!$D$24:$AG$391,$AK216,V$419))))</f>
        <v/>
      </c>
      <c r="W216" s="27" t="str" cm="1">
        <f t="array" ref="W216">IF($AK216=0,"",IF((INDEX(MASTER!$D$24:$AG$391,$AK216,W$419)=0),"",(INDEX(MASTER!$D$24:$AG$391,$AK216,W$419))))</f>
        <v/>
      </c>
      <c r="X216" s="27" t="str" cm="1">
        <f t="array" ref="X216">IF($AK216=0,"",IF((INDEX(MASTER!$D$24:$AG$391,$AK216,X$419)=0),"",(INDEX(MASTER!$D$24:$AG$391,$AK216,X$419))))</f>
        <v/>
      </c>
      <c r="Y216" s="27" t="str" cm="1">
        <f t="array" ref="Y216">IF($AK216=0,"",IF((INDEX(MASTER!$D$24:$AG$391,$AK216,Y$419)=0),"",(INDEX(MASTER!$D$24:$AG$391,$AK216,Y$419))))</f>
        <v/>
      </c>
      <c r="Z216" s="27" t="str" cm="1">
        <f t="array" ref="Z216">IF($AK216=0,"",IF((INDEX(MASTER!$D$24:$AG$391,$AK216,Z$419)=0),"",(INDEX(MASTER!$D$24:$AG$391,$AK216,Z$419))))</f>
        <v/>
      </c>
      <c r="AA216" s="27" t="str" cm="1">
        <f t="array" ref="AA216">IF($AK216=0,"",IF((INDEX(MASTER!$D$24:$AG$391,$AK216,AA$419)=0),"",(INDEX(MASTER!$D$24:$AG$391,$AK216,AA$419))))</f>
        <v/>
      </c>
      <c r="AB216" s="27" t="str" cm="1">
        <f t="array" ref="AB216">IF($AK216=0,"",IF((INDEX(MASTER!$D$24:$AG$391,$AK216,AB$419)=0),"",(INDEX(MASTER!$D$24:$AG$391,$AK216,AB$419))))</f>
        <v/>
      </c>
      <c r="AC216" s="27" t="str" cm="1">
        <f t="array" ref="AC216">IF($AK216=0,"",IF((INDEX(MASTER!$D$24:$AG$391,$AK216,AC$419)=0),"",(INDEX(MASTER!$D$24:$AG$391,$AK216,AC$419))))</f>
        <v/>
      </c>
      <c r="AD216" s="27" t="str" cm="1">
        <f t="array" ref="AD216">IF($AK216=0,"",IF((INDEX(MASTER!$D$24:$AG$391,$AK216,AD$419)=0),"",(INDEX(MASTER!$D$24:$AG$391,$AK216,AD$419))))</f>
        <v/>
      </c>
      <c r="AE216" s="27" t="str" cm="1">
        <f t="array" ref="AE216">IF($AK216=0,"",IF((INDEX(MASTER!$D$24:$AG$391,$AK216,AE$419)=0),"",(INDEX(MASTER!$D$24:$AG$391,$AK216,AE$419))))</f>
        <v/>
      </c>
      <c r="AF216" s="102" t="str" cm="1">
        <f t="array" ref="AF216">IF($AK216=0,"",IF((INDEX(MASTER!$D$24:$AG$391,$AK216,AF$419)=0),"",(INDEX(MASTER!$D$24:$AG$391,$AK216,AF$419))))</f>
        <v/>
      </c>
      <c r="AK216" s="3">
        <v>151</v>
      </c>
    </row>
    <row r="217" spans="2:37" ht="12.75" customHeight="1" x14ac:dyDescent="0.2">
      <c r="B217" s="28"/>
      <c r="D217" s="22" t="str" cm="1">
        <f t="array" ref="D217">IF($AK217=0,"",IF((INDEX(MASTER!$D$24:$AG$391,$AK217,D$419)=0),"",(INDEX(MASTER!$D$24:$AG$391,$AK217,D$419))))</f>
        <v>$XS159</v>
      </c>
      <c r="E217" s="22" t="str" cm="1">
        <f t="array" ref="E217">IF($AK217=0,"",IF((INDEX(MASTER!$D$24:$AG$391,$AK217,E$419)=0),"",(INDEX(MASTER!$D$24:$AG$391,$AK217,E$419))))</f>
        <v/>
      </c>
      <c r="F217" s="22" t="str" cm="1">
        <f t="array" ref="F217">IF($AK217=0,"",IF((INDEX(MASTER!$D$24:$AG$391,$AK217,F$419)=0),"",(INDEX(MASTER!$D$24:$AG$391,$AK217,F$419))))</f>
        <v>RAMP C</v>
      </c>
      <c r="G217" s="23" cm="1">
        <f t="array" ref="G217">IF($AK217=0,"",IF((INDEX(MASTER!$D$24:$AG$391,$AK217,G$419)=0),"",(INDEX(MASTER!$D$24:$AG$391,$AK217,G$419))))</f>
        <v>1589.83</v>
      </c>
      <c r="H217" s="22" t="str" cm="1">
        <f t="array" ref="H217">IF($AK217=0,"",IF((INDEX(MASTER!$D$24:$AG$391,$AK217,H$419)=0),"",(INDEX(MASTER!$D$24:$AG$391,$AK217,H$419))))</f>
        <v>TO</v>
      </c>
      <c r="I217" s="23" cm="1">
        <f t="array" ref="I217">IF($AK217=0,"",IF((INDEX(MASTER!$D$24:$AG$391,$AK217,I$419)=0),"",(INDEX(MASTER!$D$24:$AG$391,$AK217,I$419))))</f>
        <v>1600</v>
      </c>
      <c r="J217" s="24" t="str" cm="1">
        <f t="array" ref="J217">IF($AK217=0,"",IF((INDEX(MASTER!$D$24:$AG$391,$AK217,J$419)=0),"",(INDEX(MASTER!$D$24:$AG$391,$AK217,J$419))))</f>
        <v/>
      </c>
      <c r="K217" s="24" t="str" cm="1">
        <f t="array" ref="K217">IF($AK217=0,"",IF((INDEX(MASTER!$D$24:$AG$391,$AK217,K$419)=0),"",(INDEX(MASTER!$D$24:$AG$391,$AK217,K$419))))</f>
        <v>01/NHS/21</v>
      </c>
      <c r="L217" s="25" cm="1">
        <f t="array" ref="L217">IF($AK217=0,"",IF((INDEX(MASTER!$D$24:$AG$391,$AK217,L$419)=0),"",(INDEX(MASTER!$D$24:$AG$391,$AK217,L$419))))</f>
        <v>2</v>
      </c>
      <c r="M217" s="27" cm="1">
        <f t="array" ref="M217">IF($AK217=0,"",IF((INDEX(MASTER!$D$24:$AG$391,$AK217,M$419)=0),"",(INDEX(MASTER!$D$24:$AG$391,$AK217,M$419))))</f>
        <v>91</v>
      </c>
      <c r="N217" s="27" t="str" cm="1">
        <f t="array" ref="N217">IF($AK217=0,"",IF((INDEX(MASTER!$D$24:$AG$391,$AK217,N$419)=0),"",(INDEX(MASTER!$D$24:$AG$391,$AK217,N$419))))</f>
        <v/>
      </c>
      <c r="O217" s="27" t="str" cm="1">
        <f t="array" ref="O217">IF($AK217=0,"",IF((INDEX(MASTER!$D$24:$AG$391,$AK217,O$419)=0),"",(INDEX(MASTER!$D$24:$AG$391,$AK217,O$419))))</f>
        <v/>
      </c>
      <c r="P217" s="27" t="str" cm="1">
        <f t="array" ref="P217">IF($AK217=0,"",IF((INDEX(MASTER!$D$24:$AG$391,$AK217,P$419)=0),"",(INDEX(MASTER!$D$24:$AG$391,$AK217,P$419))))</f>
        <v/>
      </c>
      <c r="Q217" s="27" t="str" cm="1">
        <f t="array" ref="Q217">IF($AK217=0,"",IF((INDEX(MASTER!$D$24:$AG$391,$AK217,Q$419)=0),"",(INDEX(MASTER!$D$24:$AG$391,$AK217,Q$419))))</f>
        <v/>
      </c>
      <c r="R217" s="27" t="str" cm="1">
        <f t="array" ref="R217">IF($AK217=0,"",IF((INDEX(MASTER!$D$24:$AG$391,$AK217,R$419)=0),"",(INDEX(MASTER!$D$24:$AG$391,$AK217,R$419))))</f>
        <v/>
      </c>
      <c r="S217" s="27" t="str" cm="1">
        <f t="array" ref="S217">IF($AK217=0,"",IF((INDEX(MASTER!$D$24:$AG$391,$AK217,S$419)=0),"",(INDEX(MASTER!$D$24:$AG$391,$AK217,S$419))))</f>
        <v/>
      </c>
      <c r="T217" s="27" t="str" cm="1">
        <f t="array" ref="T217">IF($AK217=0,"",IF((INDEX(MASTER!$D$24:$AG$391,$AK217,T$419)=0),"",(INDEX(MASTER!$D$24:$AG$391,$AK217,T$419))))</f>
        <v/>
      </c>
      <c r="U217" s="27" t="str" cm="1">
        <f t="array" ref="U217">IF($AK217=0,"",IF((INDEX(MASTER!$D$24:$AG$391,$AK217,U$419)=0),"",(INDEX(MASTER!$D$24:$AG$391,$AK217,U$419))))</f>
        <v/>
      </c>
      <c r="V217" s="27" t="str" cm="1">
        <f t="array" ref="V217">IF($AK217=0,"",IF((INDEX(MASTER!$D$24:$AG$391,$AK217,V$419)=0),"",(INDEX(MASTER!$D$24:$AG$391,$AK217,V$419))))</f>
        <v/>
      </c>
      <c r="W217" s="27" t="str" cm="1">
        <f t="array" ref="W217">IF($AK217=0,"",IF((INDEX(MASTER!$D$24:$AG$391,$AK217,W$419)=0),"",(INDEX(MASTER!$D$24:$AG$391,$AK217,W$419))))</f>
        <v/>
      </c>
      <c r="X217" s="27" t="str" cm="1">
        <f t="array" ref="X217">IF($AK217=0,"",IF((INDEX(MASTER!$D$24:$AG$391,$AK217,X$419)=0),"",(INDEX(MASTER!$D$24:$AG$391,$AK217,X$419))))</f>
        <v/>
      </c>
      <c r="Y217" s="27" t="str" cm="1">
        <f t="array" ref="Y217">IF($AK217=0,"",IF((INDEX(MASTER!$D$24:$AG$391,$AK217,Y$419)=0),"",(INDEX(MASTER!$D$24:$AG$391,$AK217,Y$419))))</f>
        <v/>
      </c>
      <c r="Z217" s="27" t="str" cm="1">
        <f t="array" ref="Z217">IF($AK217=0,"",IF((INDEX(MASTER!$D$24:$AG$391,$AK217,Z$419)=0),"",(INDEX(MASTER!$D$24:$AG$391,$AK217,Z$419))))</f>
        <v/>
      </c>
      <c r="AA217" s="27" t="str" cm="1">
        <f t="array" ref="AA217">IF($AK217=0,"",IF((INDEX(MASTER!$D$24:$AG$391,$AK217,AA$419)=0),"",(INDEX(MASTER!$D$24:$AG$391,$AK217,AA$419))))</f>
        <v/>
      </c>
      <c r="AB217" s="27" t="str" cm="1">
        <f t="array" ref="AB217">IF($AK217=0,"",IF((INDEX(MASTER!$D$24:$AG$391,$AK217,AB$419)=0),"",(INDEX(MASTER!$D$24:$AG$391,$AK217,AB$419))))</f>
        <v/>
      </c>
      <c r="AC217" s="27" t="str" cm="1">
        <f t="array" ref="AC217">IF($AK217=0,"",IF((INDEX(MASTER!$D$24:$AG$391,$AK217,AC$419)=0),"",(INDEX(MASTER!$D$24:$AG$391,$AK217,AC$419))))</f>
        <v/>
      </c>
      <c r="AD217" s="27" t="str" cm="1">
        <f t="array" ref="AD217">IF($AK217=0,"",IF((INDEX(MASTER!$D$24:$AG$391,$AK217,AD$419)=0),"",(INDEX(MASTER!$D$24:$AG$391,$AK217,AD$419))))</f>
        <v/>
      </c>
      <c r="AE217" s="27" t="str" cm="1">
        <f t="array" ref="AE217">IF($AK217=0,"",IF((INDEX(MASTER!$D$24:$AG$391,$AK217,AE$419)=0),"",(INDEX(MASTER!$D$24:$AG$391,$AK217,AE$419))))</f>
        <v/>
      </c>
      <c r="AF217" s="102" t="str" cm="1">
        <f t="array" ref="AF217">IF($AK217=0,"",IF((INDEX(MASTER!$D$24:$AG$391,$AK217,AF$419)=0),"",(INDEX(MASTER!$D$24:$AG$391,$AK217,AF$419))))</f>
        <v/>
      </c>
      <c r="AK217" s="3">
        <v>152</v>
      </c>
    </row>
    <row r="218" spans="2:37" ht="12.75" customHeight="1" x14ac:dyDescent="0.2">
      <c r="B218" s="28"/>
      <c r="D218" s="22" t="str" cm="1">
        <f t="array" ref="D218">IF($AK218=0,"",IF((INDEX(MASTER!$D$24:$AG$391,$AK218,D$419)=0),"",(INDEX(MASTER!$D$24:$AG$391,$AK218,D$419))))</f>
        <v>$XS160</v>
      </c>
      <c r="E218" s="22" t="str" cm="1">
        <f t="array" ref="E218">IF($AK218=0,"",IF((INDEX(MASTER!$D$24:$AG$391,$AK218,E$419)=0),"",(INDEX(MASTER!$D$24:$AG$391,$AK218,E$419))))</f>
        <v/>
      </c>
      <c r="F218" s="22" t="str" cm="1">
        <f t="array" ref="F218">IF($AK218=0,"",IF((INDEX(MASTER!$D$24:$AG$391,$AK218,F$419)=0),"",(INDEX(MASTER!$D$24:$AG$391,$AK218,F$419))))</f>
        <v>RAMP C</v>
      </c>
      <c r="G218" s="23" cm="1">
        <f t="array" ref="G218">IF($AK218=0,"",IF((INDEX(MASTER!$D$24:$AG$391,$AK218,G$419)=0),"",(INDEX(MASTER!$D$24:$AG$391,$AK218,G$419))))</f>
        <v>1600</v>
      </c>
      <c r="H218" s="22" t="str" cm="1">
        <f t="array" ref="H218">IF($AK218=0,"",IF((INDEX(MASTER!$D$24:$AG$391,$AK218,H$419)=0),"",(INDEX(MASTER!$D$24:$AG$391,$AK218,H$419))))</f>
        <v>TO</v>
      </c>
      <c r="I218" s="23" cm="1">
        <f t="array" ref="I218">IF($AK218=0,"",IF((INDEX(MASTER!$D$24:$AG$391,$AK218,I$419)=0),"",(INDEX(MASTER!$D$24:$AG$391,$AK218,I$419))))</f>
        <v>1650</v>
      </c>
      <c r="J218" s="24" t="str" cm="1">
        <f t="array" ref="J218">IF($AK218=0,"",IF((INDEX(MASTER!$D$24:$AG$391,$AK218,J$419)=0),"",(INDEX(MASTER!$D$24:$AG$391,$AK218,J$419))))</f>
        <v/>
      </c>
      <c r="K218" s="24" t="str" cm="1">
        <f t="array" ref="K218">IF($AK218=0,"",IF((INDEX(MASTER!$D$24:$AG$391,$AK218,K$419)=0),"",(INDEX(MASTER!$D$24:$AG$391,$AK218,K$419))))</f>
        <v>01/NHS/21</v>
      </c>
      <c r="L218" s="25" cm="1">
        <f t="array" ref="L218">IF($AK218=0,"",IF((INDEX(MASTER!$D$24:$AG$391,$AK218,L$419)=0),"",(INDEX(MASTER!$D$24:$AG$391,$AK218,L$419))))</f>
        <v>9</v>
      </c>
      <c r="M218" s="27" cm="1">
        <f t="array" ref="M218">IF($AK218=0,"",IF((INDEX(MASTER!$D$24:$AG$391,$AK218,M$419)=0),"",(INDEX(MASTER!$D$24:$AG$391,$AK218,M$419))))</f>
        <v>365</v>
      </c>
      <c r="N218" s="27" t="str" cm="1">
        <f t="array" ref="N218">IF($AK218=0,"",IF((INDEX(MASTER!$D$24:$AG$391,$AK218,N$419)=0),"",(INDEX(MASTER!$D$24:$AG$391,$AK218,N$419))))</f>
        <v/>
      </c>
      <c r="O218" s="27" t="str" cm="1">
        <f t="array" ref="O218">IF($AK218=0,"",IF((INDEX(MASTER!$D$24:$AG$391,$AK218,O$419)=0),"",(INDEX(MASTER!$D$24:$AG$391,$AK218,O$419))))</f>
        <v/>
      </c>
      <c r="P218" s="27" t="str" cm="1">
        <f t="array" ref="P218">IF($AK218=0,"",IF((INDEX(MASTER!$D$24:$AG$391,$AK218,P$419)=0),"",(INDEX(MASTER!$D$24:$AG$391,$AK218,P$419))))</f>
        <v/>
      </c>
      <c r="Q218" s="27" t="str" cm="1">
        <f t="array" ref="Q218">IF($AK218=0,"",IF((INDEX(MASTER!$D$24:$AG$391,$AK218,Q$419)=0),"",(INDEX(MASTER!$D$24:$AG$391,$AK218,Q$419))))</f>
        <v/>
      </c>
      <c r="R218" s="27" t="str" cm="1">
        <f t="array" ref="R218">IF($AK218=0,"",IF((INDEX(MASTER!$D$24:$AG$391,$AK218,R$419)=0),"",(INDEX(MASTER!$D$24:$AG$391,$AK218,R$419))))</f>
        <v/>
      </c>
      <c r="S218" s="27" t="str" cm="1">
        <f t="array" ref="S218">IF($AK218=0,"",IF((INDEX(MASTER!$D$24:$AG$391,$AK218,S$419)=0),"",(INDEX(MASTER!$D$24:$AG$391,$AK218,S$419))))</f>
        <v/>
      </c>
      <c r="T218" s="27" t="str" cm="1">
        <f t="array" ref="T218">IF($AK218=0,"",IF((INDEX(MASTER!$D$24:$AG$391,$AK218,T$419)=0),"",(INDEX(MASTER!$D$24:$AG$391,$AK218,T$419))))</f>
        <v/>
      </c>
      <c r="U218" s="27" t="str" cm="1">
        <f t="array" ref="U218">IF($AK218=0,"",IF((INDEX(MASTER!$D$24:$AG$391,$AK218,U$419)=0),"",(INDEX(MASTER!$D$24:$AG$391,$AK218,U$419))))</f>
        <v/>
      </c>
      <c r="V218" s="27" t="str" cm="1">
        <f t="array" ref="V218">IF($AK218=0,"",IF((INDEX(MASTER!$D$24:$AG$391,$AK218,V$419)=0),"",(INDEX(MASTER!$D$24:$AG$391,$AK218,V$419))))</f>
        <v/>
      </c>
      <c r="W218" s="27" t="str" cm="1">
        <f t="array" ref="W218">IF($AK218=0,"",IF((INDEX(MASTER!$D$24:$AG$391,$AK218,W$419)=0),"",(INDEX(MASTER!$D$24:$AG$391,$AK218,W$419))))</f>
        <v/>
      </c>
      <c r="X218" s="27" t="str" cm="1">
        <f t="array" ref="X218">IF($AK218=0,"",IF((INDEX(MASTER!$D$24:$AG$391,$AK218,X$419)=0),"",(INDEX(MASTER!$D$24:$AG$391,$AK218,X$419))))</f>
        <v/>
      </c>
      <c r="Y218" s="27" t="str" cm="1">
        <f t="array" ref="Y218">IF($AK218=0,"",IF((INDEX(MASTER!$D$24:$AG$391,$AK218,Y$419)=0),"",(INDEX(MASTER!$D$24:$AG$391,$AK218,Y$419))))</f>
        <v/>
      </c>
      <c r="Z218" s="27" t="str" cm="1">
        <f t="array" ref="Z218">IF($AK218=0,"",IF((INDEX(MASTER!$D$24:$AG$391,$AK218,Z$419)=0),"",(INDEX(MASTER!$D$24:$AG$391,$AK218,Z$419))))</f>
        <v/>
      </c>
      <c r="AA218" s="27" t="str" cm="1">
        <f t="array" ref="AA218">IF($AK218=0,"",IF((INDEX(MASTER!$D$24:$AG$391,$AK218,AA$419)=0),"",(INDEX(MASTER!$D$24:$AG$391,$AK218,AA$419))))</f>
        <v/>
      </c>
      <c r="AB218" s="27" t="str" cm="1">
        <f t="array" ref="AB218">IF($AK218=0,"",IF((INDEX(MASTER!$D$24:$AG$391,$AK218,AB$419)=0),"",(INDEX(MASTER!$D$24:$AG$391,$AK218,AB$419))))</f>
        <v/>
      </c>
      <c r="AC218" s="27" t="str" cm="1">
        <f t="array" ref="AC218">IF($AK218=0,"",IF((INDEX(MASTER!$D$24:$AG$391,$AK218,AC$419)=0),"",(INDEX(MASTER!$D$24:$AG$391,$AK218,AC$419))))</f>
        <v/>
      </c>
      <c r="AD218" s="27" t="str" cm="1">
        <f t="array" ref="AD218">IF($AK218=0,"",IF((INDEX(MASTER!$D$24:$AG$391,$AK218,AD$419)=0),"",(INDEX(MASTER!$D$24:$AG$391,$AK218,AD$419))))</f>
        <v/>
      </c>
      <c r="AE218" s="27" t="str" cm="1">
        <f t="array" ref="AE218">IF($AK218=0,"",IF((INDEX(MASTER!$D$24:$AG$391,$AK218,AE$419)=0),"",(INDEX(MASTER!$D$24:$AG$391,$AK218,AE$419))))</f>
        <v/>
      </c>
      <c r="AF218" s="102" t="str" cm="1">
        <f t="array" ref="AF218">IF($AK218=0,"",IF((INDEX(MASTER!$D$24:$AG$391,$AK218,AF$419)=0),"",(INDEX(MASTER!$D$24:$AG$391,$AK218,AF$419))))</f>
        <v/>
      </c>
      <c r="AK218" s="3">
        <v>153</v>
      </c>
    </row>
    <row r="219" spans="2:37" ht="12.75" customHeight="1" x14ac:dyDescent="0.2">
      <c r="B219" s="28"/>
      <c r="D219" s="22" t="str" cm="1">
        <f t="array" ref="D219">IF($AK219=0,"",IF((INDEX(MASTER!$D$24:$AG$391,$AK219,D$419)=0),"",(INDEX(MASTER!$D$24:$AG$391,$AK219,D$419))))</f>
        <v>$XS160</v>
      </c>
      <c r="E219" s="22" t="str" cm="1">
        <f t="array" ref="E219">IF($AK219=0,"",IF((INDEX(MASTER!$D$24:$AG$391,$AK219,E$419)=0),"",(INDEX(MASTER!$D$24:$AG$391,$AK219,E$419))))</f>
        <v/>
      </c>
      <c r="F219" s="22" t="str" cm="1">
        <f t="array" ref="F219">IF($AK219=0,"",IF((INDEX(MASTER!$D$24:$AG$391,$AK219,F$419)=0),"",(INDEX(MASTER!$D$24:$AG$391,$AK219,F$419))))</f>
        <v>RAMP C</v>
      </c>
      <c r="G219" s="23" cm="1">
        <f t="array" ref="G219">IF($AK219=0,"",IF((INDEX(MASTER!$D$24:$AG$391,$AK219,G$419)=0),"",(INDEX(MASTER!$D$24:$AG$391,$AK219,G$419))))</f>
        <v>1650</v>
      </c>
      <c r="H219" s="22" t="str" cm="1">
        <f t="array" ref="H219">IF($AK219=0,"",IF((INDEX(MASTER!$D$24:$AG$391,$AK219,H$419)=0),"",(INDEX(MASTER!$D$24:$AG$391,$AK219,H$419))))</f>
        <v>TO</v>
      </c>
      <c r="I219" s="23" cm="1">
        <f t="array" ref="I219">IF($AK219=0,"",IF((INDEX(MASTER!$D$24:$AG$391,$AK219,I$419)=0),"",(INDEX(MASTER!$D$24:$AG$391,$AK219,I$419))))</f>
        <v>1660</v>
      </c>
      <c r="J219" s="24" t="str" cm="1">
        <f t="array" ref="J219">IF($AK219=0,"",IF((INDEX(MASTER!$D$24:$AG$391,$AK219,J$419)=0),"",(INDEX(MASTER!$D$24:$AG$391,$AK219,J$419))))</f>
        <v/>
      </c>
      <c r="K219" s="24" t="str" cm="1">
        <f t="array" ref="K219">IF($AK219=0,"",IF((INDEX(MASTER!$D$24:$AG$391,$AK219,K$419)=0),"",(INDEX(MASTER!$D$24:$AG$391,$AK219,K$419))))</f>
        <v>01/NHS/21</v>
      </c>
      <c r="L219" s="25" t="str" cm="1">
        <f t="array" ref="L219">IF($AK219=0,"",IF((INDEX(MASTER!$D$24:$AG$391,$AK219,L$419)=0),"",(INDEX(MASTER!$D$24:$AG$391,$AK219,L$419))))</f>
        <v/>
      </c>
      <c r="M219" s="27" cm="1">
        <f t="array" ref="M219">IF($AK219=0,"",IF((INDEX(MASTER!$D$24:$AG$391,$AK219,M$419)=0),"",(INDEX(MASTER!$D$24:$AG$391,$AK219,M$419))))</f>
        <v>74</v>
      </c>
      <c r="N219" s="27" t="str" cm="1">
        <f t="array" ref="N219">IF($AK219=0,"",IF((INDEX(MASTER!$D$24:$AG$391,$AK219,N$419)=0),"",(INDEX(MASTER!$D$24:$AG$391,$AK219,N$419))))</f>
        <v/>
      </c>
      <c r="O219" s="27" t="str" cm="1">
        <f t="array" ref="O219">IF($AK219=0,"",IF((INDEX(MASTER!$D$24:$AG$391,$AK219,O$419)=0),"",(INDEX(MASTER!$D$24:$AG$391,$AK219,O$419))))</f>
        <v/>
      </c>
      <c r="P219" s="27" t="str" cm="1">
        <f t="array" ref="P219">IF($AK219=0,"",IF((INDEX(MASTER!$D$24:$AG$391,$AK219,P$419)=0),"",(INDEX(MASTER!$D$24:$AG$391,$AK219,P$419))))</f>
        <v/>
      </c>
      <c r="Q219" s="27" t="str" cm="1">
        <f t="array" ref="Q219">IF($AK219=0,"",IF((INDEX(MASTER!$D$24:$AG$391,$AK219,Q$419)=0),"",(INDEX(MASTER!$D$24:$AG$391,$AK219,Q$419))))</f>
        <v/>
      </c>
      <c r="R219" s="27" t="str" cm="1">
        <f t="array" ref="R219">IF($AK219=0,"",IF((INDEX(MASTER!$D$24:$AG$391,$AK219,R$419)=0),"",(INDEX(MASTER!$D$24:$AG$391,$AK219,R$419))))</f>
        <v/>
      </c>
      <c r="S219" s="27" t="str" cm="1">
        <f t="array" ref="S219">IF($AK219=0,"",IF((INDEX(MASTER!$D$24:$AG$391,$AK219,S$419)=0),"",(INDEX(MASTER!$D$24:$AG$391,$AK219,S$419))))</f>
        <v/>
      </c>
      <c r="T219" s="27" t="str" cm="1">
        <f t="array" ref="T219">IF($AK219=0,"",IF((INDEX(MASTER!$D$24:$AG$391,$AK219,T$419)=0),"",(INDEX(MASTER!$D$24:$AG$391,$AK219,T$419))))</f>
        <v/>
      </c>
      <c r="U219" s="27" t="str" cm="1">
        <f t="array" ref="U219">IF($AK219=0,"",IF((INDEX(MASTER!$D$24:$AG$391,$AK219,U$419)=0),"",(INDEX(MASTER!$D$24:$AG$391,$AK219,U$419))))</f>
        <v/>
      </c>
      <c r="V219" s="27" t="str" cm="1">
        <f t="array" ref="V219">IF($AK219=0,"",IF((INDEX(MASTER!$D$24:$AG$391,$AK219,V$419)=0),"",(INDEX(MASTER!$D$24:$AG$391,$AK219,V$419))))</f>
        <v/>
      </c>
      <c r="W219" s="27" t="str" cm="1">
        <f t="array" ref="W219">IF($AK219=0,"",IF((INDEX(MASTER!$D$24:$AG$391,$AK219,W$419)=0),"",(INDEX(MASTER!$D$24:$AG$391,$AK219,W$419))))</f>
        <v/>
      </c>
      <c r="X219" s="27" t="str" cm="1">
        <f t="array" ref="X219">IF($AK219=0,"",IF((INDEX(MASTER!$D$24:$AG$391,$AK219,X$419)=0),"",(INDEX(MASTER!$D$24:$AG$391,$AK219,X$419))))</f>
        <v/>
      </c>
      <c r="Y219" s="27" t="str" cm="1">
        <f t="array" ref="Y219">IF($AK219=0,"",IF((INDEX(MASTER!$D$24:$AG$391,$AK219,Y$419)=0),"",(INDEX(MASTER!$D$24:$AG$391,$AK219,Y$419))))</f>
        <v/>
      </c>
      <c r="Z219" s="27" t="str" cm="1">
        <f t="array" ref="Z219">IF($AK219=0,"",IF((INDEX(MASTER!$D$24:$AG$391,$AK219,Z$419)=0),"",(INDEX(MASTER!$D$24:$AG$391,$AK219,Z$419))))</f>
        <v/>
      </c>
      <c r="AA219" s="27" t="str" cm="1">
        <f t="array" ref="AA219">IF($AK219=0,"",IF((INDEX(MASTER!$D$24:$AG$391,$AK219,AA$419)=0),"",(INDEX(MASTER!$D$24:$AG$391,$AK219,AA$419))))</f>
        <v/>
      </c>
      <c r="AB219" s="27" t="str" cm="1">
        <f t="array" ref="AB219">IF($AK219=0,"",IF((INDEX(MASTER!$D$24:$AG$391,$AK219,AB$419)=0),"",(INDEX(MASTER!$D$24:$AG$391,$AK219,AB$419))))</f>
        <v/>
      </c>
      <c r="AC219" s="27" t="str" cm="1">
        <f t="array" ref="AC219">IF($AK219=0,"",IF((INDEX(MASTER!$D$24:$AG$391,$AK219,AC$419)=0),"",(INDEX(MASTER!$D$24:$AG$391,$AK219,AC$419))))</f>
        <v/>
      </c>
      <c r="AD219" s="27" t="str" cm="1">
        <f t="array" ref="AD219">IF($AK219=0,"",IF((INDEX(MASTER!$D$24:$AG$391,$AK219,AD$419)=0),"",(INDEX(MASTER!$D$24:$AG$391,$AK219,AD$419))))</f>
        <v/>
      </c>
      <c r="AE219" s="27" t="str" cm="1">
        <f t="array" ref="AE219">IF($AK219=0,"",IF((INDEX(MASTER!$D$24:$AG$391,$AK219,AE$419)=0),"",(INDEX(MASTER!$D$24:$AG$391,$AK219,AE$419))))</f>
        <v/>
      </c>
      <c r="AF219" s="102" t="str" cm="1">
        <f t="array" ref="AF219">IF($AK219=0,"",IF((INDEX(MASTER!$D$24:$AG$391,$AK219,AF$419)=0),"",(INDEX(MASTER!$D$24:$AG$391,$AK219,AF$419))))</f>
        <v/>
      </c>
      <c r="AK219" s="3">
        <v>154</v>
      </c>
    </row>
    <row r="220" spans="2:37" ht="12.75" customHeight="1" x14ac:dyDescent="0.2">
      <c r="B220" s="28"/>
      <c r="D220" s="22" t="str" cm="1">
        <f t="array" ref="D220">IF($AK220=0,"",IF((INDEX(MASTER!$D$24:$AG$391,$AK220,D$419)=0),"",(INDEX(MASTER!$D$24:$AG$391,$AK220,D$419))))</f>
        <v>$XS161</v>
      </c>
      <c r="E220" s="22" t="str" cm="1">
        <f t="array" ref="E220">IF($AK220=0,"",IF((INDEX(MASTER!$D$24:$AG$391,$AK220,E$419)=0),"",(INDEX(MASTER!$D$24:$AG$391,$AK220,E$419))))</f>
        <v/>
      </c>
      <c r="F220" s="22" t="str" cm="1">
        <f t="array" ref="F220">IF($AK220=0,"",IF((INDEX(MASTER!$D$24:$AG$391,$AK220,F$419)=0),"",(INDEX(MASTER!$D$24:$AG$391,$AK220,F$419))))</f>
        <v>RAMP C</v>
      </c>
      <c r="G220" s="23" cm="1">
        <f t="array" ref="G220">IF($AK220=0,"",IF((INDEX(MASTER!$D$24:$AG$391,$AK220,G$419)=0),"",(INDEX(MASTER!$D$24:$AG$391,$AK220,G$419))))</f>
        <v>1660</v>
      </c>
      <c r="H220" s="22" t="str" cm="1">
        <f t="array" ref="H220">IF($AK220=0,"",IF((INDEX(MASTER!$D$24:$AG$391,$AK220,H$419)=0),"",(INDEX(MASTER!$D$24:$AG$391,$AK220,H$419))))</f>
        <v>TO</v>
      </c>
      <c r="I220" s="23" cm="1">
        <f t="array" ref="I220">IF($AK220=0,"",IF((INDEX(MASTER!$D$24:$AG$391,$AK220,I$419)=0),"",(INDEX(MASTER!$D$24:$AG$391,$AK220,I$419))))</f>
        <v>1700</v>
      </c>
      <c r="J220" s="24" t="str" cm="1">
        <f t="array" ref="J220">IF($AK220=0,"",IF((INDEX(MASTER!$D$24:$AG$391,$AK220,J$419)=0),"",(INDEX(MASTER!$D$24:$AG$391,$AK220,J$419))))</f>
        <v/>
      </c>
      <c r="K220" s="24" t="str" cm="1">
        <f t="array" ref="K220">IF($AK220=0,"",IF((INDEX(MASTER!$D$24:$AG$391,$AK220,K$419)=0),"",(INDEX(MASTER!$D$24:$AG$391,$AK220,K$419))))</f>
        <v>01/NHS/21</v>
      </c>
      <c r="L220" s="25" cm="1">
        <f t="array" ref="L220">IF($AK220=0,"",IF((INDEX(MASTER!$D$24:$AG$391,$AK220,L$419)=0),"",(INDEX(MASTER!$D$24:$AG$391,$AK220,L$419))))</f>
        <v>1</v>
      </c>
      <c r="M220" s="27" cm="1">
        <f t="array" ref="M220">IF($AK220=0,"",IF((INDEX(MASTER!$D$24:$AG$391,$AK220,M$419)=0),"",(INDEX(MASTER!$D$24:$AG$391,$AK220,M$419))))</f>
        <v>147</v>
      </c>
      <c r="N220" s="27" t="str" cm="1">
        <f t="array" ref="N220">IF($AK220=0,"",IF((INDEX(MASTER!$D$24:$AG$391,$AK220,N$419)=0),"",(INDEX(MASTER!$D$24:$AG$391,$AK220,N$419))))</f>
        <v/>
      </c>
      <c r="O220" s="27" t="str" cm="1">
        <f t="array" ref="O220">IF($AK220=0,"",IF((INDEX(MASTER!$D$24:$AG$391,$AK220,O$419)=0),"",(INDEX(MASTER!$D$24:$AG$391,$AK220,O$419))))</f>
        <v/>
      </c>
      <c r="P220" s="27" t="str" cm="1">
        <f t="array" ref="P220">IF($AK220=0,"",IF((INDEX(MASTER!$D$24:$AG$391,$AK220,P$419)=0),"",(INDEX(MASTER!$D$24:$AG$391,$AK220,P$419))))</f>
        <v/>
      </c>
      <c r="Q220" s="27" t="str" cm="1">
        <f t="array" ref="Q220">IF($AK220=0,"",IF((INDEX(MASTER!$D$24:$AG$391,$AK220,Q$419)=0),"",(INDEX(MASTER!$D$24:$AG$391,$AK220,Q$419))))</f>
        <v/>
      </c>
      <c r="R220" s="27" t="str" cm="1">
        <f t="array" ref="R220">IF($AK220=0,"",IF((INDEX(MASTER!$D$24:$AG$391,$AK220,R$419)=0),"",(INDEX(MASTER!$D$24:$AG$391,$AK220,R$419))))</f>
        <v/>
      </c>
      <c r="S220" s="27" t="str" cm="1">
        <f t="array" ref="S220">IF($AK220=0,"",IF((INDEX(MASTER!$D$24:$AG$391,$AK220,S$419)=0),"",(INDEX(MASTER!$D$24:$AG$391,$AK220,S$419))))</f>
        <v/>
      </c>
      <c r="T220" s="27" t="str" cm="1">
        <f t="array" ref="T220">IF($AK220=0,"",IF((INDEX(MASTER!$D$24:$AG$391,$AK220,T$419)=0),"",(INDEX(MASTER!$D$24:$AG$391,$AK220,T$419))))</f>
        <v/>
      </c>
      <c r="U220" s="27" t="str" cm="1">
        <f t="array" ref="U220">IF($AK220=0,"",IF((INDEX(MASTER!$D$24:$AG$391,$AK220,U$419)=0),"",(INDEX(MASTER!$D$24:$AG$391,$AK220,U$419))))</f>
        <v/>
      </c>
      <c r="V220" s="27" t="str" cm="1">
        <f t="array" ref="V220">IF($AK220=0,"",IF((INDEX(MASTER!$D$24:$AG$391,$AK220,V$419)=0),"",(INDEX(MASTER!$D$24:$AG$391,$AK220,V$419))))</f>
        <v/>
      </c>
      <c r="W220" s="27" t="str" cm="1">
        <f t="array" ref="W220">IF($AK220=0,"",IF((INDEX(MASTER!$D$24:$AG$391,$AK220,W$419)=0),"",(INDEX(MASTER!$D$24:$AG$391,$AK220,W$419))))</f>
        <v/>
      </c>
      <c r="X220" s="27" t="str" cm="1">
        <f t="array" ref="X220">IF($AK220=0,"",IF((INDEX(MASTER!$D$24:$AG$391,$AK220,X$419)=0),"",(INDEX(MASTER!$D$24:$AG$391,$AK220,X$419))))</f>
        <v/>
      </c>
      <c r="Y220" s="27" t="str" cm="1">
        <f t="array" ref="Y220">IF($AK220=0,"",IF((INDEX(MASTER!$D$24:$AG$391,$AK220,Y$419)=0),"",(INDEX(MASTER!$D$24:$AG$391,$AK220,Y$419))))</f>
        <v/>
      </c>
      <c r="Z220" s="27" t="str" cm="1">
        <f t="array" ref="Z220">IF($AK220=0,"",IF((INDEX(MASTER!$D$24:$AG$391,$AK220,Z$419)=0),"",(INDEX(MASTER!$D$24:$AG$391,$AK220,Z$419))))</f>
        <v/>
      </c>
      <c r="AA220" s="27" t="str" cm="1">
        <f t="array" ref="AA220">IF($AK220=0,"",IF((INDEX(MASTER!$D$24:$AG$391,$AK220,AA$419)=0),"",(INDEX(MASTER!$D$24:$AG$391,$AK220,AA$419))))</f>
        <v/>
      </c>
      <c r="AB220" s="27" t="str" cm="1">
        <f t="array" ref="AB220">IF($AK220=0,"",IF((INDEX(MASTER!$D$24:$AG$391,$AK220,AB$419)=0),"",(INDEX(MASTER!$D$24:$AG$391,$AK220,AB$419))))</f>
        <v/>
      </c>
      <c r="AC220" s="27" t="str" cm="1">
        <f t="array" ref="AC220">IF($AK220=0,"",IF((INDEX(MASTER!$D$24:$AG$391,$AK220,AC$419)=0),"",(INDEX(MASTER!$D$24:$AG$391,$AK220,AC$419))))</f>
        <v/>
      </c>
      <c r="AD220" s="27" t="str" cm="1">
        <f t="array" ref="AD220">IF($AK220=0,"",IF((INDEX(MASTER!$D$24:$AG$391,$AK220,AD$419)=0),"",(INDEX(MASTER!$D$24:$AG$391,$AK220,AD$419))))</f>
        <v/>
      </c>
      <c r="AE220" s="27" t="str" cm="1">
        <f t="array" ref="AE220">IF($AK220=0,"",IF((INDEX(MASTER!$D$24:$AG$391,$AK220,AE$419)=0),"",(INDEX(MASTER!$D$24:$AG$391,$AK220,AE$419))))</f>
        <v/>
      </c>
      <c r="AF220" s="102" t="str" cm="1">
        <f t="array" ref="AF220">IF($AK220=0,"",IF((INDEX(MASTER!$D$24:$AG$391,$AK220,AF$419)=0),"",(INDEX(MASTER!$D$24:$AG$391,$AK220,AF$419))))</f>
        <v/>
      </c>
      <c r="AK220" s="3">
        <v>155</v>
      </c>
    </row>
    <row r="221" spans="2:37" ht="12.75" customHeight="1" x14ac:dyDescent="0.2">
      <c r="B221" s="28"/>
      <c r="D221" s="22" t="str" cm="1">
        <f t="array" ref="D221">IF($AK221=0,"",IF((INDEX(MASTER!$D$24:$AG$391,$AK221,D$419)=0),"",(INDEX(MASTER!$D$24:$AG$391,$AK221,D$419))))</f>
        <v>$XS161</v>
      </c>
      <c r="E221" s="22" t="str" cm="1">
        <f t="array" ref="E221">IF($AK221=0,"",IF((INDEX(MASTER!$D$24:$AG$391,$AK221,E$419)=0),"",(INDEX(MASTER!$D$24:$AG$391,$AK221,E$419))))</f>
        <v/>
      </c>
      <c r="F221" s="22" t="str" cm="1">
        <f t="array" ref="F221">IF($AK221=0,"",IF((INDEX(MASTER!$D$24:$AG$391,$AK221,F$419)=0),"",(INDEX(MASTER!$D$24:$AG$391,$AK221,F$419))))</f>
        <v>RAMP C</v>
      </c>
      <c r="G221" s="23" cm="1">
        <f t="array" ref="G221">IF($AK221=0,"",IF((INDEX(MASTER!$D$24:$AG$391,$AK221,G$419)=0),"",(INDEX(MASTER!$D$24:$AG$391,$AK221,G$419))))</f>
        <v>1700</v>
      </c>
      <c r="H221" s="22" t="str" cm="1">
        <f t="array" ref="H221">IF($AK221=0,"",IF((INDEX(MASTER!$D$24:$AG$391,$AK221,H$419)=0),"",(INDEX(MASTER!$D$24:$AG$391,$AK221,H$419))))</f>
        <v>TO</v>
      </c>
      <c r="I221" s="23" cm="1">
        <f t="array" ref="I221">IF($AK221=0,"",IF((INDEX(MASTER!$D$24:$AG$391,$AK221,I$419)=0),"",(INDEX(MASTER!$D$24:$AG$391,$AK221,I$419))))</f>
        <v>1750</v>
      </c>
      <c r="J221" s="24" t="str" cm="1">
        <f t="array" ref="J221">IF($AK221=0,"",IF((INDEX(MASTER!$D$24:$AG$391,$AK221,J$419)=0),"",(INDEX(MASTER!$D$24:$AG$391,$AK221,J$419))))</f>
        <v/>
      </c>
      <c r="K221" s="24" t="str" cm="1">
        <f t="array" ref="K221">IF($AK221=0,"",IF((INDEX(MASTER!$D$24:$AG$391,$AK221,K$419)=0),"",(INDEX(MASTER!$D$24:$AG$391,$AK221,K$419))))</f>
        <v>01/NHS/21</v>
      </c>
      <c r="L221" s="25" t="str" cm="1">
        <f t="array" ref="L221">IF($AK221=0,"",IF((INDEX(MASTER!$D$24:$AG$391,$AK221,L$419)=0),"",(INDEX(MASTER!$D$24:$AG$391,$AK221,L$419))))</f>
        <v/>
      </c>
      <c r="M221" s="27" t="str" cm="1">
        <f t="array" ref="M221">IF($AK221=0,"",IF((INDEX(MASTER!$D$24:$AG$391,$AK221,M$419)=0),"",(INDEX(MASTER!$D$24:$AG$391,$AK221,M$419))))</f>
        <v/>
      </c>
      <c r="N221" s="27" t="str" cm="1">
        <f t="array" ref="N221">IF($AK221=0,"",IF((INDEX(MASTER!$D$24:$AG$391,$AK221,N$419)=0),"",(INDEX(MASTER!$D$24:$AG$391,$AK221,N$419))))</f>
        <v/>
      </c>
      <c r="O221" s="27" t="str" cm="1">
        <f t="array" ref="O221">IF($AK221=0,"",IF((INDEX(MASTER!$D$24:$AG$391,$AK221,O$419)=0),"",(INDEX(MASTER!$D$24:$AG$391,$AK221,O$419))))</f>
        <v/>
      </c>
      <c r="P221" s="27" t="str" cm="1">
        <f t="array" ref="P221">IF($AK221=0,"",IF((INDEX(MASTER!$D$24:$AG$391,$AK221,P$419)=0),"",(INDEX(MASTER!$D$24:$AG$391,$AK221,P$419))))</f>
        <v/>
      </c>
      <c r="Q221" s="27" t="str" cm="1">
        <f t="array" ref="Q221">IF($AK221=0,"",IF((INDEX(MASTER!$D$24:$AG$391,$AK221,Q$419)=0),"",(INDEX(MASTER!$D$24:$AG$391,$AK221,Q$419))))</f>
        <v/>
      </c>
      <c r="R221" s="27" t="str" cm="1">
        <f t="array" ref="R221">IF($AK221=0,"",IF((INDEX(MASTER!$D$24:$AG$391,$AK221,R$419)=0),"",(INDEX(MASTER!$D$24:$AG$391,$AK221,R$419))))</f>
        <v/>
      </c>
      <c r="S221" s="27" t="str" cm="1">
        <f t="array" ref="S221">IF($AK221=0,"",IF((INDEX(MASTER!$D$24:$AG$391,$AK221,S$419)=0),"",(INDEX(MASTER!$D$24:$AG$391,$AK221,S$419))))</f>
        <v/>
      </c>
      <c r="T221" s="27" t="str" cm="1">
        <f t="array" ref="T221">IF($AK221=0,"",IF((INDEX(MASTER!$D$24:$AG$391,$AK221,T$419)=0),"",(INDEX(MASTER!$D$24:$AG$391,$AK221,T$419))))</f>
        <v/>
      </c>
      <c r="U221" s="27" t="str" cm="1">
        <f t="array" ref="U221">IF($AK221=0,"",IF((INDEX(MASTER!$D$24:$AG$391,$AK221,U$419)=0),"",(INDEX(MASTER!$D$24:$AG$391,$AK221,U$419))))</f>
        <v/>
      </c>
      <c r="V221" s="27" t="str" cm="1">
        <f t="array" ref="V221">IF($AK221=0,"",IF((INDEX(MASTER!$D$24:$AG$391,$AK221,V$419)=0),"",(INDEX(MASTER!$D$24:$AG$391,$AK221,V$419))))</f>
        <v/>
      </c>
      <c r="W221" s="27" t="str" cm="1">
        <f t="array" ref="W221">IF($AK221=0,"",IF((INDEX(MASTER!$D$24:$AG$391,$AK221,W$419)=0),"",(INDEX(MASTER!$D$24:$AG$391,$AK221,W$419))))</f>
        <v/>
      </c>
      <c r="X221" s="27" t="str" cm="1">
        <f t="array" ref="X221">IF($AK221=0,"",IF((INDEX(MASTER!$D$24:$AG$391,$AK221,X$419)=0),"",(INDEX(MASTER!$D$24:$AG$391,$AK221,X$419))))</f>
        <v/>
      </c>
      <c r="Y221" s="27" t="str" cm="1">
        <f t="array" ref="Y221">IF($AK221=0,"",IF((INDEX(MASTER!$D$24:$AG$391,$AK221,Y$419)=0),"",(INDEX(MASTER!$D$24:$AG$391,$AK221,Y$419))))</f>
        <v/>
      </c>
      <c r="Z221" s="27" t="str" cm="1">
        <f t="array" ref="Z221">IF($AK221=0,"",IF((INDEX(MASTER!$D$24:$AG$391,$AK221,Z$419)=0),"",(INDEX(MASTER!$D$24:$AG$391,$AK221,Z$419))))</f>
        <v/>
      </c>
      <c r="AA221" s="27" t="str" cm="1">
        <f t="array" ref="AA221">IF($AK221=0,"",IF((INDEX(MASTER!$D$24:$AG$391,$AK221,AA$419)=0),"",(INDEX(MASTER!$D$24:$AG$391,$AK221,AA$419))))</f>
        <v/>
      </c>
      <c r="AB221" s="27" t="str" cm="1">
        <f t="array" ref="AB221">IF($AK221=0,"",IF((INDEX(MASTER!$D$24:$AG$391,$AK221,AB$419)=0),"",(INDEX(MASTER!$D$24:$AG$391,$AK221,AB$419))))</f>
        <v/>
      </c>
      <c r="AC221" s="27" t="str" cm="1">
        <f t="array" ref="AC221">IF($AK221=0,"",IF((INDEX(MASTER!$D$24:$AG$391,$AK221,AC$419)=0),"",(INDEX(MASTER!$D$24:$AG$391,$AK221,AC$419))))</f>
        <v/>
      </c>
      <c r="AD221" s="27" t="str" cm="1">
        <f t="array" ref="AD221">IF($AK221=0,"",IF((INDEX(MASTER!$D$24:$AG$391,$AK221,AD$419)=0),"",(INDEX(MASTER!$D$24:$AG$391,$AK221,AD$419))))</f>
        <v/>
      </c>
      <c r="AE221" s="27" t="str" cm="1">
        <f t="array" ref="AE221">IF($AK221=0,"",IF((INDEX(MASTER!$D$24:$AG$391,$AK221,AE$419)=0),"",(INDEX(MASTER!$D$24:$AG$391,$AK221,AE$419))))</f>
        <v/>
      </c>
      <c r="AF221" s="102" t="str" cm="1">
        <f t="array" ref="AF221">IF($AK221=0,"",IF((INDEX(MASTER!$D$24:$AG$391,$AK221,AF$419)=0),"",(INDEX(MASTER!$D$24:$AG$391,$AK221,AF$419))))</f>
        <v/>
      </c>
      <c r="AK221" s="3">
        <v>156</v>
      </c>
    </row>
    <row r="222" spans="2:37" ht="12.75" customHeight="1" x14ac:dyDescent="0.2">
      <c r="B222" s="28"/>
      <c r="D222" s="22" t="str" cm="1">
        <f t="array" ref="D222">IF($AK222=0,"",IF((INDEX(MASTER!$D$24:$AG$391,$AK222,D$419)=0),"",(INDEX(MASTER!$D$24:$AG$391,$AK222,D$419))))</f>
        <v/>
      </c>
      <c r="E222" s="22" t="str" cm="1">
        <f t="array" ref="E222">IF($AK222=0,"",IF((INDEX(MASTER!$D$24:$AG$391,$AK222,E$419)=0),"",(INDEX(MASTER!$D$24:$AG$391,$AK222,E$419))))</f>
        <v/>
      </c>
      <c r="F222" s="22" t="str" cm="1">
        <f t="array" ref="F222">IF($AK222=0,"",IF((INDEX(MASTER!$D$24:$AG$391,$AK222,F$419)=0),"",(INDEX(MASTER!$D$24:$AG$391,$AK222,F$419))))</f>
        <v/>
      </c>
      <c r="G222" s="23" t="str" cm="1">
        <f t="array" ref="G222">IF($AK222=0,"",IF((INDEX(MASTER!$D$24:$AG$391,$AK222,G$419)=0),"",(INDEX(MASTER!$D$24:$AG$391,$AK222,G$419))))</f>
        <v/>
      </c>
      <c r="H222" s="22" t="str" cm="1">
        <f t="array" ref="H222">IF($AK222=0,"",IF((INDEX(MASTER!$D$24:$AG$391,$AK222,H$419)=0),"",(INDEX(MASTER!$D$24:$AG$391,$AK222,H$419))))</f>
        <v/>
      </c>
      <c r="I222" s="23" t="str" cm="1">
        <f t="array" ref="I222">IF($AK222=0,"",IF((INDEX(MASTER!$D$24:$AG$391,$AK222,I$419)=0),"",(INDEX(MASTER!$D$24:$AG$391,$AK222,I$419))))</f>
        <v/>
      </c>
      <c r="J222" s="24" t="str" cm="1">
        <f t="array" ref="J222">IF($AK222=0,"",IF((INDEX(MASTER!$D$24:$AG$391,$AK222,J$419)=0),"",(INDEX(MASTER!$D$24:$AG$391,$AK222,J$419))))</f>
        <v/>
      </c>
      <c r="K222" s="24" t="str" cm="1">
        <f t="array" ref="K222">IF($AK222=0,"",IF((INDEX(MASTER!$D$24:$AG$391,$AK222,K$419)=0),"",(INDEX(MASTER!$D$24:$AG$391,$AK222,K$419))))</f>
        <v/>
      </c>
      <c r="L222" s="25" t="str" cm="1">
        <f t="array" ref="L222">IF($AK222=0,"",IF((INDEX(MASTER!$D$24:$AG$391,$AK222,L$419)=0),"",(INDEX(MASTER!$D$24:$AG$391,$AK222,L$419))))</f>
        <v/>
      </c>
      <c r="M222" s="27" t="str" cm="1">
        <f t="array" ref="M222">IF($AK222=0,"",IF((INDEX(MASTER!$D$24:$AG$391,$AK222,M$419)=0),"",(INDEX(MASTER!$D$24:$AG$391,$AK222,M$419))))</f>
        <v/>
      </c>
      <c r="N222" s="27" t="str" cm="1">
        <f t="array" ref="N222">IF($AK222=0,"",IF((INDEX(MASTER!$D$24:$AG$391,$AK222,N$419)=0),"",(INDEX(MASTER!$D$24:$AG$391,$AK222,N$419))))</f>
        <v/>
      </c>
      <c r="O222" s="27" t="str" cm="1">
        <f t="array" ref="O222">IF($AK222=0,"",IF((INDEX(MASTER!$D$24:$AG$391,$AK222,O$419)=0),"",(INDEX(MASTER!$D$24:$AG$391,$AK222,O$419))))</f>
        <v/>
      </c>
      <c r="P222" s="27" t="str" cm="1">
        <f t="array" ref="P222">IF($AK222=0,"",IF((INDEX(MASTER!$D$24:$AG$391,$AK222,P$419)=0),"",(INDEX(MASTER!$D$24:$AG$391,$AK222,P$419))))</f>
        <v/>
      </c>
      <c r="Q222" s="27" t="str" cm="1">
        <f t="array" ref="Q222">IF($AK222=0,"",IF((INDEX(MASTER!$D$24:$AG$391,$AK222,Q$419)=0),"",(INDEX(MASTER!$D$24:$AG$391,$AK222,Q$419))))</f>
        <v/>
      </c>
      <c r="R222" s="27" t="str" cm="1">
        <f t="array" ref="R222">IF($AK222=0,"",IF((INDEX(MASTER!$D$24:$AG$391,$AK222,R$419)=0),"",(INDEX(MASTER!$D$24:$AG$391,$AK222,R$419))))</f>
        <v/>
      </c>
      <c r="S222" s="27" t="str" cm="1">
        <f t="array" ref="S222">IF($AK222=0,"",IF((INDEX(MASTER!$D$24:$AG$391,$AK222,S$419)=0),"",(INDEX(MASTER!$D$24:$AG$391,$AK222,S$419))))</f>
        <v/>
      </c>
      <c r="T222" s="27" t="str" cm="1">
        <f t="array" ref="T222">IF($AK222=0,"",IF((INDEX(MASTER!$D$24:$AG$391,$AK222,T$419)=0),"",(INDEX(MASTER!$D$24:$AG$391,$AK222,T$419))))</f>
        <v/>
      </c>
      <c r="U222" s="27" t="str" cm="1">
        <f t="array" ref="U222">IF($AK222=0,"",IF((INDEX(MASTER!$D$24:$AG$391,$AK222,U$419)=0),"",(INDEX(MASTER!$D$24:$AG$391,$AK222,U$419))))</f>
        <v/>
      </c>
      <c r="V222" s="27" t="str" cm="1">
        <f t="array" ref="V222">IF($AK222=0,"",IF((INDEX(MASTER!$D$24:$AG$391,$AK222,V$419)=0),"",(INDEX(MASTER!$D$24:$AG$391,$AK222,V$419))))</f>
        <v/>
      </c>
      <c r="W222" s="27" t="str" cm="1">
        <f t="array" ref="W222">IF($AK222=0,"",IF((INDEX(MASTER!$D$24:$AG$391,$AK222,W$419)=0),"",(INDEX(MASTER!$D$24:$AG$391,$AK222,W$419))))</f>
        <v/>
      </c>
      <c r="X222" s="27" t="str" cm="1">
        <f t="array" ref="X222">IF($AK222=0,"",IF((INDEX(MASTER!$D$24:$AG$391,$AK222,X$419)=0),"",(INDEX(MASTER!$D$24:$AG$391,$AK222,X$419))))</f>
        <v/>
      </c>
      <c r="Y222" s="27" t="str" cm="1">
        <f t="array" ref="Y222">IF($AK222=0,"",IF((INDEX(MASTER!$D$24:$AG$391,$AK222,Y$419)=0),"",(INDEX(MASTER!$D$24:$AG$391,$AK222,Y$419))))</f>
        <v/>
      </c>
      <c r="Z222" s="27" t="str" cm="1">
        <f t="array" ref="Z222">IF($AK222=0,"",IF((INDEX(MASTER!$D$24:$AG$391,$AK222,Z$419)=0),"",(INDEX(MASTER!$D$24:$AG$391,$AK222,Z$419))))</f>
        <v/>
      </c>
      <c r="AA222" s="27" t="str" cm="1">
        <f t="array" ref="AA222">IF($AK222=0,"",IF((INDEX(MASTER!$D$24:$AG$391,$AK222,AA$419)=0),"",(INDEX(MASTER!$D$24:$AG$391,$AK222,AA$419))))</f>
        <v/>
      </c>
      <c r="AB222" s="27" t="str" cm="1">
        <f t="array" ref="AB222">IF($AK222=0,"",IF((INDEX(MASTER!$D$24:$AG$391,$AK222,AB$419)=0),"",(INDEX(MASTER!$D$24:$AG$391,$AK222,AB$419))))</f>
        <v/>
      </c>
      <c r="AC222" s="27" t="str" cm="1">
        <f t="array" ref="AC222">IF($AK222=0,"",IF((INDEX(MASTER!$D$24:$AG$391,$AK222,AC$419)=0),"",(INDEX(MASTER!$D$24:$AG$391,$AK222,AC$419))))</f>
        <v/>
      </c>
      <c r="AD222" s="27" t="str" cm="1">
        <f t="array" ref="AD222">IF($AK222=0,"",IF((INDEX(MASTER!$D$24:$AG$391,$AK222,AD$419)=0),"",(INDEX(MASTER!$D$24:$AG$391,$AK222,AD$419))))</f>
        <v/>
      </c>
      <c r="AE222" s="27" t="str" cm="1">
        <f t="array" ref="AE222">IF($AK222=0,"",IF((INDEX(MASTER!$D$24:$AG$391,$AK222,AE$419)=0),"",(INDEX(MASTER!$D$24:$AG$391,$AK222,AE$419))))</f>
        <v/>
      </c>
      <c r="AF222" s="102" t="str" cm="1">
        <f t="array" ref="AF222">IF($AK222=0,"",IF((INDEX(MASTER!$D$24:$AG$391,$AK222,AF$419)=0),"",(INDEX(MASTER!$D$24:$AG$391,$AK222,AF$419))))</f>
        <v/>
      </c>
      <c r="AK222" s="3">
        <v>157</v>
      </c>
    </row>
    <row r="223" spans="2:37" ht="12.75" customHeight="1" x14ac:dyDescent="0.2">
      <c r="B223" s="28"/>
      <c r="D223" s="22" t="str" cm="1">
        <f t="array" ref="D223">IF($AK223=0,"",IF((INDEX(MASTER!$D$24:$AG$391,$AK223,D$419)=0),"",(INDEX(MASTER!$D$24:$AG$391,$AK223,D$419))))</f>
        <v>$XS162</v>
      </c>
      <c r="E223" s="22" t="str" cm="1">
        <f t="array" ref="E223">IF($AK223=0,"",IF((INDEX(MASTER!$D$24:$AG$391,$AK223,E$419)=0),"",(INDEX(MASTER!$D$24:$AG$391,$AK223,E$419))))</f>
        <v/>
      </c>
      <c r="F223" s="22" t="str" cm="1">
        <f t="array" ref="F223">IF($AK223=0,"",IF((INDEX(MASTER!$D$24:$AG$391,$AK223,F$419)=0),"",(INDEX(MASTER!$D$24:$AG$391,$AK223,F$419))))</f>
        <v>RAMP D</v>
      </c>
      <c r="G223" s="23" cm="1">
        <f t="array" ref="G223">IF($AK223=0,"",IF((INDEX(MASTER!$D$24:$AG$391,$AK223,G$419)=0),"",(INDEX(MASTER!$D$24:$AG$391,$AK223,G$419))))</f>
        <v>1600</v>
      </c>
      <c r="H223" s="22" t="str" cm="1">
        <f t="array" ref="H223">IF($AK223=0,"",IF((INDEX(MASTER!$D$24:$AG$391,$AK223,H$419)=0),"",(INDEX(MASTER!$D$24:$AG$391,$AK223,H$419))))</f>
        <v>TO</v>
      </c>
      <c r="I223" s="23" cm="1">
        <f t="array" ref="I223">IF($AK223=0,"",IF((INDEX(MASTER!$D$24:$AG$391,$AK223,I$419)=0),"",(INDEX(MASTER!$D$24:$AG$391,$AK223,I$419))))</f>
        <v>1650</v>
      </c>
      <c r="J223" s="24" t="str" cm="1">
        <f t="array" ref="J223">IF($AK223=0,"",IF((INDEX(MASTER!$D$24:$AG$391,$AK223,J$419)=0),"",(INDEX(MASTER!$D$24:$AG$391,$AK223,J$419))))</f>
        <v/>
      </c>
      <c r="K223" s="24" t="str" cm="1">
        <f t="array" ref="K223">IF($AK223=0,"",IF((INDEX(MASTER!$D$24:$AG$391,$AK223,K$419)=0),"",(INDEX(MASTER!$D$24:$AG$391,$AK223,K$419))))</f>
        <v>01/NHS/21</v>
      </c>
      <c r="L223" s="25" cm="1">
        <f t="array" ref="L223">IF($AK223=0,"",IF((INDEX(MASTER!$D$24:$AG$391,$AK223,L$419)=0),"",(INDEX(MASTER!$D$24:$AG$391,$AK223,L$419))))</f>
        <v>13</v>
      </c>
      <c r="M223" s="27" cm="1">
        <f t="array" ref="M223">IF($AK223=0,"",IF((INDEX(MASTER!$D$24:$AG$391,$AK223,M$419)=0),"",(INDEX(MASTER!$D$24:$AG$391,$AK223,M$419))))</f>
        <v>619</v>
      </c>
      <c r="N223" s="27" cm="1">
        <f t="array" ref="N223">IF($AK223=0,"",IF((INDEX(MASTER!$D$24:$AG$391,$AK223,N$419)=0),"",(INDEX(MASTER!$D$24:$AG$391,$AK223,N$419))))</f>
        <v>42</v>
      </c>
      <c r="O223" s="27" cm="1">
        <f t="array" ref="O223">IF($AK223=0,"",IF((INDEX(MASTER!$D$24:$AG$391,$AK223,O$419)=0),"",(INDEX(MASTER!$D$24:$AG$391,$AK223,O$419))))</f>
        <v>14</v>
      </c>
      <c r="P223" s="27" cm="1">
        <f t="array" ref="P223">IF($AK223=0,"",IF((INDEX(MASTER!$D$24:$AG$391,$AK223,P$419)=0),"",(INDEX(MASTER!$D$24:$AG$391,$AK223,P$419))))</f>
        <v>28</v>
      </c>
      <c r="Q223" s="27" t="str" cm="1">
        <f t="array" ref="Q223">IF($AK223=0,"",IF((INDEX(MASTER!$D$24:$AG$391,$AK223,Q$419)=0),"",(INDEX(MASTER!$D$24:$AG$391,$AK223,Q$419))))</f>
        <v/>
      </c>
      <c r="R223" s="27" t="str" cm="1">
        <f t="array" ref="R223">IF($AK223=0,"",IF((INDEX(MASTER!$D$24:$AG$391,$AK223,R$419)=0),"",(INDEX(MASTER!$D$24:$AG$391,$AK223,R$419))))</f>
        <v/>
      </c>
      <c r="S223" s="27" t="str" cm="1">
        <f t="array" ref="S223">IF($AK223=0,"",IF((INDEX(MASTER!$D$24:$AG$391,$AK223,S$419)=0),"",(INDEX(MASTER!$D$24:$AG$391,$AK223,S$419))))</f>
        <v/>
      </c>
      <c r="T223" s="27" t="str" cm="1">
        <f t="array" ref="T223">IF($AK223=0,"",IF((INDEX(MASTER!$D$24:$AG$391,$AK223,T$419)=0),"",(INDEX(MASTER!$D$24:$AG$391,$AK223,T$419))))</f>
        <v/>
      </c>
      <c r="U223" s="27" t="str" cm="1">
        <f t="array" ref="U223">IF($AK223=0,"",IF((INDEX(MASTER!$D$24:$AG$391,$AK223,U$419)=0),"",(INDEX(MASTER!$D$24:$AG$391,$AK223,U$419))))</f>
        <v/>
      </c>
      <c r="V223" s="27" t="str" cm="1">
        <f t="array" ref="V223">IF($AK223=0,"",IF((INDEX(MASTER!$D$24:$AG$391,$AK223,V$419)=0),"",(INDEX(MASTER!$D$24:$AG$391,$AK223,V$419))))</f>
        <v/>
      </c>
      <c r="W223" s="27" t="str" cm="1">
        <f t="array" ref="W223">IF($AK223=0,"",IF((INDEX(MASTER!$D$24:$AG$391,$AK223,W$419)=0),"",(INDEX(MASTER!$D$24:$AG$391,$AK223,W$419))))</f>
        <v/>
      </c>
      <c r="X223" s="27" t="str" cm="1">
        <f t="array" ref="X223">IF($AK223=0,"",IF((INDEX(MASTER!$D$24:$AG$391,$AK223,X$419)=0),"",(INDEX(MASTER!$D$24:$AG$391,$AK223,X$419))))</f>
        <v/>
      </c>
      <c r="Y223" s="27" t="str" cm="1">
        <f t="array" ref="Y223">IF($AK223=0,"",IF((INDEX(MASTER!$D$24:$AG$391,$AK223,Y$419)=0),"",(INDEX(MASTER!$D$24:$AG$391,$AK223,Y$419))))</f>
        <v/>
      </c>
      <c r="Z223" s="27" t="str" cm="1">
        <f t="array" ref="Z223">IF($AK223=0,"",IF((INDEX(MASTER!$D$24:$AG$391,$AK223,Z$419)=0),"",(INDEX(MASTER!$D$24:$AG$391,$AK223,Z$419))))</f>
        <v/>
      </c>
      <c r="AA223" s="27" t="str" cm="1">
        <f t="array" ref="AA223">IF($AK223=0,"",IF((INDEX(MASTER!$D$24:$AG$391,$AK223,AA$419)=0),"",(INDEX(MASTER!$D$24:$AG$391,$AK223,AA$419))))</f>
        <v/>
      </c>
      <c r="AB223" s="27" t="str" cm="1">
        <f t="array" ref="AB223">IF($AK223=0,"",IF((INDEX(MASTER!$D$24:$AG$391,$AK223,AB$419)=0),"",(INDEX(MASTER!$D$24:$AG$391,$AK223,AB$419))))</f>
        <v/>
      </c>
      <c r="AC223" s="27" t="str" cm="1">
        <f t="array" ref="AC223">IF($AK223=0,"",IF((INDEX(MASTER!$D$24:$AG$391,$AK223,AC$419)=0),"",(INDEX(MASTER!$D$24:$AG$391,$AK223,AC$419))))</f>
        <v/>
      </c>
      <c r="AD223" s="27" t="str" cm="1">
        <f t="array" ref="AD223">IF($AK223=0,"",IF((INDEX(MASTER!$D$24:$AG$391,$AK223,AD$419)=0),"",(INDEX(MASTER!$D$24:$AG$391,$AK223,AD$419))))</f>
        <v/>
      </c>
      <c r="AE223" s="27" t="str" cm="1">
        <f t="array" ref="AE223">IF($AK223=0,"",IF((INDEX(MASTER!$D$24:$AG$391,$AK223,AE$419)=0),"",(INDEX(MASTER!$D$24:$AG$391,$AK223,AE$419))))</f>
        <v/>
      </c>
      <c r="AF223" s="102" t="str" cm="1">
        <f t="array" ref="AF223">IF($AK223=0,"",IF((INDEX(MASTER!$D$24:$AG$391,$AK223,AF$419)=0),"",(INDEX(MASTER!$D$24:$AG$391,$AK223,AF$419))))</f>
        <v/>
      </c>
      <c r="AK223" s="3">
        <v>158</v>
      </c>
    </row>
    <row r="224" spans="2:37" ht="12.75" customHeight="1" x14ac:dyDescent="0.2">
      <c r="B224" s="28"/>
      <c r="D224" s="22" t="str" cm="1">
        <f t="array" ref="D224">IF($AK224=0,"",IF((INDEX(MASTER!$D$24:$AG$391,$AK224,D$419)=0),"",(INDEX(MASTER!$D$24:$AG$391,$AK224,D$419))))</f>
        <v>$XS163</v>
      </c>
      <c r="E224" s="22" t="str" cm="1">
        <f t="array" ref="E224">IF($AK224=0,"",IF((INDEX(MASTER!$D$24:$AG$391,$AK224,E$419)=0),"",(INDEX(MASTER!$D$24:$AG$391,$AK224,E$419))))</f>
        <v/>
      </c>
      <c r="F224" s="22" t="str" cm="1">
        <f t="array" ref="F224">IF($AK224=0,"",IF((INDEX(MASTER!$D$24:$AG$391,$AK224,F$419)=0),"",(INDEX(MASTER!$D$24:$AG$391,$AK224,F$419))))</f>
        <v>RAMP D</v>
      </c>
      <c r="G224" s="23" cm="1">
        <f t="array" ref="G224">IF($AK224=0,"",IF((INDEX(MASTER!$D$24:$AG$391,$AK224,G$419)=0),"",(INDEX(MASTER!$D$24:$AG$391,$AK224,G$419))))</f>
        <v>1650</v>
      </c>
      <c r="H224" s="22" t="str" cm="1">
        <f t="array" ref="H224">IF($AK224=0,"",IF((INDEX(MASTER!$D$24:$AG$391,$AK224,H$419)=0),"",(INDEX(MASTER!$D$24:$AG$391,$AK224,H$419))))</f>
        <v>TO</v>
      </c>
      <c r="I224" s="23" cm="1">
        <f t="array" ref="I224">IF($AK224=0,"",IF((INDEX(MASTER!$D$24:$AG$391,$AK224,I$419)=0),"",(INDEX(MASTER!$D$24:$AG$391,$AK224,I$419))))</f>
        <v>1700</v>
      </c>
      <c r="J224" s="24" t="str" cm="1">
        <f t="array" ref="J224">IF($AK224=0,"",IF((INDEX(MASTER!$D$24:$AG$391,$AK224,J$419)=0),"",(INDEX(MASTER!$D$24:$AG$391,$AK224,J$419))))</f>
        <v/>
      </c>
      <c r="K224" s="24" t="str" cm="1">
        <f t="array" ref="K224">IF($AK224=0,"",IF((INDEX(MASTER!$D$24:$AG$391,$AK224,K$419)=0),"",(INDEX(MASTER!$D$24:$AG$391,$AK224,K$419))))</f>
        <v>01/NHS/21</v>
      </c>
      <c r="L224" s="25" cm="1">
        <f t="array" ref="L224">IF($AK224=0,"",IF((INDEX(MASTER!$D$24:$AG$391,$AK224,L$419)=0),"",(INDEX(MASTER!$D$24:$AG$391,$AK224,L$419))))</f>
        <v>10</v>
      </c>
      <c r="M224" s="27" cm="1">
        <f t="array" ref="M224">IF($AK224=0,"",IF((INDEX(MASTER!$D$24:$AG$391,$AK224,M$419)=0),"",(INDEX(MASTER!$D$24:$AG$391,$AK224,M$419))))</f>
        <v>882</v>
      </c>
      <c r="N224" s="27" cm="1">
        <f t="array" ref="N224">IF($AK224=0,"",IF((INDEX(MASTER!$D$24:$AG$391,$AK224,N$419)=0),"",(INDEX(MASTER!$D$24:$AG$391,$AK224,N$419))))</f>
        <v>42</v>
      </c>
      <c r="O224" s="32" cm="1">
        <f t="array" ref="O224">IF($AK224=0,"",IF((INDEX(MASTER!$D$24:$AG$391,$AK224,O$419)=0),"",(INDEX(MASTER!$D$24:$AG$391,$AK224,O$419))))</f>
        <v>14</v>
      </c>
      <c r="P224" s="32" cm="1">
        <f t="array" ref="P224">IF($AK224=0,"",IF((INDEX(MASTER!$D$24:$AG$391,$AK224,P$419)=0),"",(INDEX(MASTER!$D$24:$AG$391,$AK224,P$419))))</f>
        <v>28</v>
      </c>
      <c r="Q224" s="27" t="str" cm="1">
        <f t="array" ref="Q224">IF($AK224=0,"",IF((INDEX(MASTER!$D$24:$AG$391,$AK224,Q$419)=0),"",(INDEX(MASTER!$D$24:$AG$391,$AK224,Q$419))))</f>
        <v/>
      </c>
      <c r="R224" s="27" t="str" cm="1">
        <f t="array" ref="R224">IF($AK224=0,"",IF((INDEX(MASTER!$D$24:$AG$391,$AK224,R$419)=0),"",(INDEX(MASTER!$D$24:$AG$391,$AK224,R$419))))</f>
        <v/>
      </c>
      <c r="S224" s="27" t="str" cm="1">
        <f t="array" ref="S224">IF($AK224=0,"",IF((INDEX(MASTER!$D$24:$AG$391,$AK224,S$419)=0),"",(INDEX(MASTER!$D$24:$AG$391,$AK224,S$419))))</f>
        <v/>
      </c>
      <c r="T224" s="27" t="str" cm="1">
        <f t="array" ref="T224">IF($AK224=0,"",IF((INDEX(MASTER!$D$24:$AG$391,$AK224,T$419)=0),"",(INDEX(MASTER!$D$24:$AG$391,$AK224,T$419))))</f>
        <v/>
      </c>
      <c r="U224" s="27" t="str" cm="1">
        <f t="array" ref="U224">IF($AK224=0,"",IF((INDEX(MASTER!$D$24:$AG$391,$AK224,U$419)=0),"",(INDEX(MASTER!$D$24:$AG$391,$AK224,U$419))))</f>
        <v/>
      </c>
      <c r="V224" s="27" t="str" cm="1">
        <f t="array" ref="V224">IF($AK224=0,"",IF((INDEX(MASTER!$D$24:$AG$391,$AK224,V$419)=0),"",(INDEX(MASTER!$D$24:$AG$391,$AK224,V$419))))</f>
        <v/>
      </c>
      <c r="W224" s="27" t="str" cm="1">
        <f t="array" ref="W224">IF($AK224=0,"",IF((INDEX(MASTER!$D$24:$AG$391,$AK224,W$419)=0),"",(INDEX(MASTER!$D$24:$AG$391,$AK224,W$419))))</f>
        <v/>
      </c>
      <c r="X224" s="27" t="str" cm="1">
        <f t="array" ref="X224">IF($AK224=0,"",IF((INDEX(MASTER!$D$24:$AG$391,$AK224,X$419)=0),"",(INDEX(MASTER!$D$24:$AG$391,$AK224,X$419))))</f>
        <v/>
      </c>
      <c r="Y224" s="27" t="str" cm="1">
        <f t="array" ref="Y224">IF($AK224=0,"",IF((INDEX(MASTER!$D$24:$AG$391,$AK224,Y$419)=0),"",(INDEX(MASTER!$D$24:$AG$391,$AK224,Y$419))))</f>
        <v/>
      </c>
      <c r="Z224" s="27" t="str" cm="1">
        <f t="array" ref="Z224">IF($AK224=0,"",IF((INDEX(MASTER!$D$24:$AG$391,$AK224,Z$419)=0),"",(INDEX(MASTER!$D$24:$AG$391,$AK224,Z$419))))</f>
        <v/>
      </c>
      <c r="AA224" s="27" t="str" cm="1">
        <f t="array" ref="AA224">IF($AK224=0,"",IF((INDEX(MASTER!$D$24:$AG$391,$AK224,AA$419)=0),"",(INDEX(MASTER!$D$24:$AG$391,$AK224,AA$419))))</f>
        <v/>
      </c>
      <c r="AB224" s="27" t="str" cm="1">
        <f t="array" ref="AB224">IF($AK224=0,"",IF((INDEX(MASTER!$D$24:$AG$391,$AK224,AB$419)=0),"",(INDEX(MASTER!$D$24:$AG$391,$AK224,AB$419))))</f>
        <v/>
      </c>
      <c r="AC224" s="27" t="str" cm="1">
        <f t="array" ref="AC224">IF($AK224=0,"",IF((INDEX(MASTER!$D$24:$AG$391,$AK224,AC$419)=0),"",(INDEX(MASTER!$D$24:$AG$391,$AK224,AC$419))))</f>
        <v/>
      </c>
      <c r="AD224" s="27" t="str" cm="1">
        <f t="array" ref="AD224">IF($AK224=0,"",IF((INDEX(MASTER!$D$24:$AG$391,$AK224,AD$419)=0),"",(INDEX(MASTER!$D$24:$AG$391,$AK224,AD$419))))</f>
        <v/>
      </c>
      <c r="AE224" s="27" t="str" cm="1">
        <f t="array" ref="AE224">IF($AK224=0,"",IF((INDEX(MASTER!$D$24:$AG$391,$AK224,AE$419)=0),"",(INDEX(MASTER!$D$24:$AG$391,$AK224,AE$419))))</f>
        <v/>
      </c>
      <c r="AF224" s="102" t="str" cm="1">
        <f t="array" ref="AF224">IF($AK224=0,"",IF((INDEX(MASTER!$D$24:$AG$391,$AK224,AF$419)=0),"",(INDEX(MASTER!$D$24:$AG$391,$AK224,AF$419))))</f>
        <v/>
      </c>
      <c r="AK224" s="3">
        <v>159</v>
      </c>
    </row>
    <row r="225" spans="2:37" ht="12.75" customHeight="1" x14ac:dyDescent="0.2">
      <c r="B225" s="28"/>
      <c r="D225" s="22" t="str" cm="1">
        <f t="array" ref="D225">IF($AK225=0,"",IF((INDEX(MASTER!$D$24:$AG$391,$AK225,D$419)=0),"",(INDEX(MASTER!$D$24:$AG$391,$AK225,D$419))))</f>
        <v>$XS163</v>
      </c>
      <c r="E225" s="22" t="str" cm="1">
        <f t="array" ref="E225">IF($AK225=0,"",IF((INDEX(MASTER!$D$24:$AG$391,$AK225,E$419)=0),"",(INDEX(MASTER!$D$24:$AG$391,$AK225,E$419))))</f>
        <v/>
      </c>
      <c r="F225" s="22" t="str" cm="1">
        <f t="array" ref="F225">IF($AK225=0,"",IF((INDEX(MASTER!$D$24:$AG$391,$AK225,F$419)=0),"",(INDEX(MASTER!$D$24:$AG$391,$AK225,F$419))))</f>
        <v>RAMP D</v>
      </c>
      <c r="G225" s="23" cm="1">
        <f t="array" ref="G225">IF($AK225=0,"",IF((INDEX(MASTER!$D$24:$AG$391,$AK225,G$419)=0),"",(INDEX(MASTER!$D$24:$AG$391,$AK225,G$419))))</f>
        <v>1700</v>
      </c>
      <c r="H225" s="22" t="str" cm="1">
        <f t="array" ref="H225">IF($AK225=0,"",IF((INDEX(MASTER!$D$24:$AG$391,$AK225,H$419)=0),"",(INDEX(MASTER!$D$24:$AG$391,$AK225,H$419))))</f>
        <v>TO</v>
      </c>
      <c r="I225" s="23" cm="1">
        <f t="array" ref="I225">IF($AK225=0,"",IF((INDEX(MASTER!$D$24:$AG$391,$AK225,I$419)=0),"",(INDEX(MASTER!$D$24:$AG$391,$AK225,I$419))))</f>
        <v>1750</v>
      </c>
      <c r="J225" s="24" t="str" cm="1">
        <f t="array" ref="J225">IF($AK225=0,"",IF((INDEX(MASTER!$D$24:$AG$391,$AK225,J$419)=0),"",(INDEX(MASTER!$D$24:$AG$391,$AK225,J$419))))</f>
        <v/>
      </c>
      <c r="K225" s="24" t="str" cm="1">
        <f t="array" ref="K225">IF($AK225=0,"",IF((INDEX(MASTER!$D$24:$AG$391,$AK225,K$419)=0),"",(INDEX(MASTER!$D$24:$AG$391,$AK225,K$419))))</f>
        <v>01/NHS/21</v>
      </c>
      <c r="L225" s="25" cm="1">
        <f t="array" ref="L225">IF($AK225=0,"",IF((INDEX(MASTER!$D$24:$AG$391,$AK225,L$419)=0),"",(INDEX(MASTER!$D$24:$AG$391,$AK225,L$419))))</f>
        <v>9</v>
      </c>
      <c r="M225" s="27" cm="1">
        <f t="array" ref="M225">IF($AK225=0,"",IF((INDEX(MASTER!$D$24:$AG$391,$AK225,M$419)=0),"",(INDEX(MASTER!$D$24:$AG$391,$AK225,M$419))))</f>
        <v>1305</v>
      </c>
      <c r="N225" s="27" cm="1">
        <f t="array" ref="N225">IF($AK225=0,"",IF((INDEX(MASTER!$D$24:$AG$391,$AK225,N$419)=0),"",(INDEX(MASTER!$D$24:$AG$391,$AK225,N$419))))</f>
        <v>37</v>
      </c>
      <c r="O225" s="32" cm="1">
        <f t="array" ref="O225">IF($AK225=0,"",IF((INDEX(MASTER!$D$24:$AG$391,$AK225,O$419)=0),"",(INDEX(MASTER!$D$24:$AG$391,$AK225,O$419))))</f>
        <v>12.333333333333334</v>
      </c>
      <c r="P225" s="32" cm="1">
        <f t="array" ref="P225">IF($AK225=0,"",IF((INDEX(MASTER!$D$24:$AG$391,$AK225,P$419)=0),"",(INDEX(MASTER!$D$24:$AG$391,$AK225,P$419))))</f>
        <v>24.666666666666664</v>
      </c>
      <c r="Q225" s="27" t="str" cm="1">
        <f t="array" ref="Q225">IF($AK225=0,"",IF((INDEX(MASTER!$D$24:$AG$391,$AK225,Q$419)=0),"",(INDEX(MASTER!$D$24:$AG$391,$AK225,Q$419))))</f>
        <v/>
      </c>
      <c r="R225" s="27" t="str" cm="1">
        <f t="array" ref="R225">IF($AK225=0,"",IF((INDEX(MASTER!$D$24:$AG$391,$AK225,R$419)=0),"",(INDEX(MASTER!$D$24:$AG$391,$AK225,R$419))))</f>
        <v/>
      </c>
      <c r="S225" s="27" t="str" cm="1">
        <f t="array" ref="S225">IF($AK225=0,"",IF((INDEX(MASTER!$D$24:$AG$391,$AK225,S$419)=0),"",(INDEX(MASTER!$D$24:$AG$391,$AK225,S$419))))</f>
        <v/>
      </c>
      <c r="T225" s="27" t="str" cm="1">
        <f t="array" ref="T225">IF($AK225=0,"",IF((INDEX(MASTER!$D$24:$AG$391,$AK225,T$419)=0),"",(INDEX(MASTER!$D$24:$AG$391,$AK225,T$419))))</f>
        <v/>
      </c>
      <c r="U225" s="27" t="str" cm="1">
        <f t="array" ref="U225">IF($AK225=0,"",IF((INDEX(MASTER!$D$24:$AG$391,$AK225,U$419)=0),"",(INDEX(MASTER!$D$24:$AG$391,$AK225,U$419))))</f>
        <v/>
      </c>
      <c r="V225" s="27" t="str" cm="1">
        <f t="array" ref="V225">IF($AK225=0,"",IF((INDEX(MASTER!$D$24:$AG$391,$AK225,V$419)=0),"",(INDEX(MASTER!$D$24:$AG$391,$AK225,V$419))))</f>
        <v/>
      </c>
      <c r="W225" s="27" t="str" cm="1">
        <f t="array" ref="W225">IF($AK225=0,"",IF((INDEX(MASTER!$D$24:$AG$391,$AK225,W$419)=0),"",(INDEX(MASTER!$D$24:$AG$391,$AK225,W$419))))</f>
        <v/>
      </c>
      <c r="X225" s="27" t="str" cm="1">
        <f t="array" ref="X225">IF($AK225=0,"",IF((INDEX(MASTER!$D$24:$AG$391,$AK225,X$419)=0),"",(INDEX(MASTER!$D$24:$AG$391,$AK225,X$419))))</f>
        <v/>
      </c>
      <c r="Y225" s="27" t="str" cm="1">
        <f t="array" ref="Y225">IF($AK225=0,"",IF((INDEX(MASTER!$D$24:$AG$391,$AK225,Y$419)=0),"",(INDEX(MASTER!$D$24:$AG$391,$AK225,Y$419))))</f>
        <v/>
      </c>
      <c r="Z225" s="27" t="str" cm="1">
        <f t="array" ref="Z225">IF($AK225=0,"",IF((INDEX(MASTER!$D$24:$AG$391,$AK225,Z$419)=0),"",(INDEX(MASTER!$D$24:$AG$391,$AK225,Z$419))))</f>
        <v/>
      </c>
      <c r="AA225" s="27" t="str" cm="1">
        <f t="array" ref="AA225">IF($AK225=0,"",IF((INDEX(MASTER!$D$24:$AG$391,$AK225,AA$419)=0),"",(INDEX(MASTER!$D$24:$AG$391,$AK225,AA$419))))</f>
        <v/>
      </c>
      <c r="AB225" s="27" t="str" cm="1">
        <f t="array" ref="AB225">IF($AK225=0,"",IF((INDEX(MASTER!$D$24:$AG$391,$AK225,AB$419)=0),"",(INDEX(MASTER!$D$24:$AG$391,$AK225,AB$419))))</f>
        <v/>
      </c>
      <c r="AC225" s="27" t="str" cm="1">
        <f t="array" ref="AC225">IF($AK225=0,"",IF((INDEX(MASTER!$D$24:$AG$391,$AK225,AC$419)=0),"",(INDEX(MASTER!$D$24:$AG$391,$AK225,AC$419))))</f>
        <v/>
      </c>
      <c r="AD225" s="27" t="str" cm="1">
        <f t="array" ref="AD225">IF($AK225=0,"",IF((INDEX(MASTER!$D$24:$AG$391,$AK225,AD$419)=0),"",(INDEX(MASTER!$D$24:$AG$391,$AK225,AD$419))))</f>
        <v/>
      </c>
      <c r="AE225" s="27" t="str" cm="1">
        <f t="array" ref="AE225">IF($AK225=0,"",IF((INDEX(MASTER!$D$24:$AG$391,$AK225,AE$419)=0),"",(INDEX(MASTER!$D$24:$AG$391,$AK225,AE$419))))</f>
        <v/>
      </c>
      <c r="AF225" s="102" t="str" cm="1">
        <f t="array" ref="AF225">IF($AK225=0,"",IF((INDEX(MASTER!$D$24:$AG$391,$AK225,AF$419)=0),"",(INDEX(MASTER!$D$24:$AG$391,$AK225,AF$419))))</f>
        <v/>
      </c>
      <c r="AK225" s="3">
        <v>160</v>
      </c>
    </row>
    <row r="226" spans="2:37" ht="12.75" customHeight="1" x14ac:dyDescent="0.2">
      <c r="B226" s="28"/>
      <c r="D226" s="22" t="str" cm="1">
        <f t="array" ref="D226">IF($AK226=0,"",IF((INDEX(MASTER!$D$24:$AG$391,$AK226,D$419)=0),"",(INDEX(MASTER!$D$24:$AG$391,$AK226,D$419))))</f>
        <v>$XS164</v>
      </c>
      <c r="E226" s="22" t="str" cm="1">
        <f t="array" ref="E226">IF($AK226=0,"",IF((INDEX(MASTER!$D$24:$AG$391,$AK226,E$419)=0),"",(INDEX(MASTER!$D$24:$AG$391,$AK226,E$419))))</f>
        <v/>
      </c>
      <c r="F226" s="22" t="str" cm="1">
        <f t="array" ref="F226">IF($AK226=0,"",IF((INDEX(MASTER!$D$24:$AG$391,$AK226,F$419)=0),"",(INDEX(MASTER!$D$24:$AG$391,$AK226,F$419))))</f>
        <v>RAMP D</v>
      </c>
      <c r="G226" s="23" cm="1">
        <f t="array" ref="G226">IF($AK226=0,"",IF((INDEX(MASTER!$D$24:$AG$391,$AK226,G$419)=0),"",(INDEX(MASTER!$D$24:$AG$391,$AK226,G$419))))</f>
        <v>1750</v>
      </c>
      <c r="H226" s="22" t="str" cm="1">
        <f t="array" ref="H226">IF($AK226=0,"",IF((INDEX(MASTER!$D$24:$AG$391,$AK226,H$419)=0),"",(INDEX(MASTER!$D$24:$AG$391,$AK226,H$419))))</f>
        <v>TO</v>
      </c>
      <c r="I226" s="23" cm="1">
        <f t="array" ref="I226">IF($AK226=0,"",IF((INDEX(MASTER!$D$24:$AG$391,$AK226,I$419)=0),"",(INDEX(MASTER!$D$24:$AG$391,$AK226,I$419))))</f>
        <v>1800</v>
      </c>
      <c r="J226" s="24" t="str" cm="1">
        <f t="array" ref="J226">IF($AK226=0,"",IF((INDEX(MASTER!$D$24:$AG$391,$AK226,J$419)=0),"",(INDEX(MASTER!$D$24:$AG$391,$AK226,J$419))))</f>
        <v/>
      </c>
      <c r="K226" s="24" t="str" cm="1">
        <f t="array" ref="K226">IF($AK226=0,"",IF((INDEX(MASTER!$D$24:$AG$391,$AK226,K$419)=0),"",(INDEX(MASTER!$D$24:$AG$391,$AK226,K$419))))</f>
        <v>01/NHS/21</v>
      </c>
      <c r="L226" s="25" cm="1">
        <f t="array" ref="L226">IF($AK226=0,"",IF((INDEX(MASTER!$D$24:$AG$391,$AK226,L$419)=0),"",(INDEX(MASTER!$D$24:$AG$391,$AK226,L$419))))</f>
        <v>63</v>
      </c>
      <c r="M226" s="27" cm="1">
        <f t="array" ref="M226">IF($AK226=0,"",IF((INDEX(MASTER!$D$24:$AG$391,$AK226,M$419)=0),"",(INDEX(MASTER!$D$24:$AG$391,$AK226,M$419))))</f>
        <v>1844</v>
      </c>
      <c r="N226" s="27" cm="1">
        <f t="array" ref="N226">IF($AK226=0,"",IF((INDEX(MASTER!$D$24:$AG$391,$AK226,N$419)=0),"",(INDEX(MASTER!$D$24:$AG$391,$AK226,N$419))))</f>
        <v>67</v>
      </c>
      <c r="O226" s="32" cm="1">
        <f t="array" ref="O226">IF($AK226=0,"",IF((INDEX(MASTER!$D$24:$AG$391,$AK226,O$419)=0),"",(INDEX(MASTER!$D$24:$AG$391,$AK226,O$419))))</f>
        <v>22.333333333333332</v>
      </c>
      <c r="P226" s="32" cm="1">
        <f t="array" ref="P226">IF($AK226=0,"",IF((INDEX(MASTER!$D$24:$AG$391,$AK226,P$419)=0),"",(INDEX(MASTER!$D$24:$AG$391,$AK226,P$419))))</f>
        <v>44.666666666666671</v>
      </c>
      <c r="Q226" s="27" t="str" cm="1">
        <f t="array" ref="Q226">IF($AK226=0,"",IF((INDEX(MASTER!$D$24:$AG$391,$AK226,Q$419)=0),"",(INDEX(MASTER!$D$24:$AG$391,$AK226,Q$419))))</f>
        <v/>
      </c>
      <c r="R226" s="27" t="str" cm="1">
        <f t="array" ref="R226">IF($AK226=0,"",IF((INDEX(MASTER!$D$24:$AG$391,$AK226,R$419)=0),"",(INDEX(MASTER!$D$24:$AG$391,$AK226,R$419))))</f>
        <v/>
      </c>
      <c r="S226" s="27" t="str" cm="1">
        <f t="array" ref="S226">IF($AK226=0,"",IF((INDEX(MASTER!$D$24:$AG$391,$AK226,S$419)=0),"",(INDEX(MASTER!$D$24:$AG$391,$AK226,S$419))))</f>
        <v/>
      </c>
      <c r="T226" s="27" t="str" cm="1">
        <f t="array" ref="T226">IF($AK226=0,"",IF((INDEX(MASTER!$D$24:$AG$391,$AK226,T$419)=0),"",(INDEX(MASTER!$D$24:$AG$391,$AK226,T$419))))</f>
        <v/>
      </c>
      <c r="U226" s="27" t="str" cm="1">
        <f t="array" ref="U226">IF($AK226=0,"",IF((INDEX(MASTER!$D$24:$AG$391,$AK226,U$419)=0),"",(INDEX(MASTER!$D$24:$AG$391,$AK226,U$419))))</f>
        <v/>
      </c>
      <c r="V226" s="27" t="str" cm="1">
        <f t="array" ref="V226">IF($AK226=0,"",IF((INDEX(MASTER!$D$24:$AG$391,$AK226,V$419)=0),"",(INDEX(MASTER!$D$24:$AG$391,$AK226,V$419))))</f>
        <v/>
      </c>
      <c r="W226" s="27" t="str" cm="1">
        <f t="array" ref="W226">IF($AK226=0,"",IF((INDEX(MASTER!$D$24:$AG$391,$AK226,W$419)=0),"",(INDEX(MASTER!$D$24:$AG$391,$AK226,W$419))))</f>
        <v/>
      </c>
      <c r="X226" s="27" t="str" cm="1">
        <f t="array" ref="X226">IF($AK226=0,"",IF((INDEX(MASTER!$D$24:$AG$391,$AK226,X$419)=0),"",(INDEX(MASTER!$D$24:$AG$391,$AK226,X$419))))</f>
        <v/>
      </c>
      <c r="Y226" s="27" t="str" cm="1">
        <f t="array" ref="Y226">IF($AK226=0,"",IF((INDEX(MASTER!$D$24:$AG$391,$AK226,Y$419)=0),"",(INDEX(MASTER!$D$24:$AG$391,$AK226,Y$419))))</f>
        <v/>
      </c>
      <c r="Z226" s="27" t="str" cm="1">
        <f t="array" ref="Z226">IF($AK226=0,"",IF((INDEX(MASTER!$D$24:$AG$391,$AK226,Z$419)=0),"",(INDEX(MASTER!$D$24:$AG$391,$AK226,Z$419))))</f>
        <v/>
      </c>
      <c r="AA226" s="27" t="str" cm="1">
        <f t="array" ref="AA226">IF($AK226=0,"",IF((INDEX(MASTER!$D$24:$AG$391,$AK226,AA$419)=0),"",(INDEX(MASTER!$D$24:$AG$391,$AK226,AA$419))))</f>
        <v/>
      </c>
      <c r="AB226" s="27" t="str" cm="1">
        <f t="array" ref="AB226">IF($AK226=0,"",IF((INDEX(MASTER!$D$24:$AG$391,$AK226,AB$419)=0),"",(INDEX(MASTER!$D$24:$AG$391,$AK226,AB$419))))</f>
        <v/>
      </c>
      <c r="AC226" s="27" t="str" cm="1">
        <f t="array" ref="AC226">IF($AK226=0,"",IF((INDEX(MASTER!$D$24:$AG$391,$AK226,AC$419)=0),"",(INDEX(MASTER!$D$24:$AG$391,$AK226,AC$419))))</f>
        <v/>
      </c>
      <c r="AD226" s="27" t="str" cm="1">
        <f t="array" ref="AD226">IF($AK226=0,"",IF((INDEX(MASTER!$D$24:$AG$391,$AK226,AD$419)=0),"",(INDEX(MASTER!$D$24:$AG$391,$AK226,AD$419))))</f>
        <v/>
      </c>
      <c r="AE226" s="27" t="str" cm="1">
        <f t="array" ref="AE226">IF($AK226=0,"",IF((INDEX(MASTER!$D$24:$AG$391,$AK226,AE$419)=0),"",(INDEX(MASTER!$D$24:$AG$391,$AK226,AE$419))))</f>
        <v/>
      </c>
      <c r="AF226" s="102" t="str" cm="1">
        <f t="array" ref="AF226">IF($AK226=0,"",IF((INDEX(MASTER!$D$24:$AG$391,$AK226,AF$419)=0),"",(INDEX(MASTER!$D$24:$AG$391,$AK226,AF$419))))</f>
        <v/>
      </c>
      <c r="AK226" s="3">
        <v>161</v>
      </c>
    </row>
    <row r="227" spans="2:37" ht="12.75" customHeight="1" x14ac:dyDescent="0.2">
      <c r="B227" s="28"/>
      <c r="D227" s="22" t="str" cm="1">
        <f t="array" ref="D227">IF($AK227=0,"",IF((INDEX(MASTER!$D$24:$AG$391,$AK227,D$419)=0),"",(INDEX(MASTER!$D$24:$AG$391,$AK227,D$419))))</f>
        <v>$XS164</v>
      </c>
      <c r="E227" s="22" t="str" cm="1">
        <f t="array" ref="E227">IF($AK227=0,"",IF((INDEX(MASTER!$D$24:$AG$391,$AK227,E$419)=0),"",(INDEX(MASTER!$D$24:$AG$391,$AK227,E$419))))</f>
        <v/>
      </c>
      <c r="F227" s="22" t="str" cm="1">
        <f t="array" ref="F227">IF($AK227=0,"",IF((INDEX(MASTER!$D$24:$AG$391,$AK227,F$419)=0),"",(INDEX(MASTER!$D$24:$AG$391,$AK227,F$419))))</f>
        <v>RAMP D</v>
      </c>
      <c r="G227" s="23" cm="1">
        <f t="array" ref="G227">IF($AK227=0,"",IF((INDEX(MASTER!$D$24:$AG$391,$AK227,G$419)=0),"",(INDEX(MASTER!$D$24:$AG$391,$AK227,G$419))))</f>
        <v>1800</v>
      </c>
      <c r="H227" s="22" t="str" cm="1">
        <f t="array" ref="H227">IF($AK227=0,"",IF((INDEX(MASTER!$D$24:$AG$391,$AK227,H$419)=0),"",(INDEX(MASTER!$D$24:$AG$391,$AK227,H$419))))</f>
        <v>TO</v>
      </c>
      <c r="I227" s="23" cm="1">
        <f t="array" ref="I227">IF($AK227=0,"",IF((INDEX(MASTER!$D$24:$AG$391,$AK227,I$419)=0),"",(INDEX(MASTER!$D$24:$AG$391,$AK227,I$419))))</f>
        <v>1850</v>
      </c>
      <c r="J227" s="24" t="str" cm="1">
        <f t="array" ref="J227">IF($AK227=0,"",IF((INDEX(MASTER!$D$24:$AG$391,$AK227,J$419)=0),"",(INDEX(MASTER!$D$24:$AG$391,$AK227,J$419))))</f>
        <v/>
      </c>
      <c r="K227" s="24" t="str" cm="1">
        <f t="array" ref="K227">IF($AK227=0,"",IF((INDEX(MASTER!$D$24:$AG$391,$AK227,K$419)=0),"",(INDEX(MASTER!$D$24:$AG$391,$AK227,K$419))))</f>
        <v>01/NHS/21</v>
      </c>
      <c r="L227" s="25" cm="1">
        <f t="array" ref="L227">IF($AK227=0,"",IF((INDEX(MASTER!$D$24:$AG$391,$AK227,L$419)=0),"",(INDEX(MASTER!$D$24:$AG$391,$AK227,L$419))))</f>
        <v>113</v>
      </c>
      <c r="M227" s="27" cm="1">
        <f t="array" ref="M227">IF($AK227=0,"",IF((INDEX(MASTER!$D$24:$AG$391,$AK227,M$419)=0),"",(INDEX(MASTER!$D$24:$AG$391,$AK227,M$419))))</f>
        <v>2365</v>
      </c>
      <c r="N227" s="27" cm="1">
        <f t="array" ref="N227">IF($AK227=0,"",IF((INDEX(MASTER!$D$24:$AG$391,$AK227,N$419)=0),"",(INDEX(MASTER!$D$24:$AG$391,$AK227,N$419))))</f>
        <v>93</v>
      </c>
      <c r="O227" s="32" cm="1">
        <f t="array" ref="O227">IF($AK227=0,"",IF((INDEX(MASTER!$D$24:$AG$391,$AK227,O$419)=0),"",(INDEX(MASTER!$D$24:$AG$391,$AK227,O$419))))</f>
        <v>31</v>
      </c>
      <c r="P227" s="32" cm="1">
        <f t="array" ref="P227">IF($AK227=0,"",IF((INDEX(MASTER!$D$24:$AG$391,$AK227,P$419)=0),"",(INDEX(MASTER!$D$24:$AG$391,$AK227,P$419))))</f>
        <v>62</v>
      </c>
      <c r="Q227" s="27" t="str" cm="1">
        <f t="array" ref="Q227">IF($AK227=0,"",IF((INDEX(MASTER!$D$24:$AG$391,$AK227,Q$419)=0),"",(INDEX(MASTER!$D$24:$AG$391,$AK227,Q$419))))</f>
        <v/>
      </c>
      <c r="R227" s="27" t="str" cm="1">
        <f t="array" ref="R227">IF($AK227=0,"",IF((INDEX(MASTER!$D$24:$AG$391,$AK227,R$419)=0),"",(INDEX(MASTER!$D$24:$AG$391,$AK227,R$419))))</f>
        <v/>
      </c>
      <c r="S227" s="27" t="str" cm="1">
        <f t="array" ref="S227">IF($AK227=0,"",IF((INDEX(MASTER!$D$24:$AG$391,$AK227,S$419)=0),"",(INDEX(MASTER!$D$24:$AG$391,$AK227,S$419))))</f>
        <v/>
      </c>
      <c r="T227" s="27" t="str" cm="1">
        <f t="array" ref="T227">IF($AK227=0,"",IF((INDEX(MASTER!$D$24:$AG$391,$AK227,T$419)=0),"",(INDEX(MASTER!$D$24:$AG$391,$AK227,T$419))))</f>
        <v/>
      </c>
      <c r="U227" s="27" t="str" cm="1">
        <f t="array" ref="U227">IF($AK227=0,"",IF((INDEX(MASTER!$D$24:$AG$391,$AK227,U$419)=0),"",(INDEX(MASTER!$D$24:$AG$391,$AK227,U$419))))</f>
        <v/>
      </c>
      <c r="V227" s="27" t="str" cm="1">
        <f t="array" ref="V227">IF($AK227=0,"",IF((INDEX(MASTER!$D$24:$AG$391,$AK227,V$419)=0),"",(INDEX(MASTER!$D$24:$AG$391,$AK227,V$419))))</f>
        <v/>
      </c>
      <c r="W227" s="27" t="str" cm="1">
        <f t="array" ref="W227">IF($AK227=0,"",IF((INDEX(MASTER!$D$24:$AG$391,$AK227,W$419)=0),"",(INDEX(MASTER!$D$24:$AG$391,$AK227,W$419))))</f>
        <v/>
      </c>
      <c r="X227" s="27" t="str" cm="1">
        <f t="array" ref="X227">IF($AK227=0,"",IF((INDEX(MASTER!$D$24:$AG$391,$AK227,X$419)=0),"",(INDEX(MASTER!$D$24:$AG$391,$AK227,X$419))))</f>
        <v/>
      </c>
      <c r="Y227" s="27" t="str" cm="1">
        <f t="array" ref="Y227">IF($AK227=0,"",IF((INDEX(MASTER!$D$24:$AG$391,$AK227,Y$419)=0),"",(INDEX(MASTER!$D$24:$AG$391,$AK227,Y$419))))</f>
        <v/>
      </c>
      <c r="Z227" s="27" t="str" cm="1">
        <f t="array" ref="Z227">IF($AK227=0,"",IF((INDEX(MASTER!$D$24:$AG$391,$AK227,Z$419)=0),"",(INDEX(MASTER!$D$24:$AG$391,$AK227,Z$419))))</f>
        <v/>
      </c>
      <c r="AA227" s="27" t="str" cm="1">
        <f t="array" ref="AA227">IF($AK227=0,"",IF((INDEX(MASTER!$D$24:$AG$391,$AK227,AA$419)=0),"",(INDEX(MASTER!$D$24:$AG$391,$AK227,AA$419))))</f>
        <v/>
      </c>
      <c r="AB227" s="27" t="str" cm="1">
        <f t="array" ref="AB227">IF($AK227=0,"",IF((INDEX(MASTER!$D$24:$AG$391,$AK227,AB$419)=0),"",(INDEX(MASTER!$D$24:$AG$391,$AK227,AB$419))))</f>
        <v/>
      </c>
      <c r="AC227" s="27" t="str" cm="1">
        <f t="array" ref="AC227">IF($AK227=0,"",IF((INDEX(MASTER!$D$24:$AG$391,$AK227,AC$419)=0),"",(INDEX(MASTER!$D$24:$AG$391,$AK227,AC$419))))</f>
        <v/>
      </c>
      <c r="AD227" s="27" t="str" cm="1">
        <f t="array" ref="AD227">IF($AK227=0,"",IF((INDEX(MASTER!$D$24:$AG$391,$AK227,AD$419)=0),"",(INDEX(MASTER!$D$24:$AG$391,$AK227,AD$419))))</f>
        <v/>
      </c>
      <c r="AE227" s="27" t="str" cm="1">
        <f t="array" ref="AE227">IF($AK227=0,"",IF((INDEX(MASTER!$D$24:$AG$391,$AK227,AE$419)=0),"",(INDEX(MASTER!$D$24:$AG$391,$AK227,AE$419))))</f>
        <v/>
      </c>
      <c r="AF227" s="102" t="str" cm="1">
        <f t="array" ref="AF227">IF($AK227=0,"",IF((INDEX(MASTER!$D$24:$AG$391,$AK227,AF$419)=0),"",(INDEX(MASTER!$D$24:$AG$391,$AK227,AF$419))))</f>
        <v/>
      </c>
      <c r="AK227" s="3">
        <v>162</v>
      </c>
    </row>
    <row r="228" spans="2:37" ht="12.75" customHeight="1" x14ac:dyDescent="0.2">
      <c r="B228" s="28"/>
      <c r="D228" s="22" t="str" cm="1">
        <f t="array" ref="D228">IF($AK228=0,"",IF((INDEX(MASTER!$D$24:$AG$391,$AK228,D$419)=0),"",(INDEX(MASTER!$D$24:$AG$391,$AK228,D$419))))</f>
        <v>$XS165</v>
      </c>
      <c r="E228" s="22" t="str" cm="1">
        <f t="array" ref="E228">IF($AK228=0,"",IF((INDEX(MASTER!$D$24:$AG$391,$AK228,E$419)=0),"",(INDEX(MASTER!$D$24:$AG$391,$AK228,E$419))))</f>
        <v/>
      </c>
      <c r="F228" s="22" t="str" cm="1">
        <f t="array" ref="F228">IF($AK228=0,"",IF((INDEX(MASTER!$D$24:$AG$391,$AK228,F$419)=0),"",(INDEX(MASTER!$D$24:$AG$391,$AK228,F$419))))</f>
        <v>RAMP D</v>
      </c>
      <c r="G228" s="23" cm="1">
        <f t="array" ref="G228">IF($AK228=0,"",IF((INDEX(MASTER!$D$24:$AG$391,$AK228,G$419)=0),"",(INDEX(MASTER!$D$24:$AG$391,$AK228,G$419))))</f>
        <v>1850</v>
      </c>
      <c r="H228" s="22" t="str" cm="1">
        <f t="array" ref="H228">IF($AK228=0,"",IF((INDEX(MASTER!$D$24:$AG$391,$AK228,H$419)=0),"",(INDEX(MASTER!$D$24:$AG$391,$AK228,H$419))))</f>
        <v>TO</v>
      </c>
      <c r="I228" s="23" cm="1">
        <f t="array" ref="I228">IF($AK228=0,"",IF((INDEX(MASTER!$D$24:$AG$391,$AK228,I$419)=0),"",(INDEX(MASTER!$D$24:$AG$391,$AK228,I$419))))</f>
        <v>1900</v>
      </c>
      <c r="J228" s="24" t="str" cm="1">
        <f t="array" ref="J228">IF($AK228=0,"",IF((INDEX(MASTER!$D$24:$AG$391,$AK228,J$419)=0),"",(INDEX(MASTER!$D$24:$AG$391,$AK228,J$419))))</f>
        <v/>
      </c>
      <c r="K228" s="24" t="str" cm="1">
        <f t="array" ref="K228">IF($AK228=0,"",IF((INDEX(MASTER!$D$24:$AG$391,$AK228,K$419)=0),"",(INDEX(MASTER!$D$24:$AG$391,$AK228,K$419))))</f>
        <v>01/NHS/21</v>
      </c>
      <c r="L228" s="25" cm="1">
        <f t="array" ref="L228">IF($AK228=0,"",IF((INDEX(MASTER!$D$24:$AG$391,$AK228,L$419)=0),"",(INDEX(MASTER!$D$24:$AG$391,$AK228,L$419))))</f>
        <v>299</v>
      </c>
      <c r="M228" s="27" cm="1">
        <f t="array" ref="M228">IF($AK228=0,"",IF((INDEX(MASTER!$D$24:$AG$391,$AK228,M$419)=0),"",(INDEX(MASTER!$D$24:$AG$391,$AK228,M$419))))</f>
        <v>2765</v>
      </c>
      <c r="N228" s="27" cm="1">
        <f t="array" ref="N228">IF($AK228=0,"",IF((INDEX(MASTER!$D$24:$AG$391,$AK228,N$419)=0),"",(INDEX(MASTER!$D$24:$AG$391,$AK228,N$419))))</f>
        <v>95</v>
      </c>
      <c r="O228" s="32" cm="1">
        <f t="array" ref="O228">IF($AK228=0,"",IF((INDEX(MASTER!$D$24:$AG$391,$AK228,O$419)=0),"",(INDEX(MASTER!$D$24:$AG$391,$AK228,O$419))))</f>
        <v>31.666666666666668</v>
      </c>
      <c r="P228" s="32" cm="1">
        <f t="array" ref="P228">IF($AK228=0,"",IF((INDEX(MASTER!$D$24:$AG$391,$AK228,P$419)=0),"",(INDEX(MASTER!$D$24:$AG$391,$AK228,P$419))))</f>
        <v>63.333333333333329</v>
      </c>
      <c r="Q228" s="27" t="str" cm="1">
        <f t="array" ref="Q228">IF($AK228=0,"",IF((INDEX(MASTER!$D$24:$AG$391,$AK228,Q$419)=0),"",(INDEX(MASTER!$D$24:$AG$391,$AK228,Q$419))))</f>
        <v/>
      </c>
      <c r="R228" s="27" t="str" cm="1">
        <f t="array" ref="R228">IF($AK228=0,"",IF((INDEX(MASTER!$D$24:$AG$391,$AK228,R$419)=0),"",(INDEX(MASTER!$D$24:$AG$391,$AK228,R$419))))</f>
        <v/>
      </c>
      <c r="S228" s="27" t="str" cm="1">
        <f t="array" ref="S228">IF($AK228=0,"",IF((INDEX(MASTER!$D$24:$AG$391,$AK228,S$419)=0),"",(INDEX(MASTER!$D$24:$AG$391,$AK228,S$419))))</f>
        <v/>
      </c>
      <c r="T228" s="27" t="str" cm="1">
        <f t="array" ref="T228">IF($AK228=0,"",IF((INDEX(MASTER!$D$24:$AG$391,$AK228,T$419)=0),"",(INDEX(MASTER!$D$24:$AG$391,$AK228,T$419))))</f>
        <v/>
      </c>
      <c r="U228" s="27" t="str" cm="1">
        <f t="array" ref="U228">IF($AK228=0,"",IF((INDEX(MASTER!$D$24:$AG$391,$AK228,U$419)=0),"",(INDEX(MASTER!$D$24:$AG$391,$AK228,U$419))))</f>
        <v/>
      </c>
      <c r="V228" s="27" t="str" cm="1">
        <f t="array" ref="V228">IF($AK228=0,"",IF((INDEX(MASTER!$D$24:$AG$391,$AK228,V$419)=0),"",(INDEX(MASTER!$D$24:$AG$391,$AK228,V$419))))</f>
        <v/>
      </c>
      <c r="W228" s="27" t="str" cm="1">
        <f t="array" ref="W228">IF($AK228=0,"",IF((INDEX(MASTER!$D$24:$AG$391,$AK228,W$419)=0),"",(INDEX(MASTER!$D$24:$AG$391,$AK228,W$419))))</f>
        <v/>
      </c>
      <c r="X228" s="27" t="str" cm="1">
        <f t="array" ref="X228">IF($AK228=0,"",IF((INDEX(MASTER!$D$24:$AG$391,$AK228,X$419)=0),"",(INDEX(MASTER!$D$24:$AG$391,$AK228,X$419))))</f>
        <v/>
      </c>
      <c r="Y228" s="27" t="str" cm="1">
        <f t="array" ref="Y228">IF($AK228=0,"",IF((INDEX(MASTER!$D$24:$AG$391,$AK228,Y$419)=0),"",(INDEX(MASTER!$D$24:$AG$391,$AK228,Y$419))))</f>
        <v/>
      </c>
      <c r="Z228" s="27" t="str" cm="1">
        <f t="array" ref="Z228">IF($AK228=0,"",IF((INDEX(MASTER!$D$24:$AG$391,$AK228,Z$419)=0),"",(INDEX(MASTER!$D$24:$AG$391,$AK228,Z$419))))</f>
        <v/>
      </c>
      <c r="AA228" s="27" t="str" cm="1">
        <f t="array" ref="AA228">IF($AK228=0,"",IF((INDEX(MASTER!$D$24:$AG$391,$AK228,AA$419)=0),"",(INDEX(MASTER!$D$24:$AG$391,$AK228,AA$419))))</f>
        <v/>
      </c>
      <c r="AB228" s="27" t="str" cm="1">
        <f t="array" ref="AB228">IF($AK228=0,"",IF((INDEX(MASTER!$D$24:$AG$391,$AK228,AB$419)=0),"",(INDEX(MASTER!$D$24:$AG$391,$AK228,AB$419))))</f>
        <v/>
      </c>
      <c r="AC228" s="27" t="str" cm="1">
        <f t="array" ref="AC228">IF($AK228=0,"",IF((INDEX(MASTER!$D$24:$AG$391,$AK228,AC$419)=0),"",(INDEX(MASTER!$D$24:$AG$391,$AK228,AC$419))))</f>
        <v/>
      </c>
      <c r="AD228" s="27" t="str" cm="1">
        <f t="array" ref="AD228">IF($AK228=0,"",IF((INDEX(MASTER!$D$24:$AG$391,$AK228,AD$419)=0),"",(INDEX(MASTER!$D$24:$AG$391,$AK228,AD$419))))</f>
        <v/>
      </c>
      <c r="AE228" s="27" t="str" cm="1">
        <f t="array" ref="AE228">IF($AK228=0,"",IF((INDEX(MASTER!$D$24:$AG$391,$AK228,AE$419)=0),"",(INDEX(MASTER!$D$24:$AG$391,$AK228,AE$419))))</f>
        <v/>
      </c>
      <c r="AF228" s="102" t="str" cm="1">
        <f t="array" ref="AF228">IF($AK228=0,"",IF((INDEX(MASTER!$D$24:$AG$391,$AK228,AF$419)=0),"",(INDEX(MASTER!$D$24:$AG$391,$AK228,AF$419))))</f>
        <v/>
      </c>
      <c r="AK228" s="3">
        <v>163</v>
      </c>
    </row>
    <row r="229" spans="2:37" ht="12.75" customHeight="1" x14ac:dyDescent="0.2">
      <c r="B229" s="28"/>
      <c r="D229" s="22" t="str" cm="1">
        <f t="array" ref="D229">IF($AK229=0,"",IF((INDEX(MASTER!$D$24:$AG$391,$AK229,D$419)=0),"",(INDEX(MASTER!$D$24:$AG$391,$AK229,D$419))))</f>
        <v>$XS165</v>
      </c>
      <c r="E229" s="22" t="str" cm="1">
        <f t="array" ref="E229">IF($AK229=0,"",IF((INDEX(MASTER!$D$24:$AG$391,$AK229,E$419)=0),"",(INDEX(MASTER!$D$24:$AG$391,$AK229,E$419))))</f>
        <v/>
      </c>
      <c r="F229" s="22" t="str" cm="1">
        <f t="array" ref="F229">IF($AK229=0,"",IF((INDEX(MASTER!$D$24:$AG$391,$AK229,F$419)=0),"",(INDEX(MASTER!$D$24:$AG$391,$AK229,F$419))))</f>
        <v>RAMP D</v>
      </c>
      <c r="G229" s="23" cm="1">
        <f t="array" ref="G229">IF($AK229=0,"",IF((INDEX(MASTER!$D$24:$AG$391,$AK229,G$419)=0),"",(INDEX(MASTER!$D$24:$AG$391,$AK229,G$419))))</f>
        <v>1900</v>
      </c>
      <c r="H229" s="22" t="str" cm="1">
        <f t="array" ref="H229">IF($AK229=0,"",IF((INDEX(MASTER!$D$24:$AG$391,$AK229,H$419)=0),"",(INDEX(MASTER!$D$24:$AG$391,$AK229,H$419))))</f>
        <v>TO</v>
      </c>
      <c r="I229" s="23" cm="1">
        <f t="array" ref="I229">IF($AK229=0,"",IF((INDEX(MASTER!$D$24:$AG$391,$AK229,I$419)=0),"",(INDEX(MASTER!$D$24:$AG$391,$AK229,I$419))))</f>
        <v>1950</v>
      </c>
      <c r="J229" s="24" t="str" cm="1">
        <f t="array" ref="J229">IF($AK229=0,"",IF((INDEX(MASTER!$D$24:$AG$391,$AK229,J$419)=0),"",(INDEX(MASTER!$D$24:$AG$391,$AK229,J$419))))</f>
        <v/>
      </c>
      <c r="K229" s="24" t="str" cm="1">
        <f t="array" ref="K229">IF($AK229=0,"",IF((INDEX(MASTER!$D$24:$AG$391,$AK229,K$419)=0),"",(INDEX(MASTER!$D$24:$AG$391,$AK229,K$419))))</f>
        <v>01/NHS/21</v>
      </c>
      <c r="L229" s="25" cm="1">
        <f t="array" ref="L229">IF($AK229=0,"",IF((INDEX(MASTER!$D$24:$AG$391,$AK229,L$419)=0),"",(INDEX(MASTER!$D$24:$AG$391,$AK229,L$419))))</f>
        <v>613</v>
      </c>
      <c r="M229" s="27" cm="1">
        <f t="array" ref="M229">IF($AK229=0,"",IF((INDEX(MASTER!$D$24:$AG$391,$AK229,M$419)=0),"",(INDEX(MASTER!$D$24:$AG$391,$AK229,M$419))))</f>
        <v>3141</v>
      </c>
      <c r="N229" s="27" cm="1">
        <f t="array" ref="N229">IF($AK229=0,"",IF((INDEX(MASTER!$D$24:$AG$391,$AK229,N$419)=0),"",(INDEX(MASTER!$D$24:$AG$391,$AK229,N$419))))</f>
        <v>100</v>
      </c>
      <c r="O229" s="32" cm="1">
        <f t="array" ref="O229">IF($AK229=0,"",IF((INDEX(MASTER!$D$24:$AG$391,$AK229,O$419)=0),"",(INDEX(MASTER!$D$24:$AG$391,$AK229,O$419))))</f>
        <v>33.333333333333336</v>
      </c>
      <c r="P229" s="32" cm="1">
        <f t="array" ref="P229">IF($AK229=0,"",IF((INDEX(MASTER!$D$24:$AG$391,$AK229,P$419)=0),"",(INDEX(MASTER!$D$24:$AG$391,$AK229,P$419))))</f>
        <v>66.666666666666657</v>
      </c>
      <c r="Q229" s="27" t="str" cm="1">
        <f t="array" ref="Q229">IF($AK229=0,"",IF((INDEX(MASTER!$D$24:$AG$391,$AK229,Q$419)=0),"",(INDEX(MASTER!$D$24:$AG$391,$AK229,Q$419))))</f>
        <v/>
      </c>
      <c r="R229" s="27" t="str" cm="1">
        <f t="array" ref="R229">IF($AK229=0,"",IF((INDEX(MASTER!$D$24:$AG$391,$AK229,R$419)=0),"",(INDEX(MASTER!$D$24:$AG$391,$AK229,R$419))))</f>
        <v/>
      </c>
      <c r="S229" s="27" t="str" cm="1">
        <f t="array" ref="S229">IF($AK229=0,"",IF((INDEX(MASTER!$D$24:$AG$391,$AK229,S$419)=0),"",(INDEX(MASTER!$D$24:$AG$391,$AK229,S$419))))</f>
        <v/>
      </c>
      <c r="T229" s="27" t="str" cm="1">
        <f t="array" ref="T229">IF($AK229=0,"",IF((INDEX(MASTER!$D$24:$AG$391,$AK229,T$419)=0),"",(INDEX(MASTER!$D$24:$AG$391,$AK229,T$419))))</f>
        <v/>
      </c>
      <c r="U229" s="27" t="str" cm="1">
        <f t="array" ref="U229">IF($AK229=0,"",IF((INDEX(MASTER!$D$24:$AG$391,$AK229,U$419)=0),"",(INDEX(MASTER!$D$24:$AG$391,$AK229,U$419))))</f>
        <v/>
      </c>
      <c r="V229" s="27" t="str" cm="1">
        <f t="array" ref="V229">IF($AK229=0,"",IF((INDEX(MASTER!$D$24:$AG$391,$AK229,V$419)=0),"",(INDEX(MASTER!$D$24:$AG$391,$AK229,V$419))))</f>
        <v/>
      </c>
      <c r="W229" s="27" t="str" cm="1">
        <f t="array" ref="W229">IF($AK229=0,"",IF((INDEX(MASTER!$D$24:$AG$391,$AK229,W$419)=0),"",(INDEX(MASTER!$D$24:$AG$391,$AK229,W$419))))</f>
        <v/>
      </c>
      <c r="X229" s="27" t="str" cm="1">
        <f t="array" ref="X229">IF($AK229=0,"",IF((INDEX(MASTER!$D$24:$AG$391,$AK229,X$419)=0),"",(INDEX(MASTER!$D$24:$AG$391,$AK229,X$419))))</f>
        <v/>
      </c>
      <c r="Y229" s="27" t="str" cm="1">
        <f t="array" ref="Y229">IF($AK229=0,"",IF((INDEX(MASTER!$D$24:$AG$391,$AK229,Y$419)=0),"",(INDEX(MASTER!$D$24:$AG$391,$AK229,Y$419))))</f>
        <v/>
      </c>
      <c r="Z229" s="27" t="str" cm="1">
        <f t="array" ref="Z229">IF($AK229=0,"",IF((INDEX(MASTER!$D$24:$AG$391,$AK229,Z$419)=0),"",(INDEX(MASTER!$D$24:$AG$391,$AK229,Z$419))))</f>
        <v/>
      </c>
      <c r="AA229" s="27" t="str" cm="1">
        <f t="array" ref="AA229">IF($AK229=0,"",IF((INDEX(MASTER!$D$24:$AG$391,$AK229,AA$419)=0),"",(INDEX(MASTER!$D$24:$AG$391,$AK229,AA$419))))</f>
        <v/>
      </c>
      <c r="AB229" s="27" t="str" cm="1">
        <f t="array" ref="AB229">IF($AK229=0,"",IF((INDEX(MASTER!$D$24:$AG$391,$AK229,AB$419)=0),"",(INDEX(MASTER!$D$24:$AG$391,$AK229,AB$419))))</f>
        <v/>
      </c>
      <c r="AC229" s="27" t="str" cm="1">
        <f t="array" ref="AC229">IF($AK229=0,"",IF((INDEX(MASTER!$D$24:$AG$391,$AK229,AC$419)=0),"",(INDEX(MASTER!$D$24:$AG$391,$AK229,AC$419))))</f>
        <v/>
      </c>
      <c r="AD229" s="27" t="str" cm="1">
        <f t="array" ref="AD229">IF($AK229=0,"",IF((INDEX(MASTER!$D$24:$AG$391,$AK229,AD$419)=0),"",(INDEX(MASTER!$D$24:$AG$391,$AK229,AD$419))))</f>
        <v/>
      </c>
      <c r="AE229" s="27" t="str" cm="1">
        <f t="array" ref="AE229">IF($AK229=0,"",IF((INDEX(MASTER!$D$24:$AG$391,$AK229,AE$419)=0),"",(INDEX(MASTER!$D$24:$AG$391,$AK229,AE$419))))</f>
        <v/>
      </c>
      <c r="AF229" s="102" t="str" cm="1">
        <f t="array" ref="AF229">IF($AK229=0,"",IF((INDEX(MASTER!$D$24:$AG$391,$AK229,AF$419)=0),"",(INDEX(MASTER!$D$24:$AG$391,$AK229,AF$419))))</f>
        <v/>
      </c>
      <c r="AK229" s="3">
        <v>164</v>
      </c>
    </row>
    <row r="230" spans="2:37" ht="12.75" customHeight="1" x14ac:dyDescent="0.2">
      <c r="B230" s="28"/>
      <c r="D230" s="22" t="str" cm="1">
        <f t="array" ref="D230">IF($AK230=0,"",IF((INDEX(MASTER!$D$24:$AG$391,$AK230,D$419)=0),"",(INDEX(MASTER!$D$24:$AG$391,$AK230,D$419))))</f>
        <v>$XS166</v>
      </c>
      <c r="E230" s="22" t="str" cm="1">
        <f t="array" ref="E230">IF($AK230=0,"",IF((INDEX(MASTER!$D$24:$AG$391,$AK230,E$419)=0),"",(INDEX(MASTER!$D$24:$AG$391,$AK230,E$419))))</f>
        <v/>
      </c>
      <c r="F230" s="22" t="str" cm="1">
        <f t="array" ref="F230">IF($AK230=0,"",IF((INDEX(MASTER!$D$24:$AG$391,$AK230,F$419)=0),"",(INDEX(MASTER!$D$24:$AG$391,$AK230,F$419))))</f>
        <v>RAMP D</v>
      </c>
      <c r="G230" s="23" cm="1">
        <f t="array" ref="G230">IF($AK230=0,"",IF((INDEX(MASTER!$D$24:$AG$391,$AK230,G$419)=0),"",(INDEX(MASTER!$D$24:$AG$391,$AK230,G$419))))</f>
        <v>1950</v>
      </c>
      <c r="H230" s="22" t="str" cm="1">
        <f t="array" ref="H230">IF($AK230=0,"",IF((INDEX(MASTER!$D$24:$AG$391,$AK230,H$419)=0),"",(INDEX(MASTER!$D$24:$AG$391,$AK230,H$419))))</f>
        <v>TO</v>
      </c>
      <c r="I230" s="23" cm="1">
        <f t="array" ref="I230">IF($AK230=0,"",IF((INDEX(MASTER!$D$24:$AG$391,$AK230,I$419)=0),"",(INDEX(MASTER!$D$24:$AG$391,$AK230,I$419))))</f>
        <v>2000</v>
      </c>
      <c r="J230" s="24" t="str" cm="1">
        <f t="array" ref="J230">IF($AK230=0,"",IF((INDEX(MASTER!$D$24:$AG$391,$AK230,J$419)=0),"",(INDEX(MASTER!$D$24:$AG$391,$AK230,J$419))))</f>
        <v/>
      </c>
      <c r="K230" s="24" t="str" cm="1">
        <f t="array" ref="K230">IF($AK230=0,"",IF((INDEX(MASTER!$D$24:$AG$391,$AK230,K$419)=0),"",(INDEX(MASTER!$D$24:$AG$391,$AK230,K$419))))</f>
        <v>01/NHS/21</v>
      </c>
      <c r="L230" s="25" cm="1">
        <f t="array" ref="L230">IF($AK230=0,"",IF((INDEX(MASTER!$D$24:$AG$391,$AK230,L$419)=0),"",(INDEX(MASTER!$D$24:$AG$391,$AK230,L$419))))</f>
        <v>751</v>
      </c>
      <c r="M230" s="27" cm="1">
        <f t="array" ref="M230">IF($AK230=0,"",IF((INDEX(MASTER!$D$24:$AG$391,$AK230,M$419)=0),"",(INDEX(MASTER!$D$24:$AG$391,$AK230,M$419))))</f>
        <v>3574</v>
      </c>
      <c r="N230" s="27" cm="1">
        <f t="array" ref="N230">IF($AK230=0,"",IF((INDEX(MASTER!$D$24:$AG$391,$AK230,N$419)=0),"",(INDEX(MASTER!$D$24:$AG$391,$AK230,N$419))))</f>
        <v>87</v>
      </c>
      <c r="O230" s="32" cm="1">
        <f t="array" ref="O230">IF($AK230=0,"",IF((INDEX(MASTER!$D$24:$AG$391,$AK230,O$419)=0),"",(INDEX(MASTER!$D$24:$AG$391,$AK230,O$419))))</f>
        <v>29</v>
      </c>
      <c r="P230" s="32" cm="1">
        <f t="array" ref="P230">IF($AK230=0,"",IF((INDEX(MASTER!$D$24:$AG$391,$AK230,P$419)=0),"",(INDEX(MASTER!$D$24:$AG$391,$AK230,P$419))))</f>
        <v>58</v>
      </c>
      <c r="Q230" s="27" t="str" cm="1">
        <f t="array" ref="Q230">IF($AK230=0,"",IF((INDEX(MASTER!$D$24:$AG$391,$AK230,Q$419)=0),"",(INDEX(MASTER!$D$24:$AG$391,$AK230,Q$419))))</f>
        <v/>
      </c>
      <c r="R230" s="27" t="str" cm="1">
        <f t="array" ref="R230">IF($AK230=0,"",IF((INDEX(MASTER!$D$24:$AG$391,$AK230,R$419)=0),"",(INDEX(MASTER!$D$24:$AG$391,$AK230,R$419))))</f>
        <v/>
      </c>
      <c r="S230" s="27" t="str" cm="1">
        <f t="array" ref="S230">IF($AK230=0,"",IF((INDEX(MASTER!$D$24:$AG$391,$AK230,S$419)=0),"",(INDEX(MASTER!$D$24:$AG$391,$AK230,S$419))))</f>
        <v/>
      </c>
      <c r="T230" s="27" t="str" cm="1">
        <f t="array" ref="T230">IF($AK230=0,"",IF((INDEX(MASTER!$D$24:$AG$391,$AK230,T$419)=0),"",(INDEX(MASTER!$D$24:$AG$391,$AK230,T$419))))</f>
        <v/>
      </c>
      <c r="U230" s="27" t="str" cm="1">
        <f t="array" ref="U230">IF($AK230=0,"",IF((INDEX(MASTER!$D$24:$AG$391,$AK230,U$419)=0),"",(INDEX(MASTER!$D$24:$AG$391,$AK230,U$419))))</f>
        <v/>
      </c>
      <c r="V230" s="27" t="str" cm="1">
        <f t="array" ref="V230">IF($AK230=0,"",IF((INDEX(MASTER!$D$24:$AG$391,$AK230,V$419)=0),"",(INDEX(MASTER!$D$24:$AG$391,$AK230,V$419))))</f>
        <v/>
      </c>
      <c r="W230" s="27" t="str" cm="1">
        <f t="array" ref="W230">IF($AK230=0,"",IF((INDEX(MASTER!$D$24:$AG$391,$AK230,W$419)=0),"",(INDEX(MASTER!$D$24:$AG$391,$AK230,W$419))))</f>
        <v/>
      </c>
      <c r="X230" s="27" t="str" cm="1">
        <f t="array" ref="X230">IF($AK230=0,"",IF((INDEX(MASTER!$D$24:$AG$391,$AK230,X$419)=0),"",(INDEX(MASTER!$D$24:$AG$391,$AK230,X$419))))</f>
        <v/>
      </c>
      <c r="Y230" s="27" t="str" cm="1">
        <f t="array" ref="Y230">IF($AK230=0,"",IF((INDEX(MASTER!$D$24:$AG$391,$AK230,Y$419)=0),"",(INDEX(MASTER!$D$24:$AG$391,$AK230,Y$419))))</f>
        <v/>
      </c>
      <c r="Z230" s="27" t="str" cm="1">
        <f t="array" ref="Z230">IF($AK230=0,"",IF((INDEX(MASTER!$D$24:$AG$391,$AK230,Z$419)=0),"",(INDEX(MASTER!$D$24:$AG$391,$AK230,Z$419))))</f>
        <v/>
      </c>
      <c r="AA230" s="27" t="str" cm="1">
        <f t="array" ref="AA230">IF($AK230=0,"",IF((INDEX(MASTER!$D$24:$AG$391,$AK230,AA$419)=0),"",(INDEX(MASTER!$D$24:$AG$391,$AK230,AA$419))))</f>
        <v/>
      </c>
      <c r="AB230" s="27" t="str" cm="1">
        <f t="array" ref="AB230">IF($AK230=0,"",IF((INDEX(MASTER!$D$24:$AG$391,$AK230,AB$419)=0),"",(INDEX(MASTER!$D$24:$AG$391,$AK230,AB$419))))</f>
        <v/>
      </c>
      <c r="AC230" s="27" t="str" cm="1">
        <f t="array" ref="AC230">IF($AK230=0,"",IF((INDEX(MASTER!$D$24:$AG$391,$AK230,AC$419)=0),"",(INDEX(MASTER!$D$24:$AG$391,$AK230,AC$419))))</f>
        <v/>
      </c>
      <c r="AD230" s="27" t="str" cm="1">
        <f t="array" ref="AD230">IF($AK230=0,"",IF((INDEX(MASTER!$D$24:$AG$391,$AK230,AD$419)=0),"",(INDEX(MASTER!$D$24:$AG$391,$AK230,AD$419))))</f>
        <v/>
      </c>
      <c r="AE230" s="27" t="str" cm="1">
        <f t="array" ref="AE230">IF($AK230=0,"",IF((INDEX(MASTER!$D$24:$AG$391,$AK230,AE$419)=0),"",(INDEX(MASTER!$D$24:$AG$391,$AK230,AE$419))))</f>
        <v/>
      </c>
      <c r="AF230" s="102" t="str" cm="1">
        <f t="array" ref="AF230">IF($AK230=0,"",IF((INDEX(MASTER!$D$24:$AG$391,$AK230,AF$419)=0),"",(INDEX(MASTER!$D$24:$AG$391,$AK230,AF$419))))</f>
        <v/>
      </c>
      <c r="AK230" s="3">
        <v>165</v>
      </c>
    </row>
    <row r="231" spans="2:37" ht="12.75" customHeight="1" x14ac:dyDescent="0.2">
      <c r="B231" s="28"/>
      <c r="D231" s="22" t="str" cm="1">
        <f t="array" ref="D231">IF($AK231=0,"",IF((INDEX(MASTER!$D$24:$AG$391,$AK231,D$419)=0),"",(INDEX(MASTER!$D$24:$AG$391,$AK231,D$419))))</f>
        <v>$XS166</v>
      </c>
      <c r="E231" s="22" t="str" cm="1">
        <f t="array" ref="E231">IF($AK231=0,"",IF((INDEX(MASTER!$D$24:$AG$391,$AK231,E$419)=0),"",(INDEX(MASTER!$D$24:$AG$391,$AK231,E$419))))</f>
        <v/>
      </c>
      <c r="F231" s="22" t="str" cm="1">
        <f t="array" ref="F231">IF($AK231=0,"",IF((INDEX(MASTER!$D$24:$AG$391,$AK231,F$419)=0),"",(INDEX(MASTER!$D$24:$AG$391,$AK231,F$419))))</f>
        <v>RAMP D</v>
      </c>
      <c r="G231" s="23" cm="1">
        <f t="array" ref="G231">IF($AK231=0,"",IF((INDEX(MASTER!$D$24:$AG$391,$AK231,G$419)=0),"",(INDEX(MASTER!$D$24:$AG$391,$AK231,G$419))))</f>
        <v>2000</v>
      </c>
      <c r="H231" s="22" t="str" cm="1">
        <f t="array" ref="H231">IF($AK231=0,"",IF((INDEX(MASTER!$D$24:$AG$391,$AK231,H$419)=0),"",(INDEX(MASTER!$D$24:$AG$391,$AK231,H$419))))</f>
        <v>TO</v>
      </c>
      <c r="I231" s="23" cm="1">
        <f t="array" ref="I231">IF($AK231=0,"",IF((INDEX(MASTER!$D$24:$AG$391,$AK231,I$419)=0),"",(INDEX(MASTER!$D$24:$AG$391,$AK231,I$419))))</f>
        <v>2050</v>
      </c>
      <c r="J231" s="24" t="str" cm="1">
        <f t="array" ref="J231">IF($AK231=0,"",IF((INDEX(MASTER!$D$24:$AG$391,$AK231,J$419)=0),"",(INDEX(MASTER!$D$24:$AG$391,$AK231,J$419))))</f>
        <v/>
      </c>
      <c r="K231" s="24" t="str" cm="1">
        <f t="array" ref="K231">IF($AK231=0,"",IF((INDEX(MASTER!$D$24:$AG$391,$AK231,K$419)=0),"",(INDEX(MASTER!$D$24:$AG$391,$AK231,K$419))))</f>
        <v>01/NHS/21</v>
      </c>
      <c r="L231" s="25" cm="1">
        <f t="array" ref="L231">IF($AK231=0,"",IF((INDEX(MASTER!$D$24:$AG$391,$AK231,L$419)=0),"",(INDEX(MASTER!$D$24:$AG$391,$AK231,L$419))))</f>
        <v>1062</v>
      </c>
      <c r="M231" s="27" cm="1">
        <f t="array" ref="M231">IF($AK231=0,"",IF((INDEX(MASTER!$D$24:$AG$391,$AK231,M$419)=0),"",(INDEX(MASTER!$D$24:$AG$391,$AK231,M$419))))</f>
        <v>3947</v>
      </c>
      <c r="N231" s="27" cm="1">
        <f t="array" ref="N231">IF($AK231=0,"",IF((INDEX(MASTER!$D$24:$AG$391,$AK231,N$419)=0),"",(INDEX(MASTER!$D$24:$AG$391,$AK231,N$419))))</f>
        <v>89</v>
      </c>
      <c r="O231" s="32" cm="1">
        <f t="array" ref="O231">IF($AK231=0,"",IF((INDEX(MASTER!$D$24:$AG$391,$AK231,O$419)=0),"",(INDEX(MASTER!$D$24:$AG$391,$AK231,O$419))))</f>
        <v>29.666666666666668</v>
      </c>
      <c r="P231" s="32" cm="1">
        <f t="array" ref="P231">IF($AK231=0,"",IF((INDEX(MASTER!$D$24:$AG$391,$AK231,P$419)=0),"",(INDEX(MASTER!$D$24:$AG$391,$AK231,P$419))))</f>
        <v>59.333333333333329</v>
      </c>
      <c r="Q231" s="27" t="str" cm="1">
        <f t="array" ref="Q231">IF($AK231=0,"",IF((INDEX(MASTER!$D$24:$AG$391,$AK231,Q$419)=0),"",(INDEX(MASTER!$D$24:$AG$391,$AK231,Q$419))))</f>
        <v/>
      </c>
      <c r="R231" s="27" t="str" cm="1">
        <f t="array" ref="R231">IF($AK231=0,"",IF((INDEX(MASTER!$D$24:$AG$391,$AK231,R$419)=0),"",(INDEX(MASTER!$D$24:$AG$391,$AK231,R$419))))</f>
        <v/>
      </c>
      <c r="S231" s="27" t="str" cm="1">
        <f t="array" ref="S231">IF($AK231=0,"",IF((INDEX(MASTER!$D$24:$AG$391,$AK231,S$419)=0),"",(INDEX(MASTER!$D$24:$AG$391,$AK231,S$419))))</f>
        <v/>
      </c>
      <c r="T231" s="27" t="str" cm="1">
        <f t="array" ref="T231">IF($AK231=0,"",IF((INDEX(MASTER!$D$24:$AG$391,$AK231,T$419)=0),"",(INDEX(MASTER!$D$24:$AG$391,$AK231,T$419))))</f>
        <v/>
      </c>
      <c r="U231" s="27" t="str" cm="1">
        <f t="array" ref="U231">IF($AK231=0,"",IF((INDEX(MASTER!$D$24:$AG$391,$AK231,U$419)=0),"",(INDEX(MASTER!$D$24:$AG$391,$AK231,U$419))))</f>
        <v/>
      </c>
      <c r="V231" s="27" t="str" cm="1">
        <f t="array" ref="V231">IF($AK231=0,"",IF((INDEX(MASTER!$D$24:$AG$391,$AK231,V$419)=0),"",(INDEX(MASTER!$D$24:$AG$391,$AK231,V$419))))</f>
        <v/>
      </c>
      <c r="W231" s="27" t="str" cm="1">
        <f t="array" ref="W231">IF($AK231=0,"",IF((INDEX(MASTER!$D$24:$AG$391,$AK231,W$419)=0),"",(INDEX(MASTER!$D$24:$AG$391,$AK231,W$419))))</f>
        <v/>
      </c>
      <c r="X231" s="27" t="str" cm="1">
        <f t="array" ref="X231">IF($AK231=0,"",IF((INDEX(MASTER!$D$24:$AG$391,$AK231,X$419)=0),"",(INDEX(MASTER!$D$24:$AG$391,$AK231,X$419))))</f>
        <v/>
      </c>
      <c r="Y231" s="27" t="str" cm="1">
        <f t="array" ref="Y231">IF($AK231=0,"",IF((INDEX(MASTER!$D$24:$AG$391,$AK231,Y$419)=0),"",(INDEX(MASTER!$D$24:$AG$391,$AK231,Y$419))))</f>
        <v/>
      </c>
      <c r="Z231" s="27" t="str" cm="1">
        <f t="array" ref="Z231">IF($AK231=0,"",IF((INDEX(MASTER!$D$24:$AG$391,$AK231,Z$419)=0),"",(INDEX(MASTER!$D$24:$AG$391,$AK231,Z$419))))</f>
        <v/>
      </c>
      <c r="AA231" s="27" t="str" cm="1">
        <f t="array" ref="AA231">IF($AK231=0,"",IF((INDEX(MASTER!$D$24:$AG$391,$AK231,AA$419)=0),"",(INDEX(MASTER!$D$24:$AG$391,$AK231,AA$419))))</f>
        <v/>
      </c>
      <c r="AB231" s="27" t="str" cm="1">
        <f t="array" ref="AB231">IF($AK231=0,"",IF((INDEX(MASTER!$D$24:$AG$391,$AK231,AB$419)=0),"",(INDEX(MASTER!$D$24:$AG$391,$AK231,AB$419))))</f>
        <v/>
      </c>
      <c r="AC231" s="27" t="str" cm="1">
        <f t="array" ref="AC231">IF($AK231=0,"",IF((INDEX(MASTER!$D$24:$AG$391,$AK231,AC$419)=0),"",(INDEX(MASTER!$D$24:$AG$391,$AK231,AC$419))))</f>
        <v/>
      </c>
      <c r="AD231" s="27" t="str" cm="1">
        <f t="array" ref="AD231">IF($AK231=0,"",IF((INDEX(MASTER!$D$24:$AG$391,$AK231,AD$419)=0),"",(INDEX(MASTER!$D$24:$AG$391,$AK231,AD$419))))</f>
        <v/>
      </c>
      <c r="AE231" s="27" t="str" cm="1">
        <f t="array" ref="AE231">IF($AK231=0,"",IF((INDEX(MASTER!$D$24:$AG$391,$AK231,AE$419)=0),"",(INDEX(MASTER!$D$24:$AG$391,$AK231,AE$419))))</f>
        <v/>
      </c>
      <c r="AF231" s="102" t="str" cm="1">
        <f t="array" ref="AF231">IF($AK231=0,"",IF((INDEX(MASTER!$D$24:$AG$391,$AK231,AF$419)=0),"",(INDEX(MASTER!$D$24:$AG$391,$AK231,AF$419))))</f>
        <v/>
      </c>
      <c r="AK231" s="3">
        <v>166</v>
      </c>
    </row>
    <row r="232" spans="2:37" ht="12.75" customHeight="1" x14ac:dyDescent="0.2">
      <c r="B232" s="28"/>
      <c r="D232" s="22" t="str" cm="1">
        <f t="array" ref="D232">IF($AK232=0,"",IF((INDEX(MASTER!$D$24:$AG$391,$AK232,D$419)=0),"",(INDEX(MASTER!$D$24:$AG$391,$AK232,D$419))))</f>
        <v>$XS167</v>
      </c>
      <c r="E232" s="22" t="str" cm="1">
        <f t="array" ref="E232">IF($AK232=0,"",IF((INDEX(MASTER!$D$24:$AG$391,$AK232,E$419)=0),"",(INDEX(MASTER!$D$24:$AG$391,$AK232,E$419))))</f>
        <v/>
      </c>
      <c r="F232" s="22" t="str" cm="1">
        <f t="array" ref="F232">IF($AK232=0,"",IF((INDEX(MASTER!$D$24:$AG$391,$AK232,F$419)=0),"",(INDEX(MASTER!$D$24:$AG$391,$AK232,F$419))))</f>
        <v>RAMP D</v>
      </c>
      <c r="G232" s="23" cm="1">
        <f t="array" ref="G232">IF($AK232=0,"",IF((INDEX(MASTER!$D$24:$AG$391,$AK232,G$419)=0),"",(INDEX(MASTER!$D$24:$AG$391,$AK232,G$419))))</f>
        <v>2050</v>
      </c>
      <c r="H232" s="22" t="str" cm="1">
        <f t="array" ref="H232">IF($AK232=0,"",IF((INDEX(MASTER!$D$24:$AG$391,$AK232,H$419)=0),"",(INDEX(MASTER!$D$24:$AG$391,$AK232,H$419))))</f>
        <v>TO</v>
      </c>
      <c r="I232" s="23" cm="1">
        <f t="array" ref="I232">IF($AK232=0,"",IF((INDEX(MASTER!$D$24:$AG$391,$AK232,I$419)=0),"",(INDEX(MASTER!$D$24:$AG$391,$AK232,I$419))))</f>
        <v>2100</v>
      </c>
      <c r="J232" s="24" t="str" cm="1">
        <f t="array" ref="J232">IF($AK232=0,"",IF((INDEX(MASTER!$D$24:$AG$391,$AK232,J$419)=0),"",(INDEX(MASTER!$D$24:$AG$391,$AK232,J$419))))</f>
        <v/>
      </c>
      <c r="K232" s="24" t="str" cm="1">
        <f t="array" ref="K232">IF($AK232=0,"",IF((INDEX(MASTER!$D$24:$AG$391,$AK232,K$419)=0),"",(INDEX(MASTER!$D$24:$AG$391,$AK232,K$419))))</f>
        <v>01/NHS/21</v>
      </c>
      <c r="L232" s="25" cm="1">
        <f t="array" ref="L232">IF($AK232=0,"",IF((INDEX(MASTER!$D$24:$AG$391,$AK232,L$419)=0),"",(INDEX(MASTER!$D$24:$AG$391,$AK232,L$419))))</f>
        <v>981</v>
      </c>
      <c r="M232" s="27" cm="1">
        <f t="array" ref="M232">IF($AK232=0,"",IF((INDEX(MASTER!$D$24:$AG$391,$AK232,M$419)=0),"",(INDEX(MASTER!$D$24:$AG$391,$AK232,M$419))))</f>
        <v>4108</v>
      </c>
      <c r="N232" s="27" cm="1">
        <f t="array" ref="N232">IF($AK232=0,"",IF((INDEX(MASTER!$D$24:$AG$391,$AK232,N$419)=0),"",(INDEX(MASTER!$D$24:$AG$391,$AK232,N$419))))</f>
        <v>92</v>
      </c>
      <c r="O232" s="32" cm="1">
        <f t="array" ref="O232">IF($AK232=0,"",IF((INDEX(MASTER!$D$24:$AG$391,$AK232,O$419)=0),"",(INDEX(MASTER!$D$24:$AG$391,$AK232,O$419))))</f>
        <v>30.666666666666668</v>
      </c>
      <c r="P232" s="32" cm="1">
        <f t="array" ref="P232">IF($AK232=0,"",IF((INDEX(MASTER!$D$24:$AG$391,$AK232,P$419)=0),"",(INDEX(MASTER!$D$24:$AG$391,$AK232,P$419))))</f>
        <v>61.333333333333329</v>
      </c>
      <c r="Q232" s="27" t="str" cm="1">
        <f t="array" ref="Q232">IF($AK232=0,"",IF((INDEX(MASTER!$D$24:$AG$391,$AK232,Q$419)=0),"",(INDEX(MASTER!$D$24:$AG$391,$AK232,Q$419))))</f>
        <v/>
      </c>
      <c r="R232" s="27" t="str" cm="1">
        <f t="array" ref="R232">IF($AK232=0,"",IF((INDEX(MASTER!$D$24:$AG$391,$AK232,R$419)=0),"",(INDEX(MASTER!$D$24:$AG$391,$AK232,R$419))))</f>
        <v/>
      </c>
      <c r="S232" s="27" t="str" cm="1">
        <f t="array" ref="S232">IF($AK232=0,"",IF((INDEX(MASTER!$D$24:$AG$391,$AK232,S$419)=0),"",(INDEX(MASTER!$D$24:$AG$391,$AK232,S$419))))</f>
        <v/>
      </c>
      <c r="T232" s="27" t="str" cm="1">
        <f t="array" ref="T232">IF($AK232=0,"",IF((INDEX(MASTER!$D$24:$AG$391,$AK232,T$419)=0),"",(INDEX(MASTER!$D$24:$AG$391,$AK232,T$419))))</f>
        <v/>
      </c>
      <c r="U232" s="27" t="str" cm="1">
        <f t="array" ref="U232">IF($AK232=0,"",IF((INDEX(MASTER!$D$24:$AG$391,$AK232,U$419)=0),"",(INDEX(MASTER!$D$24:$AG$391,$AK232,U$419))))</f>
        <v/>
      </c>
      <c r="V232" s="27" t="str" cm="1">
        <f t="array" ref="V232">IF($AK232=0,"",IF((INDEX(MASTER!$D$24:$AG$391,$AK232,V$419)=0),"",(INDEX(MASTER!$D$24:$AG$391,$AK232,V$419))))</f>
        <v/>
      </c>
      <c r="W232" s="27" t="str" cm="1">
        <f t="array" ref="W232">IF($AK232=0,"",IF((INDEX(MASTER!$D$24:$AG$391,$AK232,W$419)=0),"",(INDEX(MASTER!$D$24:$AG$391,$AK232,W$419))))</f>
        <v/>
      </c>
      <c r="X232" s="27" t="str" cm="1">
        <f t="array" ref="X232">IF($AK232=0,"",IF((INDEX(MASTER!$D$24:$AG$391,$AK232,X$419)=0),"",(INDEX(MASTER!$D$24:$AG$391,$AK232,X$419))))</f>
        <v/>
      </c>
      <c r="Y232" s="27" t="str" cm="1">
        <f t="array" ref="Y232">IF($AK232=0,"",IF((INDEX(MASTER!$D$24:$AG$391,$AK232,Y$419)=0),"",(INDEX(MASTER!$D$24:$AG$391,$AK232,Y$419))))</f>
        <v/>
      </c>
      <c r="Z232" s="27" t="str" cm="1">
        <f t="array" ref="Z232">IF($AK232=0,"",IF((INDEX(MASTER!$D$24:$AG$391,$AK232,Z$419)=0),"",(INDEX(MASTER!$D$24:$AG$391,$AK232,Z$419))))</f>
        <v/>
      </c>
      <c r="AA232" s="27" t="str" cm="1">
        <f t="array" ref="AA232">IF($AK232=0,"",IF((INDEX(MASTER!$D$24:$AG$391,$AK232,AA$419)=0),"",(INDEX(MASTER!$D$24:$AG$391,$AK232,AA$419))))</f>
        <v/>
      </c>
      <c r="AB232" s="27" t="str" cm="1">
        <f t="array" ref="AB232">IF($AK232=0,"",IF((INDEX(MASTER!$D$24:$AG$391,$AK232,AB$419)=0),"",(INDEX(MASTER!$D$24:$AG$391,$AK232,AB$419))))</f>
        <v/>
      </c>
      <c r="AC232" s="27" t="str" cm="1">
        <f t="array" ref="AC232">IF($AK232=0,"",IF((INDEX(MASTER!$D$24:$AG$391,$AK232,AC$419)=0),"",(INDEX(MASTER!$D$24:$AG$391,$AK232,AC$419))))</f>
        <v/>
      </c>
      <c r="AD232" s="27" t="str" cm="1">
        <f t="array" ref="AD232">IF($AK232=0,"",IF((INDEX(MASTER!$D$24:$AG$391,$AK232,AD$419)=0),"",(INDEX(MASTER!$D$24:$AG$391,$AK232,AD$419))))</f>
        <v/>
      </c>
      <c r="AE232" s="27" t="str" cm="1">
        <f t="array" ref="AE232">IF($AK232=0,"",IF((INDEX(MASTER!$D$24:$AG$391,$AK232,AE$419)=0),"",(INDEX(MASTER!$D$24:$AG$391,$AK232,AE$419))))</f>
        <v/>
      </c>
      <c r="AF232" s="102" t="str" cm="1">
        <f t="array" ref="AF232">IF($AK232=0,"",IF((INDEX(MASTER!$D$24:$AG$391,$AK232,AF$419)=0),"",(INDEX(MASTER!$D$24:$AG$391,$AK232,AF$419))))</f>
        <v/>
      </c>
      <c r="AK232" s="3">
        <v>167</v>
      </c>
    </row>
    <row r="233" spans="2:37" ht="12.75" customHeight="1" x14ac:dyDescent="0.2">
      <c r="B233" s="28"/>
      <c r="D233" s="22" t="str" cm="1">
        <f t="array" ref="D233">IF($AK233=0,"",IF((INDEX(MASTER!$D$24:$AG$391,$AK233,D$419)=0),"",(INDEX(MASTER!$D$24:$AG$391,$AK233,D$419))))</f>
        <v>$XS167</v>
      </c>
      <c r="E233" s="22" t="str" cm="1">
        <f t="array" ref="E233">IF($AK233=0,"",IF((INDEX(MASTER!$D$24:$AG$391,$AK233,E$419)=0),"",(INDEX(MASTER!$D$24:$AG$391,$AK233,E$419))))</f>
        <v/>
      </c>
      <c r="F233" s="22" t="str" cm="1">
        <f t="array" ref="F233">IF($AK233=0,"",IF((INDEX(MASTER!$D$24:$AG$391,$AK233,F$419)=0),"",(INDEX(MASTER!$D$24:$AG$391,$AK233,F$419))))</f>
        <v>RAMP D</v>
      </c>
      <c r="G233" s="23" cm="1">
        <f t="array" ref="G233">IF($AK233=0,"",IF((INDEX(MASTER!$D$24:$AG$391,$AK233,G$419)=0),"",(INDEX(MASTER!$D$24:$AG$391,$AK233,G$419))))</f>
        <v>2100</v>
      </c>
      <c r="H233" s="22" t="str" cm="1">
        <f t="array" ref="H233">IF($AK233=0,"",IF((INDEX(MASTER!$D$24:$AG$391,$AK233,H$419)=0),"",(INDEX(MASTER!$D$24:$AG$391,$AK233,H$419))))</f>
        <v>TO</v>
      </c>
      <c r="I233" s="23" cm="1">
        <f t="array" ref="I233">IF($AK233=0,"",IF((INDEX(MASTER!$D$24:$AG$391,$AK233,I$419)=0),"",(INDEX(MASTER!$D$24:$AG$391,$AK233,I$419))))</f>
        <v>2150</v>
      </c>
      <c r="J233" s="24" t="str" cm="1">
        <f t="array" ref="J233">IF($AK233=0,"",IF((INDEX(MASTER!$D$24:$AG$391,$AK233,J$419)=0),"",(INDEX(MASTER!$D$24:$AG$391,$AK233,J$419))))</f>
        <v/>
      </c>
      <c r="K233" s="24" t="str" cm="1">
        <f t="array" ref="K233">IF($AK233=0,"",IF((INDEX(MASTER!$D$24:$AG$391,$AK233,K$419)=0),"",(INDEX(MASTER!$D$24:$AG$391,$AK233,K$419))))</f>
        <v>01/NHS/21</v>
      </c>
      <c r="L233" s="25" cm="1">
        <f t="array" ref="L233">IF($AK233=0,"",IF((INDEX(MASTER!$D$24:$AG$391,$AK233,L$419)=0),"",(INDEX(MASTER!$D$24:$AG$391,$AK233,L$419))))</f>
        <v>809</v>
      </c>
      <c r="M233" s="27" cm="1">
        <f t="array" ref="M233">IF($AK233=0,"",IF((INDEX(MASTER!$D$24:$AG$391,$AK233,M$419)=0),"",(INDEX(MASTER!$D$24:$AG$391,$AK233,M$419))))</f>
        <v>4020</v>
      </c>
      <c r="N233" s="27" cm="1">
        <f t="array" ref="N233">IF($AK233=0,"",IF((INDEX(MASTER!$D$24:$AG$391,$AK233,N$419)=0),"",(INDEX(MASTER!$D$24:$AG$391,$AK233,N$419))))</f>
        <v>81</v>
      </c>
      <c r="O233" s="32" cm="1">
        <f t="array" ref="O233">IF($AK233=0,"",IF((INDEX(MASTER!$D$24:$AG$391,$AK233,O$419)=0),"",(INDEX(MASTER!$D$24:$AG$391,$AK233,O$419))))</f>
        <v>27</v>
      </c>
      <c r="P233" s="32" cm="1">
        <f t="array" ref="P233">IF($AK233=0,"",IF((INDEX(MASTER!$D$24:$AG$391,$AK233,P$419)=0),"",(INDEX(MASTER!$D$24:$AG$391,$AK233,P$419))))</f>
        <v>54</v>
      </c>
      <c r="Q233" s="27" t="str" cm="1">
        <f t="array" ref="Q233">IF($AK233=0,"",IF((INDEX(MASTER!$D$24:$AG$391,$AK233,Q$419)=0),"",(INDEX(MASTER!$D$24:$AG$391,$AK233,Q$419))))</f>
        <v/>
      </c>
      <c r="R233" s="27" t="str" cm="1">
        <f t="array" ref="R233">IF($AK233=0,"",IF((INDEX(MASTER!$D$24:$AG$391,$AK233,R$419)=0),"",(INDEX(MASTER!$D$24:$AG$391,$AK233,R$419))))</f>
        <v/>
      </c>
      <c r="S233" s="27" t="str" cm="1">
        <f t="array" ref="S233">IF($AK233=0,"",IF((INDEX(MASTER!$D$24:$AG$391,$AK233,S$419)=0),"",(INDEX(MASTER!$D$24:$AG$391,$AK233,S$419))))</f>
        <v/>
      </c>
      <c r="T233" s="27" t="str" cm="1">
        <f t="array" ref="T233">IF($AK233=0,"",IF((INDEX(MASTER!$D$24:$AG$391,$AK233,T$419)=0),"",(INDEX(MASTER!$D$24:$AG$391,$AK233,T$419))))</f>
        <v/>
      </c>
      <c r="U233" s="27" t="str" cm="1">
        <f t="array" ref="U233">IF($AK233=0,"",IF((INDEX(MASTER!$D$24:$AG$391,$AK233,U$419)=0),"",(INDEX(MASTER!$D$24:$AG$391,$AK233,U$419))))</f>
        <v/>
      </c>
      <c r="V233" s="27" t="str" cm="1">
        <f t="array" ref="V233">IF($AK233=0,"",IF((INDEX(MASTER!$D$24:$AG$391,$AK233,V$419)=0),"",(INDEX(MASTER!$D$24:$AG$391,$AK233,V$419))))</f>
        <v/>
      </c>
      <c r="W233" s="27" t="str" cm="1">
        <f t="array" ref="W233">IF($AK233=0,"",IF((INDEX(MASTER!$D$24:$AG$391,$AK233,W$419)=0),"",(INDEX(MASTER!$D$24:$AG$391,$AK233,W$419))))</f>
        <v/>
      </c>
      <c r="X233" s="27" t="str" cm="1">
        <f t="array" ref="X233">IF($AK233=0,"",IF((INDEX(MASTER!$D$24:$AG$391,$AK233,X$419)=0),"",(INDEX(MASTER!$D$24:$AG$391,$AK233,X$419))))</f>
        <v/>
      </c>
      <c r="Y233" s="27" t="str" cm="1">
        <f t="array" ref="Y233">IF($AK233=0,"",IF((INDEX(MASTER!$D$24:$AG$391,$AK233,Y$419)=0),"",(INDEX(MASTER!$D$24:$AG$391,$AK233,Y$419))))</f>
        <v/>
      </c>
      <c r="Z233" s="27" t="str" cm="1">
        <f t="array" ref="Z233">IF($AK233=0,"",IF((INDEX(MASTER!$D$24:$AG$391,$AK233,Z$419)=0),"",(INDEX(MASTER!$D$24:$AG$391,$AK233,Z$419))))</f>
        <v/>
      </c>
      <c r="AA233" s="27" t="str" cm="1">
        <f t="array" ref="AA233">IF($AK233=0,"",IF((INDEX(MASTER!$D$24:$AG$391,$AK233,AA$419)=0),"",(INDEX(MASTER!$D$24:$AG$391,$AK233,AA$419))))</f>
        <v/>
      </c>
      <c r="AB233" s="27" t="str" cm="1">
        <f t="array" ref="AB233">IF($AK233=0,"",IF((INDEX(MASTER!$D$24:$AG$391,$AK233,AB$419)=0),"",(INDEX(MASTER!$D$24:$AG$391,$AK233,AB$419))))</f>
        <v/>
      </c>
      <c r="AC233" s="27" t="str" cm="1">
        <f t="array" ref="AC233">IF($AK233=0,"",IF((INDEX(MASTER!$D$24:$AG$391,$AK233,AC$419)=0),"",(INDEX(MASTER!$D$24:$AG$391,$AK233,AC$419))))</f>
        <v/>
      </c>
      <c r="AD233" s="27" t="str" cm="1">
        <f t="array" ref="AD233">IF($AK233=0,"",IF((INDEX(MASTER!$D$24:$AG$391,$AK233,AD$419)=0),"",(INDEX(MASTER!$D$24:$AG$391,$AK233,AD$419))))</f>
        <v/>
      </c>
      <c r="AE233" s="27" t="str" cm="1">
        <f t="array" ref="AE233">IF($AK233=0,"",IF((INDEX(MASTER!$D$24:$AG$391,$AK233,AE$419)=0),"",(INDEX(MASTER!$D$24:$AG$391,$AK233,AE$419))))</f>
        <v/>
      </c>
      <c r="AF233" s="102" t="str" cm="1">
        <f t="array" ref="AF233">IF($AK233=0,"",IF((INDEX(MASTER!$D$24:$AG$391,$AK233,AF$419)=0),"",(INDEX(MASTER!$D$24:$AG$391,$AK233,AF$419))))</f>
        <v/>
      </c>
      <c r="AK233" s="3">
        <v>168</v>
      </c>
    </row>
    <row r="234" spans="2:37" ht="12.75" customHeight="1" x14ac:dyDescent="0.2">
      <c r="B234" s="28"/>
      <c r="D234" s="22" t="str" cm="1">
        <f t="array" ref="D234">IF($AK234=0,"",IF((INDEX(MASTER!$D$24:$AG$391,$AK234,D$419)=0),"",(INDEX(MASTER!$D$24:$AG$391,$AK234,D$419))))</f>
        <v>$XS168</v>
      </c>
      <c r="E234" s="22" t="str" cm="1">
        <f t="array" ref="E234">IF($AK234=0,"",IF((INDEX(MASTER!$D$24:$AG$391,$AK234,E$419)=0),"",(INDEX(MASTER!$D$24:$AG$391,$AK234,E$419))))</f>
        <v/>
      </c>
      <c r="F234" s="22" t="str" cm="1">
        <f t="array" ref="F234">IF($AK234=0,"",IF((INDEX(MASTER!$D$24:$AG$391,$AK234,F$419)=0),"",(INDEX(MASTER!$D$24:$AG$391,$AK234,F$419))))</f>
        <v>RAMP D</v>
      </c>
      <c r="G234" s="23" cm="1">
        <f t="array" ref="G234">IF($AK234=0,"",IF((INDEX(MASTER!$D$24:$AG$391,$AK234,G$419)=0),"",(INDEX(MASTER!$D$24:$AG$391,$AK234,G$419))))</f>
        <v>2150</v>
      </c>
      <c r="H234" s="22" t="str" cm="1">
        <f t="array" ref="H234">IF($AK234=0,"",IF((INDEX(MASTER!$D$24:$AG$391,$AK234,H$419)=0),"",(INDEX(MASTER!$D$24:$AG$391,$AK234,H$419))))</f>
        <v>TO</v>
      </c>
      <c r="I234" s="23" cm="1">
        <f t="array" ref="I234">IF($AK234=0,"",IF((INDEX(MASTER!$D$24:$AG$391,$AK234,I$419)=0),"",(INDEX(MASTER!$D$24:$AG$391,$AK234,I$419))))</f>
        <v>2200</v>
      </c>
      <c r="J234" s="24" t="str" cm="1">
        <f t="array" ref="J234">IF($AK234=0,"",IF((INDEX(MASTER!$D$24:$AG$391,$AK234,J$419)=0),"",(INDEX(MASTER!$D$24:$AG$391,$AK234,J$419))))</f>
        <v/>
      </c>
      <c r="K234" s="24" t="str" cm="1">
        <f t="array" ref="K234">IF($AK234=0,"",IF((INDEX(MASTER!$D$24:$AG$391,$AK234,K$419)=0),"",(INDEX(MASTER!$D$24:$AG$391,$AK234,K$419))))</f>
        <v>01/NHS/21</v>
      </c>
      <c r="L234" s="25" cm="1">
        <f t="array" ref="L234">IF($AK234=0,"",IF((INDEX(MASTER!$D$24:$AG$391,$AK234,L$419)=0),"",(INDEX(MASTER!$D$24:$AG$391,$AK234,L$419))))</f>
        <v>348</v>
      </c>
      <c r="M234" s="27" cm="1">
        <f t="array" ref="M234">IF($AK234=0,"",IF((INDEX(MASTER!$D$24:$AG$391,$AK234,M$419)=0),"",(INDEX(MASTER!$D$24:$AG$391,$AK234,M$419))))</f>
        <v>3423</v>
      </c>
      <c r="N234" s="27" cm="1">
        <f t="array" ref="N234">IF($AK234=0,"",IF((INDEX(MASTER!$D$24:$AG$391,$AK234,N$419)=0),"",(INDEX(MASTER!$D$24:$AG$391,$AK234,N$419))))</f>
        <v>85</v>
      </c>
      <c r="O234" s="32" cm="1">
        <f t="array" ref="O234">IF($AK234=0,"",IF((INDEX(MASTER!$D$24:$AG$391,$AK234,O$419)=0),"",(INDEX(MASTER!$D$24:$AG$391,$AK234,O$419))))</f>
        <v>28.333333333333332</v>
      </c>
      <c r="P234" s="32" cm="1">
        <f t="array" ref="P234">IF($AK234=0,"",IF((INDEX(MASTER!$D$24:$AG$391,$AK234,P$419)=0),"",(INDEX(MASTER!$D$24:$AG$391,$AK234,P$419))))</f>
        <v>56.666666666666671</v>
      </c>
      <c r="Q234" s="27" t="str" cm="1">
        <f t="array" ref="Q234">IF($AK234=0,"",IF((INDEX(MASTER!$D$24:$AG$391,$AK234,Q$419)=0),"",(INDEX(MASTER!$D$24:$AG$391,$AK234,Q$419))))</f>
        <v/>
      </c>
      <c r="R234" s="27" t="str" cm="1">
        <f t="array" ref="R234">IF($AK234=0,"",IF((INDEX(MASTER!$D$24:$AG$391,$AK234,R$419)=0),"",(INDEX(MASTER!$D$24:$AG$391,$AK234,R$419))))</f>
        <v/>
      </c>
      <c r="S234" s="27" t="str" cm="1">
        <f t="array" ref="S234">IF($AK234=0,"",IF((INDEX(MASTER!$D$24:$AG$391,$AK234,S$419)=0),"",(INDEX(MASTER!$D$24:$AG$391,$AK234,S$419))))</f>
        <v/>
      </c>
      <c r="T234" s="27" t="str" cm="1">
        <f t="array" ref="T234">IF($AK234=0,"",IF((INDEX(MASTER!$D$24:$AG$391,$AK234,T$419)=0),"",(INDEX(MASTER!$D$24:$AG$391,$AK234,T$419))))</f>
        <v/>
      </c>
      <c r="U234" s="27" t="str" cm="1">
        <f t="array" ref="U234">IF($AK234=0,"",IF((INDEX(MASTER!$D$24:$AG$391,$AK234,U$419)=0),"",(INDEX(MASTER!$D$24:$AG$391,$AK234,U$419))))</f>
        <v/>
      </c>
      <c r="V234" s="27" t="str" cm="1">
        <f t="array" ref="V234">IF($AK234=0,"",IF((INDEX(MASTER!$D$24:$AG$391,$AK234,V$419)=0),"",(INDEX(MASTER!$D$24:$AG$391,$AK234,V$419))))</f>
        <v/>
      </c>
      <c r="W234" s="27" t="str" cm="1">
        <f t="array" ref="W234">IF($AK234=0,"",IF((INDEX(MASTER!$D$24:$AG$391,$AK234,W$419)=0),"",(INDEX(MASTER!$D$24:$AG$391,$AK234,W$419))))</f>
        <v/>
      </c>
      <c r="X234" s="27" t="str" cm="1">
        <f t="array" ref="X234">IF($AK234=0,"",IF((INDEX(MASTER!$D$24:$AG$391,$AK234,X$419)=0),"",(INDEX(MASTER!$D$24:$AG$391,$AK234,X$419))))</f>
        <v/>
      </c>
      <c r="Y234" s="27" t="str" cm="1">
        <f t="array" ref="Y234">IF($AK234=0,"",IF((INDEX(MASTER!$D$24:$AG$391,$AK234,Y$419)=0),"",(INDEX(MASTER!$D$24:$AG$391,$AK234,Y$419))))</f>
        <v/>
      </c>
      <c r="Z234" s="27" t="str" cm="1">
        <f t="array" ref="Z234">IF($AK234=0,"",IF((INDEX(MASTER!$D$24:$AG$391,$AK234,Z$419)=0),"",(INDEX(MASTER!$D$24:$AG$391,$AK234,Z$419))))</f>
        <v/>
      </c>
      <c r="AA234" s="27" t="str" cm="1">
        <f t="array" ref="AA234">IF($AK234=0,"",IF((INDEX(MASTER!$D$24:$AG$391,$AK234,AA$419)=0),"",(INDEX(MASTER!$D$24:$AG$391,$AK234,AA$419))))</f>
        <v/>
      </c>
      <c r="AB234" s="27" t="str" cm="1">
        <f t="array" ref="AB234">IF($AK234=0,"",IF((INDEX(MASTER!$D$24:$AG$391,$AK234,AB$419)=0),"",(INDEX(MASTER!$D$24:$AG$391,$AK234,AB$419))))</f>
        <v/>
      </c>
      <c r="AC234" s="27" t="str" cm="1">
        <f t="array" ref="AC234">IF($AK234=0,"",IF((INDEX(MASTER!$D$24:$AG$391,$AK234,AC$419)=0),"",(INDEX(MASTER!$D$24:$AG$391,$AK234,AC$419))))</f>
        <v/>
      </c>
      <c r="AD234" s="27" t="str" cm="1">
        <f t="array" ref="AD234">IF($AK234=0,"",IF((INDEX(MASTER!$D$24:$AG$391,$AK234,AD$419)=0),"",(INDEX(MASTER!$D$24:$AG$391,$AK234,AD$419))))</f>
        <v/>
      </c>
      <c r="AE234" s="27" t="str" cm="1">
        <f t="array" ref="AE234">IF($AK234=0,"",IF((INDEX(MASTER!$D$24:$AG$391,$AK234,AE$419)=0),"",(INDEX(MASTER!$D$24:$AG$391,$AK234,AE$419))))</f>
        <v/>
      </c>
      <c r="AF234" s="102" t="str" cm="1">
        <f t="array" ref="AF234">IF($AK234=0,"",IF((INDEX(MASTER!$D$24:$AG$391,$AK234,AF$419)=0),"",(INDEX(MASTER!$D$24:$AG$391,$AK234,AF$419))))</f>
        <v/>
      </c>
      <c r="AK234" s="3">
        <v>169</v>
      </c>
    </row>
    <row r="235" spans="2:37" ht="12.75" customHeight="1" x14ac:dyDescent="0.2">
      <c r="B235" s="28"/>
      <c r="D235" s="22" t="str" cm="1">
        <f t="array" ref="D235">IF($AK235=0,"",IF((INDEX(MASTER!$D$24:$AG$391,$AK235,D$419)=0),"",(INDEX(MASTER!$D$24:$AG$391,$AK235,D$419))))</f>
        <v>$XS168</v>
      </c>
      <c r="E235" s="22" t="str" cm="1">
        <f t="array" ref="E235">IF($AK235=0,"",IF((INDEX(MASTER!$D$24:$AG$391,$AK235,E$419)=0),"",(INDEX(MASTER!$D$24:$AG$391,$AK235,E$419))))</f>
        <v/>
      </c>
      <c r="F235" s="22" t="str" cm="1">
        <f t="array" ref="F235">IF($AK235=0,"",IF((INDEX(MASTER!$D$24:$AG$391,$AK235,F$419)=0),"",(INDEX(MASTER!$D$24:$AG$391,$AK235,F$419))))</f>
        <v>RAMP D</v>
      </c>
      <c r="G235" s="23" cm="1">
        <f t="array" ref="G235">IF($AK235=0,"",IF((INDEX(MASTER!$D$24:$AG$391,$AK235,G$419)=0),"",(INDEX(MASTER!$D$24:$AG$391,$AK235,G$419))))</f>
        <v>2200</v>
      </c>
      <c r="H235" s="22" t="str" cm="1">
        <f t="array" ref="H235">IF($AK235=0,"",IF((INDEX(MASTER!$D$24:$AG$391,$AK235,H$419)=0),"",(INDEX(MASTER!$D$24:$AG$391,$AK235,H$419))))</f>
        <v>TO</v>
      </c>
      <c r="I235" s="23" cm="1">
        <f t="array" ref="I235">IF($AK235=0,"",IF((INDEX(MASTER!$D$24:$AG$391,$AK235,I$419)=0),"",(INDEX(MASTER!$D$24:$AG$391,$AK235,I$419))))</f>
        <v>2250</v>
      </c>
      <c r="J235" s="24" t="str" cm="1">
        <f t="array" ref="J235">IF($AK235=0,"",IF((INDEX(MASTER!$D$24:$AG$391,$AK235,J$419)=0),"",(INDEX(MASTER!$D$24:$AG$391,$AK235,J$419))))</f>
        <v/>
      </c>
      <c r="K235" s="24" t="str" cm="1">
        <f t="array" ref="K235">IF($AK235=0,"",IF((INDEX(MASTER!$D$24:$AG$391,$AK235,K$419)=0),"",(INDEX(MASTER!$D$24:$AG$391,$AK235,K$419))))</f>
        <v>01/NHS/21</v>
      </c>
      <c r="L235" s="25" cm="1">
        <f t="array" ref="L235">IF($AK235=0,"",IF((INDEX(MASTER!$D$24:$AG$391,$AK235,L$419)=0),"",(INDEX(MASTER!$D$24:$AG$391,$AK235,L$419))))</f>
        <v>149</v>
      </c>
      <c r="M235" s="27" cm="1">
        <f t="array" ref="M235">IF($AK235=0,"",IF((INDEX(MASTER!$D$24:$AG$391,$AK235,M$419)=0),"",(INDEX(MASTER!$D$24:$AG$391,$AK235,M$419))))</f>
        <v>2720</v>
      </c>
      <c r="N235" s="27" cm="1">
        <f t="array" ref="N235">IF($AK235=0,"",IF((INDEX(MASTER!$D$24:$AG$391,$AK235,N$419)=0),"",(INDEX(MASTER!$D$24:$AG$391,$AK235,N$419))))</f>
        <v>90</v>
      </c>
      <c r="O235" s="32" cm="1">
        <f t="array" ref="O235">IF($AK235=0,"",IF((INDEX(MASTER!$D$24:$AG$391,$AK235,O$419)=0),"",(INDEX(MASTER!$D$24:$AG$391,$AK235,O$419))))</f>
        <v>30</v>
      </c>
      <c r="P235" s="32" cm="1">
        <f t="array" ref="P235">IF($AK235=0,"",IF((INDEX(MASTER!$D$24:$AG$391,$AK235,P$419)=0),"",(INDEX(MASTER!$D$24:$AG$391,$AK235,P$419))))</f>
        <v>60</v>
      </c>
      <c r="Q235" s="27" t="str" cm="1">
        <f t="array" ref="Q235">IF($AK235=0,"",IF((INDEX(MASTER!$D$24:$AG$391,$AK235,Q$419)=0),"",(INDEX(MASTER!$D$24:$AG$391,$AK235,Q$419))))</f>
        <v/>
      </c>
      <c r="R235" s="27" t="str" cm="1">
        <f t="array" ref="R235">IF($AK235=0,"",IF((INDEX(MASTER!$D$24:$AG$391,$AK235,R$419)=0),"",(INDEX(MASTER!$D$24:$AG$391,$AK235,R$419))))</f>
        <v/>
      </c>
      <c r="S235" s="27" t="str" cm="1">
        <f t="array" ref="S235">IF($AK235=0,"",IF((INDEX(MASTER!$D$24:$AG$391,$AK235,S$419)=0),"",(INDEX(MASTER!$D$24:$AG$391,$AK235,S$419))))</f>
        <v/>
      </c>
      <c r="T235" s="27" t="str" cm="1">
        <f t="array" ref="T235">IF($AK235=0,"",IF((INDEX(MASTER!$D$24:$AG$391,$AK235,T$419)=0),"",(INDEX(MASTER!$D$24:$AG$391,$AK235,T$419))))</f>
        <v/>
      </c>
      <c r="U235" s="27" t="str" cm="1">
        <f t="array" ref="U235">IF($AK235=0,"",IF((INDEX(MASTER!$D$24:$AG$391,$AK235,U$419)=0),"",(INDEX(MASTER!$D$24:$AG$391,$AK235,U$419))))</f>
        <v/>
      </c>
      <c r="V235" s="27" t="str" cm="1">
        <f t="array" ref="V235">IF($AK235=0,"",IF((INDEX(MASTER!$D$24:$AG$391,$AK235,V$419)=0),"",(INDEX(MASTER!$D$24:$AG$391,$AK235,V$419))))</f>
        <v/>
      </c>
      <c r="W235" s="27" t="str" cm="1">
        <f t="array" ref="W235">IF($AK235=0,"",IF((INDEX(MASTER!$D$24:$AG$391,$AK235,W$419)=0),"",(INDEX(MASTER!$D$24:$AG$391,$AK235,W$419))))</f>
        <v/>
      </c>
      <c r="X235" s="27" t="str" cm="1">
        <f t="array" ref="X235">IF($AK235=0,"",IF((INDEX(MASTER!$D$24:$AG$391,$AK235,X$419)=0),"",(INDEX(MASTER!$D$24:$AG$391,$AK235,X$419))))</f>
        <v/>
      </c>
      <c r="Y235" s="27" t="str" cm="1">
        <f t="array" ref="Y235">IF($AK235=0,"",IF((INDEX(MASTER!$D$24:$AG$391,$AK235,Y$419)=0),"",(INDEX(MASTER!$D$24:$AG$391,$AK235,Y$419))))</f>
        <v/>
      </c>
      <c r="Z235" s="27" t="str" cm="1">
        <f t="array" ref="Z235">IF($AK235=0,"",IF((INDEX(MASTER!$D$24:$AG$391,$AK235,Z$419)=0),"",(INDEX(MASTER!$D$24:$AG$391,$AK235,Z$419))))</f>
        <v/>
      </c>
      <c r="AA235" s="27" t="str" cm="1">
        <f t="array" ref="AA235">IF($AK235=0,"",IF((INDEX(MASTER!$D$24:$AG$391,$AK235,AA$419)=0),"",(INDEX(MASTER!$D$24:$AG$391,$AK235,AA$419))))</f>
        <v/>
      </c>
      <c r="AB235" s="27" t="str" cm="1">
        <f t="array" ref="AB235">IF($AK235=0,"",IF((INDEX(MASTER!$D$24:$AG$391,$AK235,AB$419)=0),"",(INDEX(MASTER!$D$24:$AG$391,$AK235,AB$419))))</f>
        <v/>
      </c>
      <c r="AC235" s="27" t="str" cm="1">
        <f t="array" ref="AC235">IF($AK235=0,"",IF((INDEX(MASTER!$D$24:$AG$391,$AK235,AC$419)=0),"",(INDEX(MASTER!$D$24:$AG$391,$AK235,AC$419))))</f>
        <v/>
      </c>
      <c r="AD235" s="27" t="str" cm="1">
        <f t="array" ref="AD235">IF($AK235=0,"",IF((INDEX(MASTER!$D$24:$AG$391,$AK235,AD$419)=0),"",(INDEX(MASTER!$D$24:$AG$391,$AK235,AD$419))))</f>
        <v/>
      </c>
      <c r="AE235" s="27" t="str" cm="1">
        <f t="array" ref="AE235">IF($AK235=0,"",IF((INDEX(MASTER!$D$24:$AG$391,$AK235,AE$419)=0),"",(INDEX(MASTER!$D$24:$AG$391,$AK235,AE$419))))</f>
        <v/>
      </c>
      <c r="AF235" s="102" t="str" cm="1">
        <f t="array" ref="AF235">IF($AK235=0,"",IF((INDEX(MASTER!$D$24:$AG$391,$AK235,AF$419)=0),"",(INDEX(MASTER!$D$24:$AG$391,$AK235,AF$419))))</f>
        <v/>
      </c>
      <c r="AK235" s="3">
        <v>170</v>
      </c>
    </row>
    <row r="236" spans="2:37" ht="12.75" customHeight="1" x14ac:dyDescent="0.2">
      <c r="B236" s="28"/>
      <c r="D236" s="22" t="str" cm="1">
        <f t="array" ref="D236">IF($AK236=0,"",IF((INDEX(MASTER!$D$24:$AG$391,$AK236,D$419)=0),"",(INDEX(MASTER!$D$24:$AG$391,$AK236,D$419))))</f>
        <v>$XS169</v>
      </c>
      <c r="E236" s="22" t="str" cm="1">
        <f t="array" ref="E236">IF($AK236=0,"",IF((INDEX(MASTER!$D$24:$AG$391,$AK236,E$419)=0),"",(INDEX(MASTER!$D$24:$AG$391,$AK236,E$419))))</f>
        <v/>
      </c>
      <c r="F236" s="22" t="str" cm="1">
        <f t="array" ref="F236">IF($AK236=0,"",IF((INDEX(MASTER!$D$24:$AG$391,$AK236,F$419)=0),"",(INDEX(MASTER!$D$24:$AG$391,$AK236,F$419))))</f>
        <v>RAMP D</v>
      </c>
      <c r="G236" s="23" cm="1">
        <f t="array" ref="G236">IF($AK236=0,"",IF((INDEX(MASTER!$D$24:$AG$391,$AK236,G$419)=0),"",(INDEX(MASTER!$D$24:$AG$391,$AK236,G$419))))</f>
        <v>2250</v>
      </c>
      <c r="H236" s="22" t="str" cm="1">
        <f t="array" ref="H236">IF($AK236=0,"",IF((INDEX(MASTER!$D$24:$AG$391,$AK236,H$419)=0),"",(INDEX(MASTER!$D$24:$AG$391,$AK236,H$419))))</f>
        <v>TO</v>
      </c>
      <c r="I236" s="23" cm="1">
        <f t="array" ref="I236">IF($AK236=0,"",IF((INDEX(MASTER!$D$24:$AG$391,$AK236,I$419)=0),"",(INDEX(MASTER!$D$24:$AG$391,$AK236,I$419))))</f>
        <v>2297.2800000000002</v>
      </c>
      <c r="J236" s="24" t="str" cm="1">
        <f t="array" ref="J236">IF($AK236=0,"",IF((INDEX(MASTER!$D$24:$AG$391,$AK236,J$419)=0),"",(INDEX(MASTER!$D$24:$AG$391,$AK236,J$419))))</f>
        <v/>
      </c>
      <c r="K236" s="24" t="str" cm="1">
        <f t="array" ref="K236">IF($AK236=0,"",IF((INDEX(MASTER!$D$24:$AG$391,$AK236,K$419)=0),"",(INDEX(MASTER!$D$24:$AG$391,$AK236,K$419))))</f>
        <v>01/NHS/21</v>
      </c>
      <c r="L236" s="25" cm="1">
        <f t="array" ref="L236">IF($AK236=0,"",IF((INDEX(MASTER!$D$24:$AG$391,$AK236,L$419)=0),"",(INDEX(MASTER!$D$24:$AG$391,$AK236,L$419))))</f>
        <v>103</v>
      </c>
      <c r="M236" s="27" cm="1">
        <f t="array" ref="M236">IF($AK236=0,"",IF((INDEX(MASTER!$D$24:$AG$391,$AK236,M$419)=0),"",(INDEX(MASTER!$D$24:$AG$391,$AK236,M$419))))</f>
        <v>2450</v>
      </c>
      <c r="N236" s="27" cm="1">
        <f t="array" ref="N236">IF($AK236=0,"",IF((INDEX(MASTER!$D$24:$AG$391,$AK236,N$419)=0),"",(INDEX(MASTER!$D$24:$AG$391,$AK236,N$419))))</f>
        <v>88</v>
      </c>
      <c r="O236" s="32" cm="1">
        <f t="array" ref="O236">IF($AK236=0,"",IF((INDEX(MASTER!$D$24:$AG$391,$AK236,O$419)=0),"",(INDEX(MASTER!$D$24:$AG$391,$AK236,O$419))))</f>
        <v>29.333333333333332</v>
      </c>
      <c r="P236" s="32" cm="1">
        <f t="array" ref="P236">IF($AK236=0,"",IF((INDEX(MASTER!$D$24:$AG$391,$AK236,P$419)=0),"",(INDEX(MASTER!$D$24:$AG$391,$AK236,P$419))))</f>
        <v>58.666666666666671</v>
      </c>
      <c r="Q236" s="27" t="str" cm="1">
        <f t="array" ref="Q236">IF($AK236=0,"",IF((INDEX(MASTER!$D$24:$AG$391,$AK236,Q$419)=0),"",(INDEX(MASTER!$D$24:$AG$391,$AK236,Q$419))))</f>
        <v/>
      </c>
      <c r="R236" s="27" t="str" cm="1">
        <f t="array" ref="R236">IF($AK236=0,"",IF((INDEX(MASTER!$D$24:$AG$391,$AK236,R$419)=0),"",(INDEX(MASTER!$D$24:$AG$391,$AK236,R$419))))</f>
        <v/>
      </c>
      <c r="S236" s="27" t="str" cm="1">
        <f t="array" ref="S236">IF($AK236=0,"",IF((INDEX(MASTER!$D$24:$AG$391,$AK236,S$419)=0),"",(INDEX(MASTER!$D$24:$AG$391,$AK236,S$419))))</f>
        <v/>
      </c>
      <c r="T236" s="27" t="str" cm="1">
        <f t="array" ref="T236">IF($AK236=0,"",IF((INDEX(MASTER!$D$24:$AG$391,$AK236,T$419)=0),"",(INDEX(MASTER!$D$24:$AG$391,$AK236,T$419))))</f>
        <v/>
      </c>
      <c r="U236" s="27" t="str" cm="1">
        <f t="array" ref="U236">IF($AK236=0,"",IF((INDEX(MASTER!$D$24:$AG$391,$AK236,U$419)=0),"",(INDEX(MASTER!$D$24:$AG$391,$AK236,U$419))))</f>
        <v/>
      </c>
      <c r="V236" s="27" t="str" cm="1">
        <f t="array" ref="V236">IF($AK236=0,"",IF((INDEX(MASTER!$D$24:$AG$391,$AK236,V$419)=0),"",(INDEX(MASTER!$D$24:$AG$391,$AK236,V$419))))</f>
        <v/>
      </c>
      <c r="W236" s="27" t="str" cm="1">
        <f t="array" ref="W236">IF($AK236=0,"",IF((INDEX(MASTER!$D$24:$AG$391,$AK236,W$419)=0),"",(INDEX(MASTER!$D$24:$AG$391,$AK236,W$419))))</f>
        <v/>
      </c>
      <c r="X236" s="27" t="str" cm="1">
        <f t="array" ref="X236">IF($AK236=0,"",IF((INDEX(MASTER!$D$24:$AG$391,$AK236,X$419)=0),"",(INDEX(MASTER!$D$24:$AG$391,$AK236,X$419))))</f>
        <v/>
      </c>
      <c r="Y236" s="27" t="str" cm="1">
        <f t="array" ref="Y236">IF($AK236=0,"",IF((INDEX(MASTER!$D$24:$AG$391,$AK236,Y$419)=0),"",(INDEX(MASTER!$D$24:$AG$391,$AK236,Y$419))))</f>
        <v/>
      </c>
      <c r="Z236" s="27" t="str" cm="1">
        <f t="array" ref="Z236">IF($AK236=0,"",IF((INDEX(MASTER!$D$24:$AG$391,$AK236,Z$419)=0),"",(INDEX(MASTER!$D$24:$AG$391,$AK236,Z$419))))</f>
        <v/>
      </c>
      <c r="AA236" s="27" t="str" cm="1">
        <f t="array" ref="AA236">IF($AK236=0,"",IF((INDEX(MASTER!$D$24:$AG$391,$AK236,AA$419)=0),"",(INDEX(MASTER!$D$24:$AG$391,$AK236,AA$419))))</f>
        <v/>
      </c>
      <c r="AB236" s="27" t="str" cm="1">
        <f t="array" ref="AB236">IF($AK236=0,"",IF((INDEX(MASTER!$D$24:$AG$391,$AK236,AB$419)=0),"",(INDEX(MASTER!$D$24:$AG$391,$AK236,AB$419))))</f>
        <v/>
      </c>
      <c r="AC236" s="27" t="str" cm="1">
        <f t="array" ref="AC236">IF($AK236=0,"",IF((INDEX(MASTER!$D$24:$AG$391,$AK236,AC$419)=0),"",(INDEX(MASTER!$D$24:$AG$391,$AK236,AC$419))))</f>
        <v/>
      </c>
      <c r="AD236" s="27" t="str" cm="1">
        <f t="array" ref="AD236">IF($AK236=0,"",IF((INDEX(MASTER!$D$24:$AG$391,$AK236,AD$419)=0),"",(INDEX(MASTER!$D$24:$AG$391,$AK236,AD$419))))</f>
        <v/>
      </c>
      <c r="AE236" s="27" t="str" cm="1">
        <f t="array" ref="AE236">IF($AK236=0,"",IF((INDEX(MASTER!$D$24:$AG$391,$AK236,AE$419)=0),"",(INDEX(MASTER!$D$24:$AG$391,$AK236,AE$419))))</f>
        <v/>
      </c>
      <c r="AF236" s="102" t="str" cm="1">
        <f t="array" ref="AF236">IF($AK236=0,"",IF((INDEX(MASTER!$D$24:$AG$391,$AK236,AF$419)=0),"",(INDEX(MASTER!$D$24:$AG$391,$AK236,AF$419))))</f>
        <v/>
      </c>
      <c r="AK236" s="3">
        <v>171</v>
      </c>
    </row>
    <row r="237" spans="2:37" ht="12.75" customHeight="1" x14ac:dyDescent="0.2">
      <c r="B237" s="28"/>
      <c r="D237" s="22" t="str" cm="1">
        <f t="array" ref="D237">IF($AK237=0,"",IF((INDEX(MASTER!$D$24:$AG$391,$AK237,D$419)=0),"",(INDEX(MASTER!$D$24:$AG$391,$AK237,D$419))))</f>
        <v>$XS169</v>
      </c>
      <c r="E237" s="22" t="str" cm="1">
        <f t="array" ref="E237">IF($AK237=0,"",IF((INDEX(MASTER!$D$24:$AG$391,$AK237,E$419)=0),"",(INDEX(MASTER!$D$24:$AG$391,$AK237,E$419))))</f>
        <v/>
      </c>
      <c r="F237" s="22" t="str" cm="1">
        <f t="array" ref="F237">IF($AK237=0,"",IF((INDEX(MASTER!$D$24:$AG$391,$AK237,F$419)=0),"",(INDEX(MASTER!$D$24:$AG$391,$AK237,F$419))))</f>
        <v>RAMP D</v>
      </c>
      <c r="G237" s="23" cm="1">
        <f t="array" ref="G237">IF($AK237=0,"",IF((INDEX(MASTER!$D$24:$AG$391,$AK237,G$419)=0),"",(INDEX(MASTER!$D$24:$AG$391,$AK237,G$419))))</f>
        <v>2297.2800000000002</v>
      </c>
      <c r="H237" s="22" t="str" cm="1">
        <f t="array" ref="H237">IF($AK237=0,"",IF((INDEX(MASTER!$D$24:$AG$391,$AK237,H$419)=0),"",(INDEX(MASTER!$D$24:$AG$391,$AK237,H$419))))</f>
        <v>TO</v>
      </c>
      <c r="I237" s="23" cm="1">
        <f t="array" ref="I237">IF($AK237=0,"",IF((INDEX(MASTER!$D$24:$AG$391,$AK237,I$419)=0),"",(INDEX(MASTER!$D$24:$AG$391,$AK237,I$419))))</f>
        <v>2457.79</v>
      </c>
      <c r="J237" s="24" t="str" cm="1">
        <f t="array" ref="J237">IF($AK237=0,"",IF((INDEX(MASTER!$D$24:$AG$391,$AK237,J$419)=0),"",(INDEX(MASTER!$D$24:$AG$391,$AK237,J$419))))</f>
        <v/>
      </c>
      <c r="K237" s="24" t="str" cm="1">
        <f t="array" ref="K237">IF($AK237=0,"",IF((INDEX(MASTER!$D$24:$AG$391,$AK237,K$419)=0),"",(INDEX(MASTER!$D$24:$AG$391,$AK237,K$419))))</f>
        <v>01/NHS/21</v>
      </c>
      <c r="L237" s="25" t="str" cm="1">
        <f t="array" ref="L237">IF($AK237=0,"",IF((INDEX(MASTER!$D$24:$AG$391,$AK237,L$419)=0),"",(INDEX(MASTER!$D$24:$AG$391,$AK237,L$419))))</f>
        <v/>
      </c>
      <c r="M237" s="27" t="str" cm="1">
        <f t="array" ref="M237">IF($AK237=0,"",IF((INDEX(MASTER!$D$24:$AG$391,$AK237,M$419)=0),"",(INDEX(MASTER!$D$24:$AG$391,$AK237,M$419))))</f>
        <v/>
      </c>
      <c r="N237" s="27" t="str" cm="1">
        <f t="array" ref="N237">IF($AK237=0,"",IF((INDEX(MASTER!$D$24:$AG$391,$AK237,N$419)=0),"",(INDEX(MASTER!$D$24:$AG$391,$AK237,N$419))))</f>
        <v/>
      </c>
      <c r="O237" s="32" t="str" cm="1">
        <f t="array" ref="O237">IF($AK237=0,"",IF((INDEX(MASTER!$D$24:$AG$391,$AK237,O$419)=0),"",(INDEX(MASTER!$D$24:$AG$391,$AK237,O$419))))</f>
        <v/>
      </c>
      <c r="P237" s="32" t="str" cm="1">
        <f t="array" ref="P237">IF($AK237=0,"",IF((INDEX(MASTER!$D$24:$AG$391,$AK237,P$419)=0),"",(INDEX(MASTER!$D$24:$AG$391,$AK237,P$419))))</f>
        <v/>
      </c>
      <c r="Q237" s="27" t="str" cm="1">
        <f t="array" ref="Q237">IF($AK237=0,"",IF((INDEX(MASTER!$D$24:$AG$391,$AK237,Q$419)=0),"",(INDEX(MASTER!$D$24:$AG$391,$AK237,Q$419))))</f>
        <v/>
      </c>
      <c r="R237" s="27" t="str" cm="1">
        <f t="array" ref="R237">IF($AK237=0,"",IF((INDEX(MASTER!$D$24:$AG$391,$AK237,R$419)=0),"",(INDEX(MASTER!$D$24:$AG$391,$AK237,R$419))))</f>
        <v/>
      </c>
      <c r="S237" s="27" t="str" cm="1">
        <f t="array" ref="S237">IF($AK237=0,"",IF((INDEX(MASTER!$D$24:$AG$391,$AK237,S$419)=0),"",(INDEX(MASTER!$D$24:$AG$391,$AK237,S$419))))</f>
        <v/>
      </c>
      <c r="T237" s="27" t="str" cm="1">
        <f t="array" ref="T237">IF($AK237=0,"",IF((INDEX(MASTER!$D$24:$AG$391,$AK237,T$419)=0),"",(INDEX(MASTER!$D$24:$AG$391,$AK237,T$419))))</f>
        <v/>
      </c>
      <c r="U237" s="27" t="str" cm="1">
        <f t="array" ref="U237">IF($AK237=0,"",IF((INDEX(MASTER!$D$24:$AG$391,$AK237,U$419)=0),"",(INDEX(MASTER!$D$24:$AG$391,$AK237,U$419))))</f>
        <v/>
      </c>
      <c r="V237" s="27" t="str" cm="1">
        <f t="array" ref="V237">IF($AK237=0,"",IF((INDEX(MASTER!$D$24:$AG$391,$AK237,V$419)=0),"",(INDEX(MASTER!$D$24:$AG$391,$AK237,V$419))))</f>
        <v/>
      </c>
      <c r="W237" s="27" t="str" cm="1">
        <f t="array" ref="W237">IF($AK237=0,"",IF((INDEX(MASTER!$D$24:$AG$391,$AK237,W$419)=0),"",(INDEX(MASTER!$D$24:$AG$391,$AK237,W$419))))</f>
        <v/>
      </c>
      <c r="X237" s="27" t="str" cm="1">
        <f t="array" ref="X237">IF($AK237=0,"",IF((INDEX(MASTER!$D$24:$AG$391,$AK237,X$419)=0),"",(INDEX(MASTER!$D$24:$AG$391,$AK237,X$419))))</f>
        <v/>
      </c>
      <c r="Y237" s="27" t="str" cm="1">
        <f t="array" ref="Y237">IF($AK237=0,"",IF((INDEX(MASTER!$D$24:$AG$391,$AK237,Y$419)=0),"",(INDEX(MASTER!$D$24:$AG$391,$AK237,Y$419))))</f>
        <v/>
      </c>
      <c r="Z237" s="27" t="str" cm="1">
        <f t="array" ref="Z237">IF($AK237=0,"",IF((INDEX(MASTER!$D$24:$AG$391,$AK237,Z$419)=0),"",(INDEX(MASTER!$D$24:$AG$391,$AK237,Z$419))))</f>
        <v/>
      </c>
      <c r="AA237" s="27" t="str" cm="1">
        <f t="array" ref="AA237">IF($AK237=0,"",IF((INDEX(MASTER!$D$24:$AG$391,$AK237,AA$419)=0),"",(INDEX(MASTER!$D$24:$AG$391,$AK237,AA$419))))</f>
        <v/>
      </c>
      <c r="AB237" s="27" t="str" cm="1">
        <f t="array" ref="AB237">IF($AK237=0,"",IF((INDEX(MASTER!$D$24:$AG$391,$AK237,AB$419)=0),"",(INDEX(MASTER!$D$24:$AG$391,$AK237,AB$419))))</f>
        <v/>
      </c>
      <c r="AC237" s="27" t="str" cm="1">
        <f t="array" ref="AC237">IF($AK237=0,"",IF((INDEX(MASTER!$D$24:$AG$391,$AK237,AC$419)=0),"",(INDEX(MASTER!$D$24:$AG$391,$AK237,AC$419))))</f>
        <v/>
      </c>
      <c r="AD237" s="27" t="str" cm="1">
        <f t="array" ref="AD237">IF($AK237=0,"",IF((INDEX(MASTER!$D$24:$AG$391,$AK237,AD$419)=0),"",(INDEX(MASTER!$D$24:$AG$391,$AK237,AD$419))))</f>
        <v/>
      </c>
      <c r="AE237" s="27" t="str" cm="1">
        <f t="array" ref="AE237">IF($AK237=0,"",IF((INDEX(MASTER!$D$24:$AG$391,$AK237,AE$419)=0),"",(INDEX(MASTER!$D$24:$AG$391,$AK237,AE$419))))</f>
        <v/>
      </c>
      <c r="AF237" s="102" t="str" cm="1">
        <f t="array" ref="AF237">IF($AK237=0,"",IF((INDEX(MASTER!$D$24:$AG$391,$AK237,AF$419)=0),"",(INDEX(MASTER!$D$24:$AG$391,$AK237,AF$419))))</f>
        <v/>
      </c>
      <c r="AK237" s="3">
        <v>172</v>
      </c>
    </row>
    <row r="238" spans="2:37" ht="12.75" customHeight="1" x14ac:dyDescent="0.2">
      <c r="B238" s="28"/>
      <c r="D238" s="22" t="str" cm="1">
        <f t="array" ref="D238">IF($AK238=0,"",IF((INDEX(MASTER!$D$24:$AG$391,$AK238,D$419)=0),"",(INDEX(MASTER!$D$24:$AG$391,$AK238,D$419))))</f>
        <v>$XS170</v>
      </c>
      <c r="E238" s="22" t="str" cm="1">
        <f t="array" ref="E238">IF($AK238=0,"",IF((INDEX(MASTER!$D$24:$AG$391,$AK238,E$419)=0),"",(INDEX(MASTER!$D$24:$AG$391,$AK238,E$419))))</f>
        <v/>
      </c>
      <c r="F238" s="22" t="str" cm="1">
        <f t="array" ref="F238">IF($AK238=0,"",IF((INDEX(MASTER!$D$24:$AG$391,$AK238,F$419)=0),"",(INDEX(MASTER!$D$24:$AG$391,$AK238,F$419))))</f>
        <v>RAMP D</v>
      </c>
      <c r="G238" s="23" cm="1">
        <f t="array" ref="G238">IF($AK238=0,"",IF((INDEX(MASTER!$D$24:$AG$391,$AK238,G$419)=0),"",(INDEX(MASTER!$D$24:$AG$391,$AK238,G$419))))</f>
        <v>2457.79</v>
      </c>
      <c r="H238" s="22" t="str" cm="1">
        <f t="array" ref="H238">IF($AK238=0,"",IF((INDEX(MASTER!$D$24:$AG$391,$AK238,H$419)=0),"",(INDEX(MASTER!$D$24:$AG$391,$AK238,H$419))))</f>
        <v>TO</v>
      </c>
      <c r="I238" s="23" cm="1">
        <f t="array" ref="I238">IF($AK238=0,"",IF((INDEX(MASTER!$D$24:$AG$391,$AK238,I$419)=0),"",(INDEX(MASTER!$D$24:$AG$391,$AK238,I$419))))</f>
        <v>2487.52</v>
      </c>
      <c r="J238" s="24" t="str" cm="1">
        <f t="array" ref="J238">IF($AK238=0,"",IF((INDEX(MASTER!$D$24:$AG$391,$AK238,J$419)=0),"",(INDEX(MASTER!$D$24:$AG$391,$AK238,J$419))))</f>
        <v/>
      </c>
      <c r="K238" s="24" t="str" cm="1">
        <f t="array" ref="K238">IF($AK238=0,"",IF((INDEX(MASTER!$D$24:$AG$391,$AK238,K$419)=0),"",(INDEX(MASTER!$D$24:$AG$391,$AK238,K$419))))</f>
        <v>01/NHS/21</v>
      </c>
      <c r="L238" s="25" t="str" cm="1">
        <f t="array" ref="L238">IF($AK238=0,"",IF((INDEX(MASTER!$D$24:$AG$391,$AK238,L$419)=0),"",(INDEX(MASTER!$D$24:$AG$391,$AK238,L$419))))</f>
        <v/>
      </c>
      <c r="M238" s="27" t="str" cm="1">
        <f t="array" ref="M238">IF($AK238=0,"",IF((INDEX(MASTER!$D$24:$AG$391,$AK238,M$419)=0),"",(INDEX(MASTER!$D$24:$AG$391,$AK238,M$419))))</f>
        <v/>
      </c>
      <c r="N238" s="27" cm="1">
        <f t="array" ref="N238">IF($AK238=0,"",IF((INDEX(MASTER!$D$24:$AG$391,$AK238,N$419)=0),"",(INDEX(MASTER!$D$24:$AG$391,$AK238,N$419))))</f>
        <v>71</v>
      </c>
      <c r="O238" s="32" cm="1">
        <f t="array" ref="O238">IF($AK238=0,"",IF((INDEX(MASTER!$D$24:$AG$391,$AK238,O$419)=0),"",(INDEX(MASTER!$D$24:$AG$391,$AK238,O$419))))</f>
        <v>23.666666666666668</v>
      </c>
      <c r="P238" s="32" cm="1">
        <f t="array" ref="P238">IF($AK238=0,"",IF((INDEX(MASTER!$D$24:$AG$391,$AK238,P$419)=0),"",(INDEX(MASTER!$D$24:$AG$391,$AK238,P$419))))</f>
        <v>47.333333333333329</v>
      </c>
      <c r="Q238" s="27" t="str" cm="1">
        <f t="array" ref="Q238">IF($AK238=0,"",IF((INDEX(MASTER!$D$24:$AG$391,$AK238,Q$419)=0),"",(INDEX(MASTER!$D$24:$AG$391,$AK238,Q$419))))</f>
        <v/>
      </c>
      <c r="R238" s="27" t="str" cm="1">
        <f t="array" ref="R238">IF($AK238=0,"",IF((INDEX(MASTER!$D$24:$AG$391,$AK238,R$419)=0),"",(INDEX(MASTER!$D$24:$AG$391,$AK238,R$419))))</f>
        <v/>
      </c>
      <c r="S238" s="27" t="str" cm="1">
        <f t="array" ref="S238">IF($AK238=0,"",IF((INDEX(MASTER!$D$24:$AG$391,$AK238,S$419)=0),"",(INDEX(MASTER!$D$24:$AG$391,$AK238,S$419))))</f>
        <v/>
      </c>
      <c r="T238" s="27" t="str" cm="1">
        <f t="array" ref="T238">IF($AK238=0,"",IF((INDEX(MASTER!$D$24:$AG$391,$AK238,T$419)=0),"",(INDEX(MASTER!$D$24:$AG$391,$AK238,T$419))))</f>
        <v/>
      </c>
      <c r="U238" s="27" t="str" cm="1">
        <f t="array" ref="U238">IF($AK238=0,"",IF((INDEX(MASTER!$D$24:$AG$391,$AK238,U$419)=0),"",(INDEX(MASTER!$D$24:$AG$391,$AK238,U$419))))</f>
        <v/>
      </c>
      <c r="V238" s="27" t="str" cm="1">
        <f t="array" ref="V238">IF($AK238=0,"",IF((INDEX(MASTER!$D$24:$AG$391,$AK238,V$419)=0),"",(INDEX(MASTER!$D$24:$AG$391,$AK238,V$419))))</f>
        <v/>
      </c>
      <c r="W238" s="27" t="str" cm="1">
        <f t="array" ref="W238">IF($AK238=0,"",IF((INDEX(MASTER!$D$24:$AG$391,$AK238,W$419)=0),"",(INDEX(MASTER!$D$24:$AG$391,$AK238,W$419))))</f>
        <v/>
      </c>
      <c r="X238" s="27" t="str" cm="1">
        <f t="array" ref="X238">IF($AK238=0,"",IF((INDEX(MASTER!$D$24:$AG$391,$AK238,X$419)=0),"",(INDEX(MASTER!$D$24:$AG$391,$AK238,X$419))))</f>
        <v/>
      </c>
      <c r="Y238" s="27" t="str" cm="1">
        <f t="array" ref="Y238">IF($AK238=0,"",IF((INDEX(MASTER!$D$24:$AG$391,$AK238,Y$419)=0),"",(INDEX(MASTER!$D$24:$AG$391,$AK238,Y$419))))</f>
        <v/>
      </c>
      <c r="Z238" s="27" t="str" cm="1">
        <f t="array" ref="Z238">IF($AK238=0,"",IF((INDEX(MASTER!$D$24:$AG$391,$AK238,Z$419)=0),"",(INDEX(MASTER!$D$24:$AG$391,$AK238,Z$419))))</f>
        <v/>
      </c>
      <c r="AA238" s="27" t="str" cm="1">
        <f t="array" ref="AA238">IF($AK238=0,"",IF((INDEX(MASTER!$D$24:$AG$391,$AK238,AA$419)=0),"",(INDEX(MASTER!$D$24:$AG$391,$AK238,AA$419))))</f>
        <v/>
      </c>
      <c r="AB238" s="27" t="str" cm="1">
        <f t="array" ref="AB238">IF($AK238=0,"",IF((INDEX(MASTER!$D$24:$AG$391,$AK238,AB$419)=0),"",(INDEX(MASTER!$D$24:$AG$391,$AK238,AB$419))))</f>
        <v/>
      </c>
      <c r="AC238" s="27" t="str" cm="1">
        <f t="array" ref="AC238">IF($AK238=0,"",IF((INDEX(MASTER!$D$24:$AG$391,$AK238,AC$419)=0),"",(INDEX(MASTER!$D$24:$AG$391,$AK238,AC$419))))</f>
        <v/>
      </c>
      <c r="AD238" s="27" t="str" cm="1">
        <f t="array" ref="AD238">IF($AK238=0,"",IF((INDEX(MASTER!$D$24:$AG$391,$AK238,AD$419)=0),"",(INDEX(MASTER!$D$24:$AG$391,$AK238,AD$419))))</f>
        <v/>
      </c>
      <c r="AE238" s="27" t="str" cm="1">
        <f t="array" ref="AE238">IF($AK238=0,"",IF((INDEX(MASTER!$D$24:$AG$391,$AK238,AE$419)=0),"",(INDEX(MASTER!$D$24:$AG$391,$AK238,AE$419))))</f>
        <v/>
      </c>
      <c r="AF238" s="102" t="str" cm="1">
        <f t="array" ref="AF238">IF($AK238=0,"",IF((INDEX(MASTER!$D$24:$AG$391,$AK238,AF$419)=0),"",(INDEX(MASTER!$D$24:$AG$391,$AK238,AF$419))))</f>
        <v/>
      </c>
      <c r="AK238" s="3">
        <v>173</v>
      </c>
    </row>
    <row r="239" spans="2:37" ht="12.75" customHeight="1" x14ac:dyDescent="0.2">
      <c r="B239" s="28"/>
      <c r="D239" s="22" t="str" cm="1">
        <f t="array" ref="D239">IF($AK239=0,"",IF((INDEX(MASTER!$D$24:$AG$391,$AK239,D$419)=0),"",(INDEX(MASTER!$D$24:$AG$391,$AK239,D$419))))</f>
        <v>$XS170</v>
      </c>
      <c r="E239" s="22" t="str" cm="1">
        <f t="array" ref="E239">IF($AK239=0,"",IF((INDEX(MASTER!$D$24:$AG$391,$AK239,E$419)=0),"",(INDEX(MASTER!$D$24:$AG$391,$AK239,E$419))))</f>
        <v/>
      </c>
      <c r="F239" s="22" t="str" cm="1">
        <f t="array" ref="F239">IF($AK239=0,"",IF((INDEX(MASTER!$D$24:$AG$391,$AK239,F$419)=0),"",(INDEX(MASTER!$D$24:$AG$391,$AK239,F$419))))</f>
        <v>RAMP D</v>
      </c>
      <c r="G239" s="23" cm="1">
        <f t="array" ref="G239">IF($AK239=0,"",IF((INDEX(MASTER!$D$24:$AG$391,$AK239,G$419)=0),"",(INDEX(MASTER!$D$24:$AG$391,$AK239,G$419))))</f>
        <v>2487.52</v>
      </c>
      <c r="H239" s="22" t="str" cm="1">
        <f t="array" ref="H239">IF($AK239=0,"",IF((INDEX(MASTER!$D$24:$AG$391,$AK239,H$419)=0),"",(INDEX(MASTER!$D$24:$AG$391,$AK239,H$419))))</f>
        <v>TO</v>
      </c>
      <c r="I239" s="23" cm="1">
        <f t="array" ref="I239">IF($AK239=0,"",IF((INDEX(MASTER!$D$24:$AG$391,$AK239,I$419)=0),"",(INDEX(MASTER!$D$24:$AG$391,$AK239,I$419))))</f>
        <v>2500</v>
      </c>
      <c r="J239" s="24" t="str" cm="1">
        <f t="array" ref="J239">IF($AK239=0,"",IF((INDEX(MASTER!$D$24:$AG$391,$AK239,J$419)=0),"",(INDEX(MASTER!$D$24:$AG$391,$AK239,J$419))))</f>
        <v/>
      </c>
      <c r="K239" s="24" t="str" cm="1">
        <f t="array" ref="K239">IF($AK239=0,"",IF((INDEX(MASTER!$D$24:$AG$391,$AK239,K$419)=0),"",(INDEX(MASTER!$D$24:$AG$391,$AK239,K$419))))</f>
        <v>01/NHS/21</v>
      </c>
      <c r="L239" s="25" t="str" cm="1">
        <f t="array" ref="L239">IF($AK239=0,"",IF((INDEX(MASTER!$D$24:$AG$391,$AK239,L$419)=0),"",(INDEX(MASTER!$D$24:$AG$391,$AK239,L$419))))</f>
        <v/>
      </c>
      <c r="M239" s="27" cm="1">
        <f t="array" ref="M239">IF($AK239=0,"",IF((INDEX(MASTER!$D$24:$AG$391,$AK239,M$419)=0),"",(INDEX(MASTER!$D$24:$AG$391,$AK239,M$419))))</f>
        <v>163</v>
      </c>
      <c r="N239" s="27" cm="1">
        <f t="array" ref="N239">IF($AK239=0,"",IF((INDEX(MASTER!$D$24:$AG$391,$AK239,N$419)=0),"",(INDEX(MASTER!$D$24:$AG$391,$AK239,N$419))))</f>
        <v>32</v>
      </c>
      <c r="O239" s="32" cm="1">
        <f t="array" ref="O239">IF($AK239=0,"",IF((INDEX(MASTER!$D$24:$AG$391,$AK239,O$419)=0),"",(INDEX(MASTER!$D$24:$AG$391,$AK239,O$419))))</f>
        <v>10.666666666666666</v>
      </c>
      <c r="P239" s="32" cm="1">
        <f t="array" ref="P239">IF($AK239=0,"",IF((INDEX(MASTER!$D$24:$AG$391,$AK239,P$419)=0),"",(INDEX(MASTER!$D$24:$AG$391,$AK239,P$419))))</f>
        <v>21.333333333333336</v>
      </c>
      <c r="Q239" s="27" t="str" cm="1">
        <f t="array" ref="Q239">IF($AK239=0,"",IF((INDEX(MASTER!$D$24:$AG$391,$AK239,Q$419)=0),"",(INDEX(MASTER!$D$24:$AG$391,$AK239,Q$419))))</f>
        <v/>
      </c>
      <c r="R239" s="27" t="str" cm="1">
        <f t="array" ref="R239">IF($AK239=0,"",IF((INDEX(MASTER!$D$24:$AG$391,$AK239,R$419)=0),"",(INDEX(MASTER!$D$24:$AG$391,$AK239,R$419))))</f>
        <v/>
      </c>
      <c r="S239" s="27" t="str" cm="1">
        <f t="array" ref="S239">IF($AK239=0,"",IF((INDEX(MASTER!$D$24:$AG$391,$AK239,S$419)=0),"",(INDEX(MASTER!$D$24:$AG$391,$AK239,S$419))))</f>
        <v/>
      </c>
      <c r="T239" s="27" t="str" cm="1">
        <f t="array" ref="T239">IF($AK239=0,"",IF((INDEX(MASTER!$D$24:$AG$391,$AK239,T$419)=0),"",(INDEX(MASTER!$D$24:$AG$391,$AK239,T$419))))</f>
        <v/>
      </c>
      <c r="U239" s="27" t="str" cm="1">
        <f t="array" ref="U239">IF($AK239=0,"",IF((INDEX(MASTER!$D$24:$AG$391,$AK239,U$419)=0),"",(INDEX(MASTER!$D$24:$AG$391,$AK239,U$419))))</f>
        <v/>
      </c>
      <c r="V239" s="27" t="str" cm="1">
        <f t="array" ref="V239">IF($AK239=0,"",IF((INDEX(MASTER!$D$24:$AG$391,$AK239,V$419)=0),"",(INDEX(MASTER!$D$24:$AG$391,$AK239,V$419))))</f>
        <v/>
      </c>
      <c r="W239" s="27" t="str" cm="1">
        <f t="array" ref="W239">IF($AK239=0,"",IF((INDEX(MASTER!$D$24:$AG$391,$AK239,W$419)=0),"",(INDEX(MASTER!$D$24:$AG$391,$AK239,W$419))))</f>
        <v/>
      </c>
      <c r="X239" s="27" t="str" cm="1">
        <f t="array" ref="X239">IF($AK239=0,"",IF((INDEX(MASTER!$D$24:$AG$391,$AK239,X$419)=0),"",(INDEX(MASTER!$D$24:$AG$391,$AK239,X$419))))</f>
        <v/>
      </c>
      <c r="Y239" s="27" t="str" cm="1">
        <f t="array" ref="Y239">IF($AK239=0,"",IF((INDEX(MASTER!$D$24:$AG$391,$AK239,Y$419)=0),"",(INDEX(MASTER!$D$24:$AG$391,$AK239,Y$419))))</f>
        <v/>
      </c>
      <c r="Z239" s="27" t="str" cm="1">
        <f t="array" ref="Z239">IF($AK239=0,"",IF((INDEX(MASTER!$D$24:$AG$391,$AK239,Z$419)=0),"",(INDEX(MASTER!$D$24:$AG$391,$AK239,Z$419))))</f>
        <v/>
      </c>
      <c r="AA239" s="27" t="str" cm="1">
        <f t="array" ref="AA239">IF($AK239=0,"",IF((INDEX(MASTER!$D$24:$AG$391,$AK239,AA$419)=0),"",(INDEX(MASTER!$D$24:$AG$391,$AK239,AA$419))))</f>
        <v/>
      </c>
      <c r="AB239" s="27" t="str" cm="1">
        <f t="array" ref="AB239">IF($AK239=0,"",IF((INDEX(MASTER!$D$24:$AG$391,$AK239,AB$419)=0),"",(INDEX(MASTER!$D$24:$AG$391,$AK239,AB$419))))</f>
        <v/>
      </c>
      <c r="AC239" s="27" t="str" cm="1">
        <f t="array" ref="AC239">IF($AK239=0,"",IF((INDEX(MASTER!$D$24:$AG$391,$AK239,AC$419)=0),"",(INDEX(MASTER!$D$24:$AG$391,$AK239,AC$419))))</f>
        <v/>
      </c>
      <c r="AD239" s="27" t="str" cm="1">
        <f t="array" ref="AD239">IF($AK239=0,"",IF((INDEX(MASTER!$D$24:$AG$391,$AK239,AD$419)=0),"",(INDEX(MASTER!$D$24:$AG$391,$AK239,AD$419))))</f>
        <v/>
      </c>
      <c r="AE239" s="27" t="str" cm="1">
        <f t="array" ref="AE239">IF($AK239=0,"",IF((INDEX(MASTER!$D$24:$AG$391,$AK239,AE$419)=0),"",(INDEX(MASTER!$D$24:$AG$391,$AK239,AE$419))))</f>
        <v/>
      </c>
      <c r="AF239" s="102" t="str" cm="1">
        <f t="array" ref="AF239">IF($AK239=0,"",IF((INDEX(MASTER!$D$24:$AG$391,$AK239,AF$419)=0),"",(INDEX(MASTER!$D$24:$AG$391,$AK239,AF$419))))</f>
        <v/>
      </c>
      <c r="AK239" s="3">
        <v>174</v>
      </c>
    </row>
    <row r="240" spans="2:37" ht="12.75" customHeight="1" x14ac:dyDescent="0.2">
      <c r="B240" s="28"/>
      <c r="D240" s="22" t="str" cm="1">
        <f t="array" ref="D240">IF($AK240=0,"",IF((INDEX(MASTER!$D$24:$AG$391,$AK240,D$419)=0),"",(INDEX(MASTER!$D$24:$AG$391,$AK240,D$419))))</f>
        <v>$XS171</v>
      </c>
      <c r="E240" s="22" t="str" cm="1">
        <f t="array" ref="E240">IF($AK240=0,"",IF((INDEX(MASTER!$D$24:$AG$391,$AK240,E$419)=0),"",(INDEX(MASTER!$D$24:$AG$391,$AK240,E$419))))</f>
        <v/>
      </c>
      <c r="F240" s="22" t="str" cm="1">
        <f t="array" ref="F240">IF($AK240=0,"",IF((INDEX(MASTER!$D$24:$AG$391,$AK240,F$419)=0),"",(INDEX(MASTER!$D$24:$AG$391,$AK240,F$419))))</f>
        <v>RAMP D</v>
      </c>
      <c r="G240" s="23" cm="1">
        <f t="array" ref="G240">IF($AK240=0,"",IF((INDEX(MASTER!$D$24:$AG$391,$AK240,G$419)=0),"",(INDEX(MASTER!$D$24:$AG$391,$AK240,G$419))))</f>
        <v>2500</v>
      </c>
      <c r="H240" s="22" t="str" cm="1">
        <f t="array" ref="H240">IF($AK240=0,"",IF((INDEX(MASTER!$D$24:$AG$391,$AK240,H$419)=0),"",(INDEX(MASTER!$D$24:$AG$391,$AK240,H$419))))</f>
        <v>TO</v>
      </c>
      <c r="I240" s="23" cm="1">
        <f t="array" ref="I240">IF($AK240=0,"",IF((INDEX(MASTER!$D$24:$AG$391,$AK240,I$419)=0),"",(INDEX(MASTER!$D$24:$AG$391,$AK240,I$419))))</f>
        <v>2550</v>
      </c>
      <c r="J240" s="24" t="str" cm="1">
        <f t="array" ref="J240">IF($AK240=0,"",IF((INDEX(MASTER!$D$24:$AG$391,$AK240,J$419)=0),"",(INDEX(MASTER!$D$24:$AG$391,$AK240,J$419))))</f>
        <v/>
      </c>
      <c r="K240" s="24" t="str" cm="1">
        <f t="array" ref="K240">IF($AK240=0,"",IF((INDEX(MASTER!$D$24:$AG$391,$AK240,K$419)=0),"",(INDEX(MASTER!$D$24:$AG$391,$AK240,K$419))))</f>
        <v>01/NHS/21</v>
      </c>
      <c r="L240" s="25" cm="1">
        <f t="array" ref="L240">IF($AK240=0,"",IF((INDEX(MASTER!$D$24:$AG$391,$AK240,L$419)=0),"",(INDEX(MASTER!$D$24:$AG$391,$AK240,L$419))))</f>
        <v>11</v>
      </c>
      <c r="M240" s="27" cm="1">
        <f t="array" ref="M240">IF($AK240=0,"",IF((INDEX(MASTER!$D$24:$AG$391,$AK240,M$419)=0),"",(INDEX(MASTER!$D$24:$AG$391,$AK240,M$419))))</f>
        <v>1102</v>
      </c>
      <c r="N240" s="27" cm="1">
        <f t="array" ref="N240">IF($AK240=0,"",IF((INDEX(MASTER!$D$24:$AG$391,$AK240,N$419)=0),"",(INDEX(MASTER!$D$24:$AG$391,$AK240,N$419))))</f>
        <v>131</v>
      </c>
      <c r="O240" s="32" cm="1">
        <f t="array" ref="O240">IF($AK240=0,"",IF((INDEX(MASTER!$D$24:$AG$391,$AK240,O$419)=0),"",(INDEX(MASTER!$D$24:$AG$391,$AK240,O$419))))</f>
        <v>43.666666666666664</v>
      </c>
      <c r="P240" s="32" cm="1">
        <f t="array" ref="P240">IF($AK240=0,"",IF((INDEX(MASTER!$D$24:$AG$391,$AK240,P$419)=0),"",(INDEX(MASTER!$D$24:$AG$391,$AK240,P$419))))</f>
        <v>87.333333333333343</v>
      </c>
      <c r="Q240" s="27" t="str" cm="1">
        <f t="array" ref="Q240">IF($AK240=0,"",IF((INDEX(MASTER!$D$24:$AG$391,$AK240,Q$419)=0),"",(INDEX(MASTER!$D$24:$AG$391,$AK240,Q$419))))</f>
        <v/>
      </c>
      <c r="R240" s="27" t="str" cm="1">
        <f t="array" ref="R240">IF($AK240=0,"",IF((INDEX(MASTER!$D$24:$AG$391,$AK240,R$419)=0),"",(INDEX(MASTER!$D$24:$AG$391,$AK240,R$419))))</f>
        <v/>
      </c>
      <c r="S240" s="27" t="str" cm="1">
        <f t="array" ref="S240">IF($AK240=0,"",IF((INDEX(MASTER!$D$24:$AG$391,$AK240,S$419)=0),"",(INDEX(MASTER!$D$24:$AG$391,$AK240,S$419))))</f>
        <v/>
      </c>
      <c r="T240" s="27" t="str" cm="1">
        <f t="array" ref="T240">IF($AK240=0,"",IF((INDEX(MASTER!$D$24:$AG$391,$AK240,T$419)=0),"",(INDEX(MASTER!$D$24:$AG$391,$AK240,T$419))))</f>
        <v/>
      </c>
      <c r="U240" s="27" t="str" cm="1">
        <f t="array" ref="U240">IF($AK240=0,"",IF((INDEX(MASTER!$D$24:$AG$391,$AK240,U$419)=0),"",(INDEX(MASTER!$D$24:$AG$391,$AK240,U$419))))</f>
        <v/>
      </c>
      <c r="V240" s="27" t="str" cm="1">
        <f t="array" ref="V240">IF($AK240=0,"",IF((INDEX(MASTER!$D$24:$AG$391,$AK240,V$419)=0),"",(INDEX(MASTER!$D$24:$AG$391,$AK240,V$419))))</f>
        <v/>
      </c>
      <c r="W240" s="27" t="str" cm="1">
        <f t="array" ref="W240">IF($AK240=0,"",IF((INDEX(MASTER!$D$24:$AG$391,$AK240,W$419)=0),"",(INDEX(MASTER!$D$24:$AG$391,$AK240,W$419))))</f>
        <v/>
      </c>
      <c r="X240" s="27" t="str" cm="1">
        <f t="array" ref="X240">IF($AK240=0,"",IF((INDEX(MASTER!$D$24:$AG$391,$AK240,X$419)=0),"",(INDEX(MASTER!$D$24:$AG$391,$AK240,X$419))))</f>
        <v/>
      </c>
      <c r="Y240" s="27" t="str" cm="1">
        <f t="array" ref="Y240">IF($AK240=0,"",IF((INDEX(MASTER!$D$24:$AG$391,$AK240,Y$419)=0),"",(INDEX(MASTER!$D$24:$AG$391,$AK240,Y$419))))</f>
        <v/>
      </c>
      <c r="Z240" s="27" t="str" cm="1">
        <f t="array" ref="Z240">IF($AK240=0,"",IF((INDEX(MASTER!$D$24:$AG$391,$AK240,Z$419)=0),"",(INDEX(MASTER!$D$24:$AG$391,$AK240,Z$419))))</f>
        <v/>
      </c>
      <c r="AA240" s="27" t="str" cm="1">
        <f t="array" ref="AA240">IF($AK240=0,"",IF((INDEX(MASTER!$D$24:$AG$391,$AK240,AA$419)=0),"",(INDEX(MASTER!$D$24:$AG$391,$AK240,AA$419))))</f>
        <v/>
      </c>
      <c r="AB240" s="27" t="str" cm="1">
        <f t="array" ref="AB240">IF($AK240=0,"",IF((INDEX(MASTER!$D$24:$AG$391,$AK240,AB$419)=0),"",(INDEX(MASTER!$D$24:$AG$391,$AK240,AB$419))))</f>
        <v/>
      </c>
      <c r="AC240" s="27" t="str" cm="1">
        <f t="array" ref="AC240">IF($AK240=0,"",IF((INDEX(MASTER!$D$24:$AG$391,$AK240,AC$419)=0),"",(INDEX(MASTER!$D$24:$AG$391,$AK240,AC$419))))</f>
        <v/>
      </c>
      <c r="AD240" s="27" t="str" cm="1">
        <f t="array" ref="AD240">IF($AK240=0,"",IF((INDEX(MASTER!$D$24:$AG$391,$AK240,AD$419)=0),"",(INDEX(MASTER!$D$24:$AG$391,$AK240,AD$419))))</f>
        <v/>
      </c>
      <c r="AE240" s="27" t="str" cm="1">
        <f t="array" ref="AE240">IF($AK240=0,"",IF((INDEX(MASTER!$D$24:$AG$391,$AK240,AE$419)=0),"",(INDEX(MASTER!$D$24:$AG$391,$AK240,AE$419))))</f>
        <v/>
      </c>
      <c r="AF240" s="102" t="str" cm="1">
        <f t="array" ref="AF240">IF($AK240=0,"",IF((INDEX(MASTER!$D$24:$AG$391,$AK240,AF$419)=0),"",(INDEX(MASTER!$D$24:$AG$391,$AK240,AF$419))))</f>
        <v/>
      </c>
      <c r="AK240" s="3">
        <v>175</v>
      </c>
    </row>
    <row r="241" spans="2:37" ht="12.75" customHeight="1" x14ac:dyDescent="0.2">
      <c r="B241" s="28"/>
      <c r="D241" s="22" t="str" cm="1">
        <f t="array" ref="D241">IF($AK241=0,"",IF((INDEX(MASTER!$D$24:$AG$391,$AK241,D$419)=0),"",(INDEX(MASTER!$D$24:$AG$391,$AK241,D$419))))</f>
        <v>$XS171</v>
      </c>
      <c r="E241" s="22" t="str" cm="1">
        <f t="array" ref="E241">IF($AK241=0,"",IF((INDEX(MASTER!$D$24:$AG$391,$AK241,E$419)=0),"",(INDEX(MASTER!$D$24:$AG$391,$AK241,E$419))))</f>
        <v/>
      </c>
      <c r="F241" s="22" t="str" cm="1">
        <f t="array" ref="F241">IF($AK241=0,"",IF((INDEX(MASTER!$D$24:$AG$391,$AK241,F$419)=0),"",(INDEX(MASTER!$D$24:$AG$391,$AK241,F$419))))</f>
        <v>RAMP D</v>
      </c>
      <c r="G241" s="23" cm="1">
        <f t="array" ref="G241">IF($AK241=0,"",IF((INDEX(MASTER!$D$24:$AG$391,$AK241,G$419)=0),"",(INDEX(MASTER!$D$24:$AG$391,$AK241,G$419))))</f>
        <v>2550</v>
      </c>
      <c r="H241" s="22" t="str" cm="1">
        <f t="array" ref="H241">IF($AK241=0,"",IF((INDEX(MASTER!$D$24:$AG$391,$AK241,H$419)=0),"",(INDEX(MASTER!$D$24:$AG$391,$AK241,H$419))))</f>
        <v>TO</v>
      </c>
      <c r="I241" s="23" cm="1">
        <f t="array" ref="I241">IF($AK241=0,"",IF((INDEX(MASTER!$D$24:$AG$391,$AK241,I$419)=0),"",(INDEX(MASTER!$D$24:$AG$391,$AK241,I$419))))</f>
        <v>2600</v>
      </c>
      <c r="J241" s="24" t="str" cm="1">
        <f t="array" ref="J241">IF($AK241=0,"",IF((INDEX(MASTER!$D$24:$AG$391,$AK241,J$419)=0),"",(INDEX(MASTER!$D$24:$AG$391,$AK241,J$419))))</f>
        <v/>
      </c>
      <c r="K241" s="24" t="str" cm="1">
        <f t="array" ref="K241">IF($AK241=0,"",IF((INDEX(MASTER!$D$24:$AG$391,$AK241,K$419)=0),"",(INDEX(MASTER!$D$24:$AG$391,$AK241,K$419))))</f>
        <v>01/NHS/21</v>
      </c>
      <c r="L241" s="25" cm="1">
        <f t="array" ref="L241">IF($AK241=0,"",IF((INDEX(MASTER!$D$24:$AG$391,$AK241,L$419)=0),"",(INDEX(MASTER!$D$24:$AG$391,$AK241,L$419))))</f>
        <v>56</v>
      </c>
      <c r="M241" s="27" cm="1">
        <f t="array" ref="M241">IF($AK241=0,"",IF((INDEX(MASTER!$D$24:$AG$391,$AK241,M$419)=0),"",(INDEX(MASTER!$D$24:$AG$391,$AK241,M$419))))</f>
        <v>706</v>
      </c>
      <c r="N241" s="27" cm="1">
        <f t="array" ref="N241">IF($AK241=0,"",IF((INDEX(MASTER!$D$24:$AG$391,$AK241,N$419)=0),"",(INDEX(MASTER!$D$24:$AG$391,$AK241,N$419))))</f>
        <v>111</v>
      </c>
      <c r="O241" s="32" cm="1">
        <f t="array" ref="O241">IF($AK241=0,"",IF((INDEX(MASTER!$D$24:$AG$391,$AK241,O$419)=0),"",(INDEX(MASTER!$D$24:$AG$391,$AK241,O$419))))</f>
        <v>37</v>
      </c>
      <c r="P241" s="32" cm="1">
        <f t="array" ref="P241">IF($AK241=0,"",IF((INDEX(MASTER!$D$24:$AG$391,$AK241,P$419)=0),"",(INDEX(MASTER!$D$24:$AG$391,$AK241,P$419))))</f>
        <v>74</v>
      </c>
      <c r="Q241" s="27" t="str" cm="1">
        <f t="array" ref="Q241">IF($AK241=0,"",IF((INDEX(MASTER!$D$24:$AG$391,$AK241,Q$419)=0),"",(INDEX(MASTER!$D$24:$AG$391,$AK241,Q$419))))</f>
        <v/>
      </c>
      <c r="R241" s="27" t="str" cm="1">
        <f t="array" ref="R241">IF($AK241=0,"",IF((INDEX(MASTER!$D$24:$AG$391,$AK241,R$419)=0),"",(INDEX(MASTER!$D$24:$AG$391,$AK241,R$419))))</f>
        <v/>
      </c>
      <c r="S241" s="27" t="str" cm="1">
        <f t="array" ref="S241">IF($AK241=0,"",IF((INDEX(MASTER!$D$24:$AG$391,$AK241,S$419)=0),"",(INDEX(MASTER!$D$24:$AG$391,$AK241,S$419))))</f>
        <v/>
      </c>
      <c r="T241" s="27" t="str" cm="1">
        <f t="array" ref="T241">IF($AK241=0,"",IF((INDEX(MASTER!$D$24:$AG$391,$AK241,T$419)=0),"",(INDEX(MASTER!$D$24:$AG$391,$AK241,T$419))))</f>
        <v/>
      </c>
      <c r="U241" s="27" t="str" cm="1">
        <f t="array" ref="U241">IF($AK241=0,"",IF((INDEX(MASTER!$D$24:$AG$391,$AK241,U$419)=0),"",(INDEX(MASTER!$D$24:$AG$391,$AK241,U$419))))</f>
        <v/>
      </c>
      <c r="V241" s="27" t="str" cm="1">
        <f t="array" ref="V241">IF($AK241=0,"",IF((INDEX(MASTER!$D$24:$AG$391,$AK241,V$419)=0),"",(INDEX(MASTER!$D$24:$AG$391,$AK241,V$419))))</f>
        <v/>
      </c>
      <c r="W241" s="27" t="str" cm="1">
        <f t="array" ref="W241">IF($AK241=0,"",IF((INDEX(MASTER!$D$24:$AG$391,$AK241,W$419)=0),"",(INDEX(MASTER!$D$24:$AG$391,$AK241,W$419))))</f>
        <v/>
      </c>
      <c r="X241" s="27" t="str" cm="1">
        <f t="array" ref="X241">IF($AK241=0,"",IF((INDEX(MASTER!$D$24:$AG$391,$AK241,X$419)=0),"",(INDEX(MASTER!$D$24:$AG$391,$AK241,X$419))))</f>
        <v/>
      </c>
      <c r="Y241" s="27" t="str" cm="1">
        <f t="array" ref="Y241">IF($AK241=0,"",IF((INDEX(MASTER!$D$24:$AG$391,$AK241,Y$419)=0),"",(INDEX(MASTER!$D$24:$AG$391,$AK241,Y$419))))</f>
        <v/>
      </c>
      <c r="Z241" s="27" t="str" cm="1">
        <f t="array" ref="Z241">IF($AK241=0,"",IF((INDEX(MASTER!$D$24:$AG$391,$AK241,Z$419)=0),"",(INDEX(MASTER!$D$24:$AG$391,$AK241,Z$419))))</f>
        <v/>
      </c>
      <c r="AA241" s="27" t="str" cm="1">
        <f t="array" ref="AA241">IF($AK241=0,"",IF((INDEX(MASTER!$D$24:$AG$391,$AK241,AA$419)=0),"",(INDEX(MASTER!$D$24:$AG$391,$AK241,AA$419))))</f>
        <v/>
      </c>
      <c r="AB241" s="27" t="str" cm="1">
        <f t="array" ref="AB241">IF($AK241=0,"",IF((INDEX(MASTER!$D$24:$AG$391,$AK241,AB$419)=0),"",(INDEX(MASTER!$D$24:$AG$391,$AK241,AB$419))))</f>
        <v/>
      </c>
      <c r="AC241" s="27" t="str" cm="1">
        <f t="array" ref="AC241">IF($AK241=0,"",IF((INDEX(MASTER!$D$24:$AG$391,$AK241,AC$419)=0),"",(INDEX(MASTER!$D$24:$AG$391,$AK241,AC$419))))</f>
        <v/>
      </c>
      <c r="AD241" s="27" t="str" cm="1">
        <f t="array" ref="AD241">IF($AK241=0,"",IF((INDEX(MASTER!$D$24:$AG$391,$AK241,AD$419)=0),"",(INDEX(MASTER!$D$24:$AG$391,$AK241,AD$419))))</f>
        <v/>
      </c>
      <c r="AE241" s="27" t="str" cm="1">
        <f t="array" ref="AE241">IF($AK241=0,"",IF((INDEX(MASTER!$D$24:$AG$391,$AK241,AE$419)=0),"",(INDEX(MASTER!$D$24:$AG$391,$AK241,AE$419))))</f>
        <v/>
      </c>
      <c r="AF241" s="102" t="str" cm="1">
        <f t="array" ref="AF241">IF($AK241=0,"",IF((INDEX(MASTER!$D$24:$AG$391,$AK241,AF$419)=0),"",(INDEX(MASTER!$D$24:$AG$391,$AK241,AF$419))))</f>
        <v/>
      </c>
      <c r="AK241" s="3">
        <v>176</v>
      </c>
    </row>
    <row r="242" spans="2:37" ht="12.75" customHeight="1" x14ac:dyDescent="0.2">
      <c r="B242" s="28"/>
      <c r="D242" s="22" t="str" cm="1">
        <f t="array" ref="D242">IF($AK242=0,"",IF((INDEX(MASTER!$D$24:$AG$391,$AK242,D$419)=0),"",(INDEX(MASTER!$D$24:$AG$391,$AK242,D$419))))</f>
        <v>$XS171</v>
      </c>
      <c r="E242" s="22" t="str" cm="1">
        <f t="array" ref="E242">IF($AK242=0,"",IF((INDEX(MASTER!$D$24:$AG$391,$AK242,E$419)=0),"",(INDEX(MASTER!$D$24:$AG$391,$AK242,E$419))))</f>
        <v/>
      </c>
      <c r="F242" s="22" t="str" cm="1">
        <f t="array" ref="F242">IF($AK242=0,"",IF((INDEX(MASTER!$D$24:$AG$391,$AK242,F$419)=0),"",(INDEX(MASTER!$D$24:$AG$391,$AK242,F$419))))</f>
        <v>RAMP D</v>
      </c>
      <c r="G242" s="23" cm="1">
        <f t="array" ref="G242">IF($AK242=0,"",IF((INDEX(MASTER!$D$24:$AG$391,$AK242,G$419)=0),"",(INDEX(MASTER!$D$24:$AG$391,$AK242,G$419))))</f>
        <v>2600</v>
      </c>
      <c r="H242" s="22" t="str" cm="1">
        <f t="array" ref="H242">IF($AK242=0,"",IF((INDEX(MASTER!$D$24:$AG$391,$AK242,H$419)=0),"",(INDEX(MASTER!$D$24:$AG$391,$AK242,H$419))))</f>
        <v>TO</v>
      </c>
      <c r="I242" s="23" cm="1">
        <f t="array" ref="I242">IF($AK242=0,"",IF((INDEX(MASTER!$D$24:$AG$391,$AK242,I$419)=0),"",(INDEX(MASTER!$D$24:$AG$391,$AK242,I$419))))</f>
        <v>2650</v>
      </c>
      <c r="J242" s="24" t="str" cm="1">
        <f t="array" ref="J242">IF($AK242=0,"",IF((INDEX(MASTER!$D$24:$AG$391,$AK242,J$419)=0),"",(INDEX(MASTER!$D$24:$AG$391,$AK242,J$419))))</f>
        <v/>
      </c>
      <c r="K242" s="24" t="str" cm="1">
        <f t="array" ref="K242">IF($AK242=0,"",IF((INDEX(MASTER!$D$24:$AG$391,$AK242,K$419)=0),"",(INDEX(MASTER!$D$24:$AG$391,$AK242,K$419))))</f>
        <v>01/NHS/21</v>
      </c>
      <c r="L242" s="25" cm="1">
        <f t="array" ref="L242">IF($AK242=0,"",IF((INDEX(MASTER!$D$24:$AG$391,$AK242,L$419)=0),"",(INDEX(MASTER!$D$24:$AG$391,$AK242,L$419))))</f>
        <v>68</v>
      </c>
      <c r="M242" s="27" cm="1">
        <f t="array" ref="M242">IF($AK242=0,"",IF((INDEX(MASTER!$D$24:$AG$391,$AK242,M$419)=0),"",(INDEX(MASTER!$D$24:$AG$391,$AK242,M$419))))</f>
        <v>350</v>
      </c>
      <c r="N242" s="27" cm="1">
        <f t="array" ref="N242">IF($AK242=0,"",IF((INDEX(MASTER!$D$24:$AG$391,$AK242,N$419)=0),"",(INDEX(MASTER!$D$24:$AG$391,$AK242,N$419))))</f>
        <v>67</v>
      </c>
      <c r="O242" s="32" cm="1">
        <f t="array" ref="O242">IF($AK242=0,"",IF((INDEX(MASTER!$D$24:$AG$391,$AK242,O$419)=0),"",(INDEX(MASTER!$D$24:$AG$391,$AK242,O$419))))</f>
        <v>22.333333333333332</v>
      </c>
      <c r="P242" s="32" cm="1">
        <f t="array" ref="P242">IF($AK242=0,"",IF((INDEX(MASTER!$D$24:$AG$391,$AK242,P$419)=0),"",(INDEX(MASTER!$D$24:$AG$391,$AK242,P$419))))</f>
        <v>44.666666666666671</v>
      </c>
      <c r="Q242" s="27" t="str" cm="1">
        <f t="array" ref="Q242">IF($AK242=0,"",IF((INDEX(MASTER!$D$24:$AG$391,$AK242,Q$419)=0),"",(INDEX(MASTER!$D$24:$AG$391,$AK242,Q$419))))</f>
        <v/>
      </c>
      <c r="R242" s="27" t="str" cm="1">
        <f t="array" ref="R242">IF($AK242=0,"",IF((INDEX(MASTER!$D$24:$AG$391,$AK242,R$419)=0),"",(INDEX(MASTER!$D$24:$AG$391,$AK242,R$419))))</f>
        <v/>
      </c>
      <c r="S242" s="27" t="str" cm="1">
        <f t="array" ref="S242">IF($AK242=0,"",IF((INDEX(MASTER!$D$24:$AG$391,$AK242,S$419)=0),"",(INDEX(MASTER!$D$24:$AG$391,$AK242,S$419))))</f>
        <v/>
      </c>
      <c r="T242" s="27" t="str" cm="1">
        <f t="array" ref="T242">IF($AK242=0,"",IF((INDEX(MASTER!$D$24:$AG$391,$AK242,T$419)=0),"",(INDEX(MASTER!$D$24:$AG$391,$AK242,T$419))))</f>
        <v/>
      </c>
      <c r="U242" s="27" t="str" cm="1">
        <f t="array" ref="U242">IF($AK242=0,"",IF((INDEX(MASTER!$D$24:$AG$391,$AK242,U$419)=0),"",(INDEX(MASTER!$D$24:$AG$391,$AK242,U$419))))</f>
        <v/>
      </c>
      <c r="V242" s="27" t="str" cm="1">
        <f t="array" ref="V242">IF($AK242=0,"",IF((INDEX(MASTER!$D$24:$AG$391,$AK242,V$419)=0),"",(INDEX(MASTER!$D$24:$AG$391,$AK242,V$419))))</f>
        <v/>
      </c>
      <c r="W242" s="27" t="str" cm="1">
        <f t="array" ref="W242">IF($AK242=0,"",IF((INDEX(MASTER!$D$24:$AG$391,$AK242,W$419)=0),"",(INDEX(MASTER!$D$24:$AG$391,$AK242,W$419))))</f>
        <v/>
      </c>
      <c r="X242" s="27" t="str" cm="1">
        <f t="array" ref="X242">IF($AK242=0,"",IF((INDEX(MASTER!$D$24:$AG$391,$AK242,X$419)=0),"",(INDEX(MASTER!$D$24:$AG$391,$AK242,X$419))))</f>
        <v/>
      </c>
      <c r="Y242" s="27" t="str" cm="1">
        <f t="array" ref="Y242">IF($AK242=0,"",IF((INDEX(MASTER!$D$24:$AG$391,$AK242,Y$419)=0),"",(INDEX(MASTER!$D$24:$AG$391,$AK242,Y$419))))</f>
        <v/>
      </c>
      <c r="Z242" s="27" t="str" cm="1">
        <f t="array" ref="Z242">IF($AK242=0,"",IF((INDEX(MASTER!$D$24:$AG$391,$AK242,Z$419)=0),"",(INDEX(MASTER!$D$24:$AG$391,$AK242,Z$419))))</f>
        <v/>
      </c>
      <c r="AA242" s="27" t="str" cm="1">
        <f t="array" ref="AA242">IF($AK242=0,"",IF((INDEX(MASTER!$D$24:$AG$391,$AK242,AA$419)=0),"",(INDEX(MASTER!$D$24:$AG$391,$AK242,AA$419))))</f>
        <v/>
      </c>
      <c r="AB242" s="27" t="str" cm="1">
        <f t="array" ref="AB242">IF($AK242=0,"",IF((INDEX(MASTER!$D$24:$AG$391,$AK242,AB$419)=0),"",(INDEX(MASTER!$D$24:$AG$391,$AK242,AB$419))))</f>
        <v/>
      </c>
      <c r="AC242" s="27" t="str" cm="1">
        <f t="array" ref="AC242">IF($AK242=0,"",IF((INDEX(MASTER!$D$24:$AG$391,$AK242,AC$419)=0),"",(INDEX(MASTER!$D$24:$AG$391,$AK242,AC$419))))</f>
        <v/>
      </c>
      <c r="AD242" s="27" t="str" cm="1">
        <f t="array" ref="AD242">IF($AK242=0,"",IF((INDEX(MASTER!$D$24:$AG$391,$AK242,AD$419)=0),"",(INDEX(MASTER!$D$24:$AG$391,$AK242,AD$419))))</f>
        <v/>
      </c>
      <c r="AE242" s="27" t="str" cm="1">
        <f t="array" ref="AE242">IF($AK242=0,"",IF((INDEX(MASTER!$D$24:$AG$391,$AK242,AE$419)=0),"",(INDEX(MASTER!$D$24:$AG$391,$AK242,AE$419))))</f>
        <v/>
      </c>
      <c r="AF242" s="102" t="str" cm="1">
        <f t="array" ref="AF242">IF($AK242=0,"",IF((INDEX(MASTER!$D$24:$AG$391,$AK242,AF$419)=0),"",(INDEX(MASTER!$D$24:$AG$391,$AK242,AF$419))))</f>
        <v/>
      </c>
      <c r="AK242" s="3">
        <v>177</v>
      </c>
    </row>
    <row r="243" spans="2:37" ht="12.75" customHeight="1" x14ac:dyDescent="0.2">
      <c r="B243" s="28"/>
      <c r="D243" s="22" t="str" cm="1">
        <f t="array" ref="D243">IF($AK243=0,"",IF((INDEX(MASTER!$D$24:$AG$391,$AK243,D$419)=0),"",(INDEX(MASTER!$D$24:$AG$391,$AK243,D$419))))</f>
        <v>$XS172</v>
      </c>
      <c r="E243" s="22" t="str" cm="1">
        <f t="array" ref="E243">IF($AK243=0,"",IF((INDEX(MASTER!$D$24:$AG$391,$AK243,E$419)=0),"",(INDEX(MASTER!$D$24:$AG$391,$AK243,E$419))))</f>
        <v/>
      </c>
      <c r="F243" s="22" t="str" cm="1">
        <f t="array" ref="F243">IF($AK243=0,"",IF((INDEX(MASTER!$D$24:$AG$391,$AK243,F$419)=0),"",(INDEX(MASTER!$D$24:$AG$391,$AK243,F$419))))</f>
        <v>RAMP D</v>
      </c>
      <c r="G243" s="23" cm="1">
        <f t="array" ref="G243">IF($AK243=0,"",IF((INDEX(MASTER!$D$24:$AG$391,$AK243,G$419)=0),"",(INDEX(MASTER!$D$24:$AG$391,$AK243,G$419))))</f>
        <v>2650</v>
      </c>
      <c r="H243" s="22" t="str" cm="1">
        <f t="array" ref="H243">IF($AK243=0,"",IF((INDEX(MASTER!$D$24:$AG$391,$AK243,H$419)=0),"",(INDEX(MASTER!$D$24:$AG$391,$AK243,H$419))))</f>
        <v>TO</v>
      </c>
      <c r="I243" s="23" cm="1">
        <f t="array" ref="I243">IF($AK243=0,"",IF((INDEX(MASTER!$D$24:$AG$391,$AK243,I$419)=0),"",(INDEX(MASTER!$D$24:$AG$391,$AK243,I$419))))</f>
        <v>2700</v>
      </c>
      <c r="J243" s="24" t="str" cm="1">
        <f t="array" ref="J243">IF($AK243=0,"",IF((INDEX(MASTER!$D$24:$AG$391,$AK243,J$419)=0),"",(INDEX(MASTER!$D$24:$AG$391,$AK243,J$419))))</f>
        <v/>
      </c>
      <c r="K243" s="24" t="str" cm="1">
        <f t="array" ref="K243">IF($AK243=0,"",IF((INDEX(MASTER!$D$24:$AG$391,$AK243,K$419)=0),"",(INDEX(MASTER!$D$24:$AG$391,$AK243,K$419))))</f>
        <v>01/NHS/21</v>
      </c>
      <c r="L243" s="25" cm="1">
        <f t="array" ref="L243">IF($AK243=0,"",IF((INDEX(MASTER!$D$24:$AG$391,$AK243,L$419)=0),"",(INDEX(MASTER!$D$24:$AG$391,$AK243,L$419))))</f>
        <v>27</v>
      </c>
      <c r="M243" s="27" cm="1">
        <f t="array" ref="M243">IF($AK243=0,"",IF((INDEX(MASTER!$D$24:$AG$391,$AK243,M$419)=0),"",(INDEX(MASTER!$D$24:$AG$391,$AK243,M$419))))</f>
        <v>128</v>
      </c>
      <c r="N243" s="27" cm="1">
        <f t="array" ref="N243">IF($AK243=0,"",IF((INDEX(MASTER!$D$24:$AG$391,$AK243,N$419)=0),"",(INDEX(MASTER!$D$24:$AG$391,$AK243,N$419))))</f>
        <v>22</v>
      </c>
      <c r="O243" s="32" cm="1">
        <f t="array" ref="O243">IF($AK243=0,"",IF((INDEX(MASTER!$D$24:$AG$391,$AK243,O$419)=0),"",(INDEX(MASTER!$D$24:$AG$391,$AK243,O$419))))</f>
        <v>7.333333333333333</v>
      </c>
      <c r="P243" s="32" cm="1">
        <f t="array" ref="P243">IF($AK243=0,"",IF((INDEX(MASTER!$D$24:$AG$391,$AK243,P$419)=0),"",(INDEX(MASTER!$D$24:$AG$391,$AK243,P$419))))</f>
        <v>14.666666666666668</v>
      </c>
      <c r="Q243" s="27" t="str" cm="1">
        <f t="array" ref="Q243">IF($AK243=0,"",IF((INDEX(MASTER!$D$24:$AG$391,$AK243,Q$419)=0),"",(INDEX(MASTER!$D$24:$AG$391,$AK243,Q$419))))</f>
        <v/>
      </c>
      <c r="R243" s="27" t="str" cm="1">
        <f t="array" ref="R243">IF($AK243=0,"",IF((INDEX(MASTER!$D$24:$AG$391,$AK243,R$419)=0),"",(INDEX(MASTER!$D$24:$AG$391,$AK243,R$419))))</f>
        <v/>
      </c>
      <c r="S243" s="27" t="str" cm="1">
        <f t="array" ref="S243">IF($AK243=0,"",IF((INDEX(MASTER!$D$24:$AG$391,$AK243,S$419)=0),"",(INDEX(MASTER!$D$24:$AG$391,$AK243,S$419))))</f>
        <v/>
      </c>
      <c r="T243" s="27" t="str" cm="1">
        <f t="array" ref="T243">IF($AK243=0,"",IF((INDEX(MASTER!$D$24:$AG$391,$AK243,T$419)=0),"",(INDEX(MASTER!$D$24:$AG$391,$AK243,T$419))))</f>
        <v/>
      </c>
      <c r="U243" s="27" t="str" cm="1">
        <f t="array" ref="U243">IF($AK243=0,"",IF((INDEX(MASTER!$D$24:$AG$391,$AK243,U$419)=0),"",(INDEX(MASTER!$D$24:$AG$391,$AK243,U$419))))</f>
        <v/>
      </c>
      <c r="V243" s="27" t="str" cm="1">
        <f t="array" ref="V243">IF($AK243=0,"",IF((INDEX(MASTER!$D$24:$AG$391,$AK243,V$419)=0),"",(INDEX(MASTER!$D$24:$AG$391,$AK243,V$419))))</f>
        <v/>
      </c>
      <c r="W243" s="27" t="str" cm="1">
        <f t="array" ref="W243">IF($AK243=0,"",IF((INDEX(MASTER!$D$24:$AG$391,$AK243,W$419)=0),"",(INDEX(MASTER!$D$24:$AG$391,$AK243,W$419))))</f>
        <v/>
      </c>
      <c r="X243" s="27" t="str" cm="1">
        <f t="array" ref="X243">IF($AK243=0,"",IF((INDEX(MASTER!$D$24:$AG$391,$AK243,X$419)=0),"",(INDEX(MASTER!$D$24:$AG$391,$AK243,X$419))))</f>
        <v/>
      </c>
      <c r="Y243" s="27" t="str" cm="1">
        <f t="array" ref="Y243">IF($AK243=0,"",IF((INDEX(MASTER!$D$24:$AG$391,$AK243,Y$419)=0),"",(INDEX(MASTER!$D$24:$AG$391,$AK243,Y$419))))</f>
        <v/>
      </c>
      <c r="Z243" s="27" t="str" cm="1">
        <f t="array" ref="Z243">IF($AK243=0,"",IF((INDEX(MASTER!$D$24:$AG$391,$AK243,Z$419)=0),"",(INDEX(MASTER!$D$24:$AG$391,$AK243,Z$419))))</f>
        <v/>
      </c>
      <c r="AA243" s="27" t="str" cm="1">
        <f t="array" ref="AA243">IF($AK243=0,"",IF((INDEX(MASTER!$D$24:$AG$391,$AK243,AA$419)=0),"",(INDEX(MASTER!$D$24:$AG$391,$AK243,AA$419))))</f>
        <v/>
      </c>
      <c r="AB243" s="27" t="str" cm="1">
        <f t="array" ref="AB243">IF($AK243=0,"",IF((INDEX(MASTER!$D$24:$AG$391,$AK243,AB$419)=0),"",(INDEX(MASTER!$D$24:$AG$391,$AK243,AB$419))))</f>
        <v/>
      </c>
      <c r="AC243" s="27" t="str" cm="1">
        <f t="array" ref="AC243">IF($AK243=0,"",IF((INDEX(MASTER!$D$24:$AG$391,$AK243,AC$419)=0),"",(INDEX(MASTER!$D$24:$AG$391,$AK243,AC$419))))</f>
        <v/>
      </c>
      <c r="AD243" s="27" t="str" cm="1">
        <f t="array" ref="AD243">IF($AK243=0,"",IF((INDEX(MASTER!$D$24:$AG$391,$AK243,AD$419)=0),"",(INDEX(MASTER!$D$24:$AG$391,$AK243,AD$419))))</f>
        <v/>
      </c>
      <c r="AE243" s="27" t="str" cm="1">
        <f t="array" ref="AE243">IF($AK243=0,"",IF((INDEX(MASTER!$D$24:$AG$391,$AK243,AE$419)=0),"",(INDEX(MASTER!$D$24:$AG$391,$AK243,AE$419))))</f>
        <v/>
      </c>
      <c r="AF243" s="102" t="str" cm="1">
        <f t="array" ref="AF243">IF($AK243=0,"",IF((INDEX(MASTER!$D$24:$AG$391,$AK243,AF$419)=0),"",(INDEX(MASTER!$D$24:$AG$391,$AK243,AF$419))))</f>
        <v/>
      </c>
      <c r="AK243" s="3">
        <v>178</v>
      </c>
    </row>
    <row r="244" spans="2:37" ht="12.75" customHeight="1" x14ac:dyDescent="0.2">
      <c r="B244" s="28"/>
      <c r="D244" s="22" t="str" cm="1">
        <f t="array" ref="D244">IF($AK244=0,"",IF((INDEX(MASTER!$D$24:$AG$391,$AK244,D$419)=0),"",(INDEX(MASTER!$D$24:$AG$391,$AK244,D$419))))</f>
        <v>$XS172</v>
      </c>
      <c r="E244" s="22" t="str" cm="1">
        <f t="array" ref="E244">IF($AK244=0,"",IF((INDEX(MASTER!$D$24:$AG$391,$AK244,E$419)=0),"",(INDEX(MASTER!$D$24:$AG$391,$AK244,E$419))))</f>
        <v/>
      </c>
      <c r="F244" s="22" t="str" cm="1">
        <f t="array" ref="F244">IF($AK244=0,"",IF((INDEX(MASTER!$D$24:$AG$391,$AK244,F$419)=0),"",(INDEX(MASTER!$D$24:$AG$391,$AK244,F$419))))</f>
        <v>RAMP D</v>
      </c>
      <c r="G244" s="23" cm="1">
        <f t="array" ref="G244">IF($AK244=0,"",IF((INDEX(MASTER!$D$24:$AG$391,$AK244,G$419)=0),"",(INDEX(MASTER!$D$24:$AG$391,$AK244,G$419))))</f>
        <v>2700</v>
      </c>
      <c r="H244" s="22" t="str" cm="1">
        <f t="array" ref="H244">IF($AK244=0,"",IF((INDEX(MASTER!$D$24:$AG$391,$AK244,H$419)=0),"",(INDEX(MASTER!$D$24:$AG$391,$AK244,H$419))))</f>
        <v>TO</v>
      </c>
      <c r="I244" s="23" cm="1">
        <f t="array" ref="I244">IF($AK244=0,"",IF((INDEX(MASTER!$D$24:$AG$391,$AK244,I$419)=0),"",(INDEX(MASTER!$D$24:$AG$391,$AK244,I$419))))</f>
        <v>2750</v>
      </c>
      <c r="J244" s="24" t="str" cm="1">
        <f t="array" ref="J244">IF($AK244=0,"",IF((INDEX(MASTER!$D$24:$AG$391,$AK244,J$419)=0),"",(INDEX(MASTER!$D$24:$AG$391,$AK244,J$419))))</f>
        <v/>
      </c>
      <c r="K244" s="24" t="str" cm="1">
        <f t="array" ref="K244">IF($AK244=0,"",IF((INDEX(MASTER!$D$24:$AG$391,$AK244,K$419)=0),"",(INDEX(MASTER!$D$24:$AG$391,$AK244,K$419))))</f>
        <v>01/NHS/21</v>
      </c>
      <c r="L244" s="25" cm="1">
        <f t="array" ref="L244">IF($AK244=0,"",IF((INDEX(MASTER!$D$24:$AG$391,$AK244,L$419)=0),"",(INDEX(MASTER!$D$24:$AG$391,$AK244,L$419))))</f>
        <v>15</v>
      </c>
      <c r="M244" s="27" cm="1">
        <f t="array" ref="M244">IF($AK244=0,"",IF((INDEX(MASTER!$D$24:$AG$391,$AK244,M$419)=0),"",(INDEX(MASTER!$D$24:$AG$391,$AK244,M$419))))</f>
        <v>54</v>
      </c>
      <c r="N244" s="27" t="str" cm="1">
        <f t="array" ref="N244">IF($AK244=0,"",IF((INDEX(MASTER!$D$24:$AG$391,$AK244,N$419)=0),"",(INDEX(MASTER!$D$24:$AG$391,$AK244,N$419))))</f>
        <v/>
      </c>
      <c r="O244" s="32" t="str" cm="1">
        <f t="array" ref="O244">IF($AK244=0,"",IF((INDEX(MASTER!$D$24:$AG$391,$AK244,O$419)=0),"",(INDEX(MASTER!$D$24:$AG$391,$AK244,O$419))))</f>
        <v/>
      </c>
      <c r="P244" s="32" t="str" cm="1">
        <f t="array" ref="P244">IF($AK244=0,"",IF((INDEX(MASTER!$D$24:$AG$391,$AK244,P$419)=0),"",(INDEX(MASTER!$D$24:$AG$391,$AK244,P$419))))</f>
        <v/>
      </c>
      <c r="Q244" s="27" t="str" cm="1">
        <f t="array" ref="Q244">IF($AK244=0,"",IF((INDEX(MASTER!$D$24:$AG$391,$AK244,Q$419)=0),"",(INDEX(MASTER!$D$24:$AG$391,$AK244,Q$419))))</f>
        <v/>
      </c>
      <c r="R244" s="27" t="str" cm="1">
        <f t="array" ref="R244">IF($AK244=0,"",IF((INDEX(MASTER!$D$24:$AG$391,$AK244,R$419)=0),"",(INDEX(MASTER!$D$24:$AG$391,$AK244,R$419))))</f>
        <v/>
      </c>
      <c r="S244" s="27" t="str" cm="1">
        <f t="array" ref="S244">IF($AK244=0,"",IF((INDEX(MASTER!$D$24:$AG$391,$AK244,S$419)=0),"",(INDEX(MASTER!$D$24:$AG$391,$AK244,S$419))))</f>
        <v/>
      </c>
      <c r="T244" s="27" t="str" cm="1">
        <f t="array" ref="T244">IF($AK244=0,"",IF((INDEX(MASTER!$D$24:$AG$391,$AK244,T$419)=0),"",(INDEX(MASTER!$D$24:$AG$391,$AK244,T$419))))</f>
        <v/>
      </c>
      <c r="U244" s="27" t="str" cm="1">
        <f t="array" ref="U244">IF($AK244=0,"",IF((INDEX(MASTER!$D$24:$AG$391,$AK244,U$419)=0),"",(INDEX(MASTER!$D$24:$AG$391,$AK244,U$419))))</f>
        <v/>
      </c>
      <c r="V244" s="27" t="str" cm="1">
        <f t="array" ref="V244">IF($AK244=0,"",IF((INDEX(MASTER!$D$24:$AG$391,$AK244,V$419)=0),"",(INDEX(MASTER!$D$24:$AG$391,$AK244,V$419))))</f>
        <v/>
      </c>
      <c r="W244" s="27" t="str" cm="1">
        <f t="array" ref="W244">IF($AK244=0,"",IF((INDEX(MASTER!$D$24:$AG$391,$AK244,W$419)=0),"",(INDEX(MASTER!$D$24:$AG$391,$AK244,W$419))))</f>
        <v/>
      </c>
      <c r="X244" s="27" t="str" cm="1">
        <f t="array" ref="X244">IF($AK244=0,"",IF((INDEX(MASTER!$D$24:$AG$391,$AK244,X$419)=0),"",(INDEX(MASTER!$D$24:$AG$391,$AK244,X$419))))</f>
        <v/>
      </c>
      <c r="Y244" s="27" t="str" cm="1">
        <f t="array" ref="Y244">IF($AK244=0,"",IF((INDEX(MASTER!$D$24:$AG$391,$AK244,Y$419)=0),"",(INDEX(MASTER!$D$24:$AG$391,$AK244,Y$419))))</f>
        <v/>
      </c>
      <c r="Z244" s="27" t="str" cm="1">
        <f t="array" ref="Z244">IF($AK244=0,"",IF((INDEX(MASTER!$D$24:$AG$391,$AK244,Z$419)=0),"",(INDEX(MASTER!$D$24:$AG$391,$AK244,Z$419))))</f>
        <v/>
      </c>
      <c r="AA244" s="27" t="str" cm="1">
        <f t="array" ref="AA244">IF($AK244=0,"",IF((INDEX(MASTER!$D$24:$AG$391,$AK244,AA$419)=0),"",(INDEX(MASTER!$D$24:$AG$391,$AK244,AA$419))))</f>
        <v/>
      </c>
      <c r="AB244" s="27" t="str" cm="1">
        <f t="array" ref="AB244">IF($AK244=0,"",IF((INDEX(MASTER!$D$24:$AG$391,$AK244,AB$419)=0),"",(INDEX(MASTER!$D$24:$AG$391,$AK244,AB$419))))</f>
        <v/>
      </c>
      <c r="AC244" s="27" t="str" cm="1">
        <f t="array" ref="AC244">IF($AK244=0,"",IF((INDEX(MASTER!$D$24:$AG$391,$AK244,AC$419)=0),"",(INDEX(MASTER!$D$24:$AG$391,$AK244,AC$419))))</f>
        <v/>
      </c>
      <c r="AD244" s="27" t="str" cm="1">
        <f t="array" ref="AD244">IF($AK244=0,"",IF((INDEX(MASTER!$D$24:$AG$391,$AK244,AD$419)=0),"",(INDEX(MASTER!$D$24:$AG$391,$AK244,AD$419))))</f>
        <v/>
      </c>
      <c r="AE244" s="27" t="str" cm="1">
        <f t="array" ref="AE244">IF($AK244=0,"",IF((INDEX(MASTER!$D$24:$AG$391,$AK244,AE$419)=0),"",(INDEX(MASTER!$D$24:$AG$391,$AK244,AE$419))))</f>
        <v/>
      </c>
      <c r="AF244" s="102" t="str" cm="1">
        <f t="array" ref="AF244">IF($AK244=0,"",IF((INDEX(MASTER!$D$24:$AG$391,$AK244,AF$419)=0),"",(INDEX(MASTER!$D$24:$AG$391,$AK244,AF$419))))</f>
        <v/>
      </c>
      <c r="AK244" s="3">
        <v>179</v>
      </c>
    </row>
    <row r="245" spans="2:37" ht="12.75" customHeight="1" x14ac:dyDescent="0.2">
      <c r="B245" s="28"/>
      <c r="D245" s="22" t="str" cm="1">
        <f t="array" ref="D245">IF($AK245=0,"",IF((INDEX(MASTER!$D$24:$AG$391,$AK245,D$419)=0),"",(INDEX(MASTER!$D$24:$AG$391,$AK245,D$419))))</f>
        <v>$XS172</v>
      </c>
      <c r="E245" s="22" t="str" cm="1">
        <f t="array" ref="E245">IF($AK245=0,"",IF((INDEX(MASTER!$D$24:$AG$391,$AK245,E$419)=0),"",(INDEX(MASTER!$D$24:$AG$391,$AK245,E$419))))</f>
        <v/>
      </c>
      <c r="F245" s="22" t="str" cm="1">
        <f t="array" ref="F245">IF($AK245=0,"",IF((INDEX(MASTER!$D$24:$AG$391,$AK245,F$419)=0),"",(INDEX(MASTER!$D$24:$AG$391,$AK245,F$419))))</f>
        <v>RAMP D</v>
      </c>
      <c r="G245" s="23" cm="1">
        <f t="array" ref="G245">IF($AK245=0,"",IF((INDEX(MASTER!$D$24:$AG$391,$AK245,G$419)=0),"",(INDEX(MASTER!$D$24:$AG$391,$AK245,G$419))))</f>
        <v>2750</v>
      </c>
      <c r="H245" s="22" t="str" cm="1">
        <f t="array" ref="H245">IF($AK245=0,"",IF((INDEX(MASTER!$D$24:$AG$391,$AK245,H$419)=0),"",(INDEX(MASTER!$D$24:$AG$391,$AK245,H$419))))</f>
        <v>TO</v>
      </c>
      <c r="I245" s="23" cm="1">
        <f t="array" ref="I245">IF($AK245=0,"",IF((INDEX(MASTER!$D$24:$AG$391,$AK245,I$419)=0),"",(INDEX(MASTER!$D$24:$AG$391,$AK245,I$419))))</f>
        <v>2800</v>
      </c>
      <c r="J245" s="24" t="str" cm="1">
        <f t="array" ref="J245">IF($AK245=0,"",IF((INDEX(MASTER!$D$24:$AG$391,$AK245,J$419)=0),"",(INDEX(MASTER!$D$24:$AG$391,$AK245,J$419))))</f>
        <v/>
      </c>
      <c r="K245" s="24" t="str" cm="1">
        <f t="array" ref="K245">IF($AK245=0,"",IF((INDEX(MASTER!$D$24:$AG$391,$AK245,K$419)=0),"",(INDEX(MASTER!$D$24:$AG$391,$AK245,K$419))))</f>
        <v>01/NHS/21</v>
      </c>
      <c r="L245" s="25" cm="1">
        <f t="array" ref="L245">IF($AK245=0,"",IF((INDEX(MASTER!$D$24:$AG$391,$AK245,L$419)=0),"",(INDEX(MASTER!$D$24:$AG$391,$AK245,L$419))))</f>
        <v>18</v>
      </c>
      <c r="M245" s="27" cm="1">
        <f t="array" ref="M245">IF($AK245=0,"",IF((INDEX(MASTER!$D$24:$AG$391,$AK245,M$419)=0),"",(INDEX(MASTER!$D$24:$AG$391,$AK245,M$419))))</f>
        <v>32</v>
      </c>
      <c r="N245" s="27" t="str" cm="1">
        <f t="array" ref="N245">IF($AK245=0,"",IF((INDEX(MASTER!$D$24:$AG$391,$AK245,N$419)=0),"",(INDEX(MASTER!$D$24:$AG$391,$AK245,N$419))))</f>
        <v/>
      </c>
      <c r="O245" s="32" t="str" cm="1">
        <f t="array" ref="O245">IF($AK245=0,"",IF((INDEX(MASTER!$D$24:$AG$391,$AK245,O$419)=0),"",(INDEX(MASTER!$D$24:$AG$391,$AK245,O$419))))</f>
        <v/>
      </c>
      <c r="P245" s="32" t="str" cm="1">
        <f t="array" ref="P245">IF($AK245=0,"",IF((INDEX(MASTER!$D$24:$AG$391,$AK245,P$419)=0),"",(INDEX(MASTER!$D$24:$AG$391,$AK245,P$419))))</f>
        <v/>
      </c>
      <c r="Q245" s="27" t="str" cm="1">
        <f t="array" ref="Q245">IF($AK245=0,"",IF((INDEX(MASTER!$D$24:$AG$391,$AK245,Q$419)=0),"",(INDEX(MASTER!$D$24:$AG$391,$AK245,Q$419))))</f>
        <v/>
      </c>
      <c r="R245" s="27" t="str" cm="1">
        <f t="array" ref="R245">IF($AK245=0,"",IF((INDEX(MASTER!$D$24:$AG$391,$AK245,R$419)=0),"",(INDEX(MASTER!$D$24:$AG$391,$AK245,R$419))))</f>
        <v/>
      </c>
      <c r="S245" s="27" t="str" cm="1">
        <f t="array" ref="S245">IF($AK245=0,"",IF((INDEX(MASTER!$D$24:$AG$391,$AK245,S$419)=0),"",(INDEX(MASTER!$D$24:$AG$391,$AK245,S$419))))</f>
        <v/>
      </c>
      <c r="T245" s="27" t="str" cm="1">
        <f t="array" ref="T245">IF($AK245=0,"",IF((INDEX(MASTER!$D$24:$AG$391,$AK245,T$419)=0),"",(INDEX(MASTER!$D$24:$AG$391,$AK245,T$419))))</f>
        <v/>
      </c>
      <c r="U245" s="27" t="str" cm="1">
        <f t="array" ref="U245">IF($AK245=0,"",IF((INDEX(MASTER!$D$24:$AG$391,$AK245,U$419)=0),"",(INDEX(MASTER!$D$24:$AG$391,$AK245,U$419))))</f>
        <v/>
      </c>
      <c r="V245" s="27" t="str" cm="1">
        <f t="array" ref="V245">IF($AK245=0,"",IF((INDEX(MASTER!$D$24:$AG$391,$AK245,V$419)=0),"",(INDEX(MASTER!$D$24:$AG$391,$AK245,V$419))))</f>
        <v/>
      </c>
      <c r="W245" s="27" t="str" cm="1">
        <f t="array" ref="W245">IF($AK245=0,"",IF((INDEX(MASTER!$D$24:$AG$391,$AK245,W$419)=0),"",(INDEX(MASTER!$D$24:$AG$391,$AK245,W$419))))</f>
        <v/>
      </c>
      <c r="X245" s="27" t="str" cm="1">
        <f t="array" ref="X245">IF($AK245=0,"",IF((INDEX(MASTER!$D$24:$AG$391,$AK245,X$419)=0),"",(INDEX(MASTER!$D$24:$AG$391,$AK245,X$419))))</f>
        <v/>
      </c>
      <c r="Y245" s="27" t="str" cm="1">
        <f t="array" ref="Y245">IF($AK245=0,"",IF((INDEX(MASTER!$D$24:$AG$391,$AK245,Y$419)=0),"",(INDEX(MASTER!$D$24:$AG$391,$AK245,Y$419))))</f>
        <v/>
      </c>
      <c r="Z245" s="27" t="str" cm="1">
        <f t="array" ref="Z245">IF($AK245=0,"",IF((INDEX(MASTER!$D$24:$AG$391,$AK245,Z$419)=0),"",(INDEX(MASTER!$D$24:$AG$391,$AK245,Z$419))))</f>
        <v/>
      </c>
      <c r="AA245" s="27" t="str" cm="1">
        <f t="array" ref="AA245">IF($AK245=0,"",IF((INDEX(MASTER!$D$24:$AG$391,$AK245,AA$419)=0),"",(INDEX(MASTER!$D$24:$AG$391,$AK245,AA$419))))</f>
        <v/>
      </c>
      <c r="AB245" s="27" t="str" cm="1">
        <f t="array" ref="AB245">IF($AK245=0,"",IF((INDEX(MASTER!$D$24:$AG$391,$AK245,AB$419)=0),"",(INDEX(MASTER!$D$24:$AG$391,$AK245,AB$419))))</f>
        <v/>
      </c>
      <c r="AC245" s="27" t="str" cm="1">
        <f t="array" ref="AC245">IF($AK245=0,"",IF((INDEX(MASTER!$D$24:$AG$391,$AK245,AC$419)=0),"",(INDEX(MASTER!$D$24:$AG$391,$AK245,AC$419))))</f>
        <v/>
      </c>
      <c r="AD245" s="27" t="str" cm="1">
        <f t="array" ref="AD245">IF($AK245=0,"",IF((INDEX(MASTER!$D$24:$AG$391,$AK245,AD$419)=0),"",(INDEX(MASTER!$D$24:$AG$391,$AK245,AD$419))))</f>
        <v/>
      </c>
      <c r="AE245" s="27" t="str" cm="1">
        <f t="array" ref="AE245">IF($AK245=0,"",IF((INDEX(MASTER!$D$24:$AG$391,$AK245,AE$419)=0),"",(INDEX(MASTER!$D$24:$AG$391,$AK245,AE$419))))</f>
        <v/>
      </c>
      <c r="AF245" s="102" t="str" cm="1">
        <f t="array" ref="AF245">IF($AK245=0,"",IF((INDEX(MASTER!$D$24:$AG$391,$AK245,AF$419)=0),"",(INDEX(MASTER!$D$24:$AG$391,$AK245,AF$419))))</f>
        <v/>
      </c>
      <c r="AK245" s="3">
        <v>180</v>
      </c>
    </row>
    <row r="246" spans="2:37" ht="12.75" customHeight="1" x14ac:dyDescent="0.2">
      <c r="B246" s="28"/>
      <c r="D246" s="22" t="str" cm="1">
        <f t="array" ref="D246">IF($AK246=0,"",IF((INDEX(MASTER!$D$24:$AG$391,$AK246,D$419)=0),"",(INDEX(MASTER!$D$24:$AG$391,$AK246,D$419))))</f>
        <v>$XS173</v>
      </c>
      <c r="E246" s="22" t="str" cm="1">
        <f t="array" ref="E246">IF($AK246=0,"",IF((INDEX(MASTER!$D$24:$AG$391,$AK246,E$419)=0),"",(INDEX(MASTER!$D$24:$AG$391,$AK246,E$419))))</f>
        <v/>
      </c>
      <c r="F246" s="22" t="str" cm="1">
        <f t="array" ref="F246">IF($AK246=0,"",IF((INDEX(MASTER!$D$24:$AG$391,$AK246,F$419)=0),"",(INDEX(MASTER!$D$24:$AG$391,$AK246,F$419))))</f>
        <v>RAMP D</v>
      </c>
      <c r="G246" s="23" cm="1">
        <f t="array" ref="G246">IF($AK246=0,"",IF((INDEX(MASTER!$D$24:$AG$391,$AK246,G$419)=0),"",(INDEX(MASTER!$D$24:$AG$391,$AK246,G$419))))</f>
        <v>2800</v>
      </c>
      <c r="H246" s="22" t="str" cm="1">
        <f t="array" ref="H246">IF($AK246=0,"",IF((INDEX(MASTER!$D$24:$AG$391,$AK246,H$419)=0),"",(INDEX(MASTER!$D$24:$AG$391,$AK246,H$419))))</f>
        <v>TO</v>
      </c>
      <c r="I246" s="23" cm="1">
        <f t="array" ref="I246">IF($AK246=0,"",IF((INDEX(MASTER!$D$24:$AG$391,$AK246,I$419)=0),"",(INDEX(MASTER!$D$24:$AG$391,$AK246,I$419))))</f>
        <v>2850</v>
      </c>
      <c r="J246" s="24" t="str" cm="1">
        <f t="array" ref="J246">IF($AK246=0,"",IF((INDEX(MASTER!$D$24:$AG$391,$AK246,J$419)=0),"",(INDEX(MASTER!$D$24:$AG$391,$AK246,J$419))))</f>
        <v/>
      </c>
      <c r="K246" s="24" t="str" cm="1">
        <f t="array" ref="K246">IF($AK246=0,"",IF((INDEX(MASTER!$D$24:$AG$391,$AK246,K$419)=0),"",(INDEX(MASTER!$D$24:$AG$391,$AK246,K$419))))</f>
        <v>01/NHS/21</v>
      </c>
      <c r="L246" s="25" cm="1">
        <f t="array" ref="L246">IF($AK246=0,"",IF((INDEX(MASTER!$D$24:$AG$391,$AK246,L$419)=0),"",(INDEX(MASTER!$D$24:$AG$391,$AK246,L$419))))</f>
        <v>10</v>
      </c>
      <c r="M246" s="27" cm="1">
        <f t="array" ref="M246">IF($AK246=0,"",IF((INDEX(MASTER!$D$24:$AG$391,$AK246,M$419)=0),"",(INDEX(MASTER!$D$24:$AG$391,$AK246,M$419))))</f>
        <v>24</v>
      </c>
      <c r="N246" s="27" t="str" cm="1">
        <f t="array" ref="N246">IF($AK246=0,"",IF((INDEX(MASTER!$D$24:$AG$391,$AK246,N$419)=0),"",(INDEX(MASTER!$D$24:$AG$391,$AK246,N$419))))</f>
        <v/>
      </c>
      <c r="O246" s="32" t="str" cm="1">
        <f t="array" ref="O246">IF($AK246=0,"",IF((INDEX(MASTER!$D$24:$AG$391,$AK246,O$419)=0),"",(INDEX(MASTER!$D$24:$AG$391,$AK246,O$419))))</f>
        <v/>
      </c>
      <c r="P246" s="32" t="str" cm="1">
        <f t="array" ref="P246">IF($AK246=0,"",IF((INDEX(MASTER!$D$24:$AG$391,$AK246,P$419)=0),"",(INDEX(MASTER!$D$24:$AG$391,$AK246,P$419))))</f>
        <v/>
      </c>
      <c r="Q246" s="27" t="str" cm="1">
        <f t="array" ref="Q246">IF($AK246=0,"",IF((INDEX(MASTER!$D$24:$AG$391,$AK246,Q$419)=0),"",(INDEX(MASTER!$D$24:$AG$391,$AK246,Q$419))))</f>
        <v/>
      </c>
      <c r="R246" s="27" t="str" cm="1">
        <f t="array" ref="R246">IF($AK246=0,"",IF((INDEX(MASTER!$D$24:$AG$391,$AK246,R$419)=0),"",(INDEX(MASTER!$D$24:$AG$391,$AK246,R$419))))</f>
        <v/>
      </c>
      <c r="S246" s="27" t="str" cm="1">
        <f t="array" ref="S246">IF($AK246=0,"",IF((INDEX(MASTER!$D$24:$AG$391,$AK246,S$419)=0),"",(INDEX(MASTER!$D$24:$AG$391,$AK246,S$419))))</f>
        <v/>
      </c>
      <c r="T246" s="27" t="str" cm="1">
        <f t="array" ref="T246">IF($AK246=0,"",IF((INDEX(MASTER!$D$24:$AG$391,$AK246,T$419)=0),"",(INDEX(MASTER!$D$24:$AG$391,$AK246,T$419))))</f>
        <v/>
      </c>
      <c r="U246" s="27" t="str" cm="1">
        <f t="array" ref="U246">IF($AK246=0,"",IF((INDEX(MASTER!$D$24:$AG$391,$AK246,U$419)=0),"",(INDEX(MASTER!$D$24:$AG$391,$AK246,U$419))))</f>
        <v/>
      </c>
      <c r="V246" s="27" t="str" cm="1">
        <f t="array" ref="V246">IF($AK246=0,"",IF((INDEX(MASTER!$D$24:$AG$391,$AK246,V$419)=0),"",(INDEX(MASTER!$D$24:$AG$391,$AK246,V$419))))</f>
        <v/>
      </c>
      <c r="W246" s="27" t="str" cm="1">
        <f t="array" ref="W246">IF($AK246=0,"",IF((INDEX(MASTER!$D$24:$AG$391,$AK246,W$419)=0),"",(INDEX(MASTER!$D$24:$AG$391,$AK246,W$419))))</f>
        <v/>
      </c>
      <c r="X246" s="27" t="str" cm="1">
        <f t="array" ref="X246">IF($AK246=0,"",IF((INDEX(MASTER!$D$24:$AG$391,$AK246,X$419)=0),"",(INDEX(MASTER!$D$24:$AG$391,$AK246,X$419))))</f>
        <v/>
      </c>
      <c r="Y246" s="27" t="str" cm="1">
        <f t="array" ref="Y246">IF($AK246=0,"",IF((INDEX(MASTER!$D$24:$AG$391,$AK246,Y$419)=0),"",(INDEX(MASTER!$D$24:$AG$391,$AK246,Y$419))))</f>
        <v/>
      </c>
      <c r="Z246" s="27" t="str" cm="1">
        <f t="array" ref="Z246">IF($AK246=0,"",IF((INDEX(MASTER!$D$24:$AG$391,$AK246,Z$419)=0),"",(INDEX(MASTER!$D$24:$AG$391,$AK246,Z$419))))</f>
        <v/>
      </c>
      <c r="AA246" s="27" t="str" cm="1">
        <f t="array" ref="AA246">IF($AK246=0,"",IF((INDEX(MASTER!$D$24:$AG$391,$AK246,AA$419)=0),"",(INDEX(MASTER!$D$24:$AG$391,$AK246,AA$419))))</f>
        <v/>
      </c>
      <c r="AB246" s="27" t="str" cm="1">
        <f t="array" ref="AB246">IF($AK246=0,"",IF((INDEX(MASTER!$D$24:$AG$391,$AK246,AB$419)=0),"",(INDEX(MASTER!$D$24:$AG$391,$AK246,AB$419))))</f>
        <v/>
      </c>
      <c r="AC246" s="27" t="str" cm="1">
        <f t="array" ref="AC246">IF($AK246=0,"",IF((INDEX(MASTER!$D$24:$AG$391,$AK246,AC$419)=0),"",(INDEX(MASTER!$D$24:$AG$391,$AK246,AC$419))))</f>
        <v/>
      </c>
      <c r="AD246" s="27" t="str" cm="1">
        <f t="array" ref="AD246">IF($AK246=0,"",IF((INDEX(MASTER!$D$24:$AG$391,$AK246,AD$419)=0),"",(INDEX(MASTER!$D$24:$AG$391,$AK246,AD$419))))</f>
        <v/>
      </c>
      <c r="AE246" s="27" t="str" cm="1">
        <f t="array" ref="AE246">IF($AK246=0,"",IF((INDEX(MASTER!$D$24:$AG$391,$AK246,AE$419)=0),"",(INDEX(MASTER!$D$24:$AG$391,$AK246,AE$419))))</f>
        <v/>
      </c>
      <c r="AF246" s="102" t="str" cm="1">
        <f t="array" ref="AF246">IF($AK246=0,"",IF((INDEX(MASTER!$D$24:$AG$391,$AK246,AF$419)=0),"",(INDEX(MASTER!$D$24:$AG$391,$AK246,AF$419))))</f>
        <v/>
      </c>
      <c r="AK246" s="3">
        <v>181</v>
      </c>
    </row>
    <row r="247" spans="2:37" ht="12.75" customHeight="1" x14ac:dyDescent="0.2">
      <c r="B247" s="28"/>
      <c r="D247" s="22" t="str" cm="1">
        <f t="array" ref="D247">IF($AK247=0,"",IF((INDEX(MASTER!$D$24:$AG$391,$AK247,D$419)=0),"",(INDEX(MASTER!$D$24:$AG$391,$AK247,D$419))))</f>
        <v>$XS173</v>
      </c>
      <c r="E247" s="22" t="str" cm="1">
        <f t="array" ref="E247">IF($AK247=0,"",IF((INDEX(MASTER!$D$24:$AG$391,$AK247,E$419)=0),"",(INDEX(MASTER!$D$24:$AG$391,$AK247,E$419))))</f>
        <v/>
      </c>
      <c r="F247" s="22" t="str" cm="1">
        <f t="array" ref="F247">IF($AK247=0,"",IF((INDEX(MASTER!$D$24:$AG$391,$AK247,F$419)=0),"",(INDEX(MASTER!$D$24:$AG$391,$AK247,F$419))))</f>
        <v>RAMP D</v>
      </c>
      <c r="G247" s="23" cm="1">
        <f t="array" ref="G247">IF($AK247=0,"",IF((INDEX(MASTER!$D$24:$AG$391,$AK247,G$419)=0),"",(INDEX(MASTER!$D$24:$AG$391,$AK247,G$419))))</f>
        <v>2850</v>
      </c>
      <c r="H247" s="22" t="str" cm="1">
        <f t="array" ref="H247">IF($AK247=0,"",IF((INDEX(MASTER!$D$24:$AG$391,$AK247,H$419)=0),"",(INDEX(MASTER!$D$24:$AG$391,$AK247,H$419))))</f>
        <v>TO</v>
      </c>
      <c r="I247" s="23" cm="1">
        <f t="array" ref="I247">IF($AK247=0,"",IF((INDEX(MASTER!$D$24:$AG$391,$AK247,I$419)=0),"",(INDEX(MASTER!$D$24:$AG$391,$AK247,I$419))))</f>
        <v>2900</v>
      </c>
      <c r="J247" s="24" t="str" cm="1">
        <f t="array" ref="J247">IF($AK247=0,"",IF((INDEX(MASTER!$D$24:$AG$391,$AK247,J$419)=0),"",(INDEX(MASTER!$D$24:$AG$391,$AK247,J$419))))</f>
        <v/>
      </c>
      <c r="K247" s="24" t="str" cm="1">
        <f t="array" ref="K247">IF($AK247=0,"",IF((INDEX(MASTER!$D$24:$AG$391,$AK247,K$419)=0),"",(INDEX(MASTER!$D$24:$AG$391,$AK247,K$419))))</f>
        <v>01/NHS/21</v>
      </c>
      <c r="L247" s="25" cm="1">
        <f t="array" ref="L247">IF($AK247=0,"",IF((INDEX(MASTER!$D$24:$AG$391,$AK247,L$419)=0),"",(INDEX(MASTER!$D$24:$AG$391,$AK247,L$419))))</f>
        <v>5</v>
      </c>
      <c r="M247" s="27" cm="1">
        <f t="array" ref="M247">IF($AK247=0,"",IF((INDEX(MASTER!$D$24:$AG$391,$AK247,M$419)=0),"",(INDEX(MASTER!$D$24:$AG$391,$AK247,M$419))))</f>
        <v>38</v>
      </c>
      <c r="N247" s="27" t="str" cm="1">
        <f t="array" ref="N247">IF($AK247=0,"",IF((INDEX(MASTER!$D$24:$AG$391,$AK247,N$419)=0),"",(INDEX(MASTER!$D$24:$AG$391,$AK247,N$419))))</f>
        <v/>
      </c>
      <c r="O247" s="32" t="str" cm="1">
        <f t="array" ref="O247">IF($AK247=0,"",IF((INDEX(MASTER!$D$24:$AG$391,$AK247,O$419)=0),"",(INDEX(MASTER!$D$24:$AG$391,$AK247,O$419))))</f>
        <v/>
      </c>
      <c r="P247" s="32" t="str" cm="1">
        <f t="array" ref="P247">IF($AK247=0,"",IF((INDEX(MASTER!$D$24:$AG$391,$AK247,P$419)=0),"",(INDEX(MASTER!$D$24:$AG$391,$AK247,P$419))))</f>
        <v/>
      </c>
      <c r="Q247" s="27" t="str" cm="1">
        <f t="array" ref="Q247">IF($AK247=0,"",IF((INDEX(MASTER!$D$24:$AG$391,$AK247,Q$419)=0),"",(INDEX(MASTER!$D$24:$AG$391,$AK247,Q$419))))</f>
        <v/>
      </c>
      <c r="R247" s="27" t="str" cm="1">
        <f t="array" ref="R247">IF($AK247=0,"",IF((INDEX(MASTER!$D$24:$AG$391,$AK247,R$419)=0),"",(INDEX(MASTER!$D$24:$AG$391,$AK247,R$419))))</f>
        <v/>
      </c>
      <c r="S247" s="27" t="str" cm="1">
        <f t="array" ref="S247">IF($AK247=0,"",IF((INDEX(MASTER!$D$24:$AG$391,$AK247,S$419)=0),"",(INDEX(MASTER!$D$24:$AG$391,$AK247,S$419))))</f>
        <v/>
      </c>
      <c r="T247" s="27" t="str" cm="1">
        <f t="array" ref="T247">IF($AK247=0,"",IF((INDEX(MASTER!$D$24:$AG$391,$AK247,T$419)=0),"",(INDEX(MASTER!$D$24:$AG$391,$AK247,T$419))))</f>
        <v/>
      </c>
      <c r="U247" s="27" t="str" cm="1">
        <f t="array" ref="U247">IF($AK247=0,"",IF((INDEX(MASTER!$D$24:$AG$391,$AK247,U$419)=0),"",(INDEX(MASTER!$D$24:$AG$391,$AK247,U$419))))</f>
        <v/>
      </c>
      <c r="V247" s="27" t="str" cm="1">
        <f t="array" ref="V247">IF($AK247=0,"",IF((INDEX(MASTER!$D$24:$AG$391,$AK247,V$419)=0),"",(INDEX(MASTER!$D$24:$AG$391,$AK247,V$419))))</f>
        <v/>
      </c>
      <c r="W247" s="27" t="str" cm="1">
        <f t="array" ref="W247">IF($AK247=0,"",IF((INDEX(MASTER!$D$24:$AG$391,$AK247,W$419)=0),"",(INDEX(MASTER!$D$24:$AG$391,$AK247,W$419))))</f>
        <v/>
      </c>
      <c r="X247" s="27" t="str" cm="1">
        <f t="array" ref="X247">IF($AK247=0,"",IF((INDEX(MASTER!$D$24:$AG$391,$AK247,X$419)=0),"",(INDEX(MASTER!$D$24:$AG$391,$AK247,X$419))))</f>
        <v/>
      </c>
      <c r="Y247" s="27" t="str" cm="1">
        <f t="array" ref="Y247">IF($AK247=0,"",IF((INDEX(MASTER!$D$24:$AG$391,$AK247,Y$419)=0),"",(INDEX(MASTER!$D$24:$AG$391,$AK247,Y$419))))</f>
        <v/>
      </c>
      <c r="Z247" s="27" t="str" cm="1">
        <f t="array" ref="Z247">IF($AK247=0,"",IF((INDEX(MASTER!$D$24:$AG$391,$AK247,Z$419)=0),"",(INDEX(MASTER!$D$24:$AG$391,$AK247,Z$419))))</f>
        <v/>
      </c>
      <c r="AA247" s="27" t="str" cm="1">
        <f t="array" ref="AA247">IF($AK247=0,"",IF((INDEX(MASTER!$D$24:$AG$391,$AK247,AA$419)=0),"",(INDEX(MASTER!$D$24:$AG$391,$AK247,AA$419))))</f>
        <v/>
      </c>
      <c r="AB247" s="27" t="str" cm="1">
        <f t="array" ref="AB247">IF($AK247=0,"",IF((INDEX(MASTER!$D$24:$AG$391,$AK247,AB$419)=0),"",(INDEX(MASTER!$D$24:$AG$391,$AK247,AB$419))))</f>
        <v/>
      </c>
      <c r="AC247" s="27" t="str" cm="1">
        <f t="array" ref="AC247">IF($AK247=0,"",IF((INDEX(MASTER!$D$24:$AG$391,$AK247,AC$419)=0),"",(INDEX(MASTER!$D$24:$AG$391,$AK247,AC$419))))</f>
        <v/>
      </c>
      <c r="AD247" s="27" t="str" cm="1">
        <f t="array" ref="AD247">IF($AK247=0,"",IF((INDEX(MASTER!$D$24:$AG$391,$AK247,AD$419)=0),"",(INDEX(MASTER!$D$24:$AG$391,$AK247,AD$419))))</f>
        <v/>
      </c>
      <c r="AE247" s="27" t="str" cm="1">
        <f t="array" ref="AE247">IF($AK247=0,"",IF((INDEX(MASTER!$D$24:$AG$391,$AK247,AE$419)=0),"",(INDEX(MASTER!$D$24:$AG$391,$AK247,AE$419))))</f>
        <v/>
      </c>
      <c r="AF247" s="102" t="str" cm="1">
        <f t="array" ref="AF247">IF($AK247=0,"",IF((INDEX(MASTER!$D$24:$AG$391,$AK247,AF$419)=0),"",(INDEX(MASTER!$D$24:$AG$391,$AK247,AF$419))))</f>
        <v/>
      </c>
      <c r="AK247" s="3">
        <v>182</v>
      </c>
    </row>
    <row r="248" spans="2:37" ht="12.75" customHeight="1" x14ac:dyDescent="0.2">
      <c r="B248" s="28"/>
      <c r="D248" s="22" t="str" cm="1">
        <f t="array" ref="D248">IF($AK248=0,"",IF((INDEX(MASTER!$D$24:$AG$391,$AK248,D$419)=0),"",(INDEX(MASTER!$D$24:$AG$391,$AK248,D$419))))</f>
        <v>$XS173</v>
      </c>
      <c r="E248" s="22" t="str" cm="1">
        <f t="array" ref="E248">IF($AK248=0,"",IF((INDEX(MASTER!$D$24:$AG$391,$AK248,E$419)=0),"",(INDEX(MASTER!$D$24:$AG$391,$AK248,E$419))))</f>
        <v/>
      </c>
      <c r="F248" s="22" t="str" cm="1">
        <f t="array" ref="F248">IF($AK248=0,"",IF((INDEX(MASTER!$D$24:$AG$391,$AK248,F$419)=0),"",(INDEX(MASTER!$D$24:$AG$391,$AK248,F$419))))</f>
        <v>RAMP D</v>
      </c>
      <c r="G248" s="23" cm="1">
        <f t="array" ref="G248">IF($AK248=0,"",IF((INDEX(MASTER!$D$24:$AG$391,$AK248,G$419)=0),"",(INDEX(MASTER!$D$24:$AG$391,$AK248,G$419))))</f>
        <v>2900</v>
      </c>
      <c r="H248" s="22" t="str" cm="1">
        <f t="array" ref="H248">IF($AK248=0,"",IF((INDEX(MASTER!$D$24:$AG$391,$AK248,H$419)=0),"",(INDEX(MASTER!$D$24:$AG$391,$AK248,H$419))))</f>
        <v>TO</v>
      </c>
      <c r="I248" s="23" cm="1">
        <f t="array" ref="I248">IF($AK248=0,"",IF((INDEX(MASTER!$D$24:$AG$391,$AK248,I$419)=0),"",(INDEX(MASTER!$D$24:$AG$391,$AK248,I$419))))</f>
        <v>2950</v>
      </c>
      <c r="J248" s="24" t="str" cm="1">
        <f t="array" ref="J248">IF($AK248=0,"",IF((INDEX(MASTER!$D$24:$AG$391,$AK248,J$419)=0),"",(INDEX(MASTER!$D$24:$AG$391,$AK248,J$419))))</f>
        <v/>
      </c>
      <c r="K248" s="24" t="str" cm="1">
        <f t="array" ref="K248">IF($AK248=0,"",IF((INDEX(MASTER!$D$24:$AG$391,$AK248,K$419)=0),"",(INDEX(MASTER!$D$24:$AG$391,$AK248,K$419))))</f>
        <v>01/NHS/21</v>
      </c>
      <c r="L248" s="25" cm="1">
        <f t="array" ref="L248">IF($AK248=0,"",IF((INDEX(MASTER!$D$24:$AG$391,$AK248,L$419)=0),"",(INDEX(MASTER!$D$24:$AG$391,$AK248,L$419))))</f>
        <v>56</v>
      </c>
      <c r="M248" s="27" cm="1">
        <f t="array" ref="M248">IF($AK248=0,"",IF((INDEX(MASTER!$D$24:$AG$391,$AK248,M$419)=0),"",(INDEX(MASTER!$D$24:$AG$391,$AK248,M$419))))</f>
        <v>86</v>
      </c>
      <c r="N248" s="27" cm="1">
        <f t="array" ref="N248">IF($AK248=0,"",IF((INDEX(MASTER!$D$24:$AG$391,$AK248,N$419)=0),"",(INDEX(MASTER!$D$24:$AG$391,$AK248,N$419))))</f>
        <v>23</v>
      </c>
      <c r="O248" s="32" cm="1">
        <f t="array" ref="O248">IF($AK248=0,"",IF((INDEX(MASTER!$D$24:$AG$391,$AK248,O$419)=0),"",(INDEX(MASTER!$D$24:$AG$391,$AK248,O$419))))</f>
        <v>7.666666666666667</v>
      </c>
      <c r="P248" s="32" cm="1">
        <f t="array" ref="P248">IF($AK248=0,"",IF((INDEX(MASTER!$D$24:$AG$391,$AK248,P$419)=0),"",(INDEX(MASTER!$D$24:$AG$391,$AK248,P$419))))</f>
        <v>15.333333333333332</v>
      </c>
      <c r="Q248" s="27" t="str" cm="1">
        <f t="array" ref="Q248">IF($AK248=0,"",IF((INDEX(MASTER!$D$24:$AG$391,$AK248,Q$419)=0),"",(INDEX(MASTER!$D$24:$AG$391,$AK248,Q$419))))</f>
        <v/>
      </c>
      <c r="R248" s="27" t="str" cm="1">
        <f t="array" ref="R248">IF($AK248=0,"",IF((INDEX(MASTER!$D$24:$AG$391,$AK248,R$419)=0),"",(INDEX(MASTER!$D$24:$AG$391,$AK248,R$419))))</f>
        <v/>
      </c>
      <c r="S248" s="27" t="str" cm="1">
        <f t="array" ref="S248">IF($AK248=0,"",IF((INDEX(MASTER!$D$24:$AG$391,$AK248,S$419)=0),"",(INDEX(MASTER!$D$24:$AG$391,$AK248,S$419))))</f>
        <v/>
      </c>
      <c r="T248" s="27" t="str" cm="1">
        <f t="array" ref="T248">IF($AK248=0,"",IF((INDEX(MASTER!$D$24:$AG$391,$AK248,T$419)=0),"",(INDEX(MASTER!$D$24:$AG$391,$AK248,T$419))))</f>
        <v/>
      </c>
      <c r="U248" s="27" t="str" cm="1">
        <f t="array" ref="U248">IF($AK248=0,"",IF((INDEX(MASTER!$D$24:$AG$391,$AK248,U$419)=0),"",(INDEX(MASTER!$D$24:$AG$391,$AK248,U$419))))</f>
        <v/>
      </c>
      <c r="V248" s="27" t="str" cm="1">
        <f t="array" ref="V248">IF($AK248=0,"",IF((INDEX(MASTER!$D$24:$AG$391,$AK248,V$419)=0),"",(INDEX(MASTER!$D$24:$AG$391,$AK248,V$419))))</f>
        <v/>
      </c>
      <c r="W248" s="27" t="str" cm="1">
        <f t="array" ref="W248">IF($AK248=0,"",IF((INDEX(MASTER!$D$24:$AG$391,$AK248,W$419)=0),"",(INDEX(MASTER!$D$24:$AG$391,$AK248,W$419))))</f>
        <v/>
      </c>
      <c r="X248" s="27" t="str" cm="1">
        <f t="array" ref="X248">IF($AK248=0,"",IF((INDEX(MASTER!$D$24:$AG$391,$AK248,X$419)=0),"",(INDEX(MASTER!$D$24:$AG$391,$AK248,X$419))))</f>
        <v/>
      </c>
      <c r="Y248" s="27" t="str" cm="1">
        <f t="array" ref="Y248">IF($AK248=0,"",IF((INDEX(MASTER!$D$24:$AG$391,$AK248,Y$419)=0),"",(INDEX(MASTER!$D$24:$AG$391,$AK248,Y$419))))</f>
        <v/>
      </c>
      <c r="Z248" s="27" t="str" cm="1">
        <f t="array" ref="Z248">IF($AK248=0,"",IF((INDEX(MASTER!$D$24:$AG$391,$AK248,Z$419)=0),"",(INDEX(MASTER!$D$24:$AG$391,$AK248,Z$419))))</f>
        <v/>
      </c>
      <c r="AA248" s="27" t="str" cm="1">
        <f t="array" ref="AA248">IF($AK248=0,"",IF((INDEX(MASTER!$D$24:$AG$391,$AK248,AA$419)=0),"",(INDEX(MASTER!$D$24:$AG$391,$AK248,AA$419))))</f>
        <v/>
      </c>
      <c r="AB248" s="27" t="str" cm="1">
        <f t="array" ref="AB248">IF($AK248=0,"",IF((INDEX(MASTER!$D$24:$AG$391,$AK248,AB$419)=0),"",(INDEX(MASTER!$D$24:$AG$391,$AK248,AB$419))))</f>
        <v/>
      </c>
      <c r="AC248" s="27" t="str" cm="1">
        <f t="array" ref="AC248">IF($AK248=0,"",IF((INDEX(MASTER!$D$24:$AG$391,$AK248,AC$419)=0),"",(INDEX(MASTER!$D$24:$AG$391,$AK248,AC$419))))</f>
        <v/>
      </c>
      <c r="AD248" s="27" t="str" cm="1">
        <f t="array" ref="AD248">IF($AK248=0,"",IF((INDEX(MASTER!$D$24:$AG$391,$AK248,AD$419)=0),"",(INDEX(MASTER!$D$24:$AG$391,$AK248,AD$419))))</f>
        <v/>
      </c>
      <c r="AE248" s="27" t="str" cm="1">
        <f t="array" ref="AE248">IF($AK248=0,"",IF((INDEX(MASTER!$D$24:$AG$391,$AK248,AE$419)=0),"",(INDEX(MASTER!$D$24:$AG$391,$AK248,AE$419))))</f>
        <v/>
      </c>
      <c r="AF248" s="102" t="str" cm="1">
        <f t="array" ref="AF248">IF($AK248=0,"",IF((INDEX(MASTER!$D$24:$AG$391,$AK248,AF$419)=0),"",(INDEX(MASTER!$D$24:$AG$391,$AK248,AF$419))))</f>
        <v/>
      </c>
      <c r="AK248" s="3">
        <v>183</v>
      </c>
    </row>
    <row r="249" spans="2:37" ht="12.75" customHeight="1" x14ac:dyDescent="0.2">
      <c r="B249" s="28"/>
      <c r="D249" s="22" t="str" cm="1">
        <f t="array" ref="D249">IF($AK249=0,"",IF((INDEX(MASTER!$D$24:$AG$391,$AK249,D$419)=0),"",(INDEX(MASTER!$D$24:$AG$391,$AK249,D$419))))</f>
        <v/>
      </c>
      <c r="E249" s="22" t="str" cm="1">
        <f t="array" ref="E249">IF($AK249=0,"",IF((INDEX(MASTER!$D$24:$AG$391,$AK249,E$419)=0),"",(INDEX(MASTER!$D$24:$AG$391,$AK249,E$419))))</f>
        <v/>
      </c>
      <c r="F249" s="22" t="str" cm="1">
        <f t="array" ref="F249">IF($AK249=0,"",IF((INDEX(MASTER!$D$24:$AG$391,$AK249,F$419)=0),"",(INDEX(MASTER!$D$24:$AG$391,$AK249,F$419))))</f>
        <v/>
      </c>
      <c r="G249" s="23" t="str" cm="1">
        <f t="array" ref="G249">IF($AK249=0,"",IF((INDEX(MASTER!$D$24:$AG$391,$AK249,G$419)=0),"",(INDEX(MASTER!$D$24:$AG$391,$AK249,G$419))))</f>
        <v/>
      </c>
      <c r="H249" s="22" t="str" cm="1">
        <f t="array" ref="H249">IF($AK249=0,"",IF((INDEX(MASTER!$D$24:$AG$391,$AK249,H$419)=0),"",(INDEX(MASTER!$D$24:$AG$391,$AK249,H$419))))</f>
        <v/>
      </c>
      <c r="I249" s="23" t="str" cm="1">
        <f t="array" ref="I249">IF($AK249=0,"",IF((INDEX(MASTER!$D$24:$AG$391,$AK249,I$419)=0),"",(INDEX(MASTER!$D$24:$AG$391,$AK249,I$419))))</f>
        <v/>
      </c>
      <c r="J249" s="24" t="str" cm="1">
        <f t="array" ref="J249">IF($AK249=0,"",IF((INDEX(MASTER!$D$24:$AG$391,$AK249,J$419)=0),"",(INDEX(MASTER!$D$24:$AG$391,$AK249,J$419))))</f>
        <v/>
      </c>
      <c r="K249" s="24" t="str" cm="1">
        <f t="array" ref="K249">IF($AK249=0,"",IF((INDEX(MASTER!$D$24:$AG$391,$AK249,K$419)=0),"",(INDEX(MASTER!$D$24:$AG$391,$AK249,K$419))))</f>
        <v/>
      </c>
      <c r="L249" s="25" t="str" cm="1">
        <f t="array" ref="L249">IF($AK249=0,"",IF((INDEX(MASTER!$D$24:$AG$391,$AK249,L$419)=0),"",(INDEX(MASTER!$D$24:$AG$391,$AK249,L$419))))</f>
        <v/>
      </c>
      <c r="M249" s="27" t="str" cm="1">
        <f t="array" ref="M249">IF($AK249=0,"",IF((INDEX(MASTER!$D$24:$AG$391,$AK249,M$419)=0),"",(INDEX(MASTER!$D$24:$AG$391,$AK249,M$419))))</f>
        <v/>
      </c>
      <c r="N249" s="27" t="str" cm="1">
        <f t="array" ref="N249">IF($AK249=0,"",IF((INDEX(MASTER!$D$24:$AG$391,$AK249,N$419)=0),"",(INDEX(MASTER!$D$24:$AG$391,$AK249,N$419))))</f>
        <v/>
      </c>
      <c r="O249" s="32" t="str" cm="1">
        <f t="array" ref="O249">IF($AK249=0,"",IF((INDEX(MASTER!$D$24:$AG$391,$AK249,O$419)=0),"",(INDEX(MASTER!$D$24:$AG$391,$AK249,O$419))))</f>
        <v/>
      </c>
      <c r="P249" s="32" t="str" cm="1">
        <f t="array" ref="P249">IF($AK249=0,"",IF((INDEX(MASTER!$D$24:$AG$391,$AK249,P$419)=0),"",(INDEX(MASTER!$D$24:$AG$391,$AK249,P$419))))</f>
        <v/>
      </c>
      <c r="Q249" s="27" t="str" cm="1">
        <f t="array" ref="Q249">IF($AK249=0,"",IF((INDEX(MASTER!$D$24:$AG$391,$AK249,Q$419)=0),"",(INDEX(MASTER!$D$24:$AG$391,$AK249,Q$419))))</f>
        <v/>
      </c>
      <c r="R249" s="27" t="str" cm="1">
        <f t="array" ref="R249">IF($AK249=0,"",IF((INDEX(MASTER!$D$24:$AG$391,$AK249,R$419)=0),"",(INDEX(MASTER!$D$24:$AG$391,$AK249,R$419))))</f>
        <v/>
      </c>
      <c r="S249" s="27" t="str" cm="1">
        <f t="array" ref="S249">IF($AK249=0,"",IF((INDEX(MASTER!$D$24:$AG$391,$AK249,S$419)=0),"",(INDEX(MASTER!$D$24:$AG$391,$AK249,S$419))))</f>
        <v/>
      </c>
      <c r="T249" s="27" t="str" cm="1">
        <f t="array" ref="T249">IF($AK249=0,"",IF((INDEX(MASTER!$D$24:$AG$391,$AK249,T$419)=0),"",(INDEX(MASTER!$D$24:$AG$391,$AK249,T$419))))</f>
        <v/>
      </c>
      <c r="U249" s="27" t="str" cm="1">
        <f t="array" ref="U249">IF($AK249=0,"",IF((INDEX(MASTER!$D$24:$AG$391,$AK249,U$419)=0),"",(INDEX(MASTER!$D$24:$AG$391,$AK249,U$419))))</f>
        <v/>
      </c>
      <c r="V249" s="27" t="str" cm="1">
        <f t="array" ref="V249">IF($AK249=0,"",IF((INDEX(MASTER!$D$24:$AG$391,$AK249,V$419)=0),"",(INDEX(MASTER!$D$24:$AG$391,$AK249,V$419))))</f>
        <v/>
      </c>
      <c r="W249" s="27" t="str" cm="1">
        <f t="array" ref="W249">IF($AK249=0,"",IF((INDEX(MASTER!$D$24:$AG$391,$AK249,W$419)=0),"",(INDEX(MASTER!$D$24:$AG$391,$AK249,W$419))))</f>
        <v/>
      </c>
      <c r="X249" s="27" t="str" cm="1">
        <f t="array" ref="X249">IF($AK249=0,"",IF((INDEX(MASTER!$D$24:$AG$391,$AK249,X$419)=0),"",(INDEX(MASTER!$D$24:$AG$391,$AK249,X$419))))</f>
        <v/>
      </c>
      <c r="Y249" s="27" t="str" cm="1">
        <f t="array" ref="Y249">IF($AK249=0,"",IF((INDEX(MASTER!$D$24:$AG$391,$AK249,Y$419)=0),"",(INDEX(MASTER!$D$24:$AG$391,$AK249,Y$419))))</f>
        <v/>
      </c>
      <c r="Z249" s="27" t="str" cm="1">
        <f t="array" ref="Z249">IF($AK249=0,"",IF((INDEX(MASTER!$D$24:$AG$391,$AK249,Z$419)=0),"",(INDEX(MASTER!$D$24:$AG$391,$AK249,Z$419))))</f>
        <v/>
      </c>
      <c r="AA249" s="27" t="str" cm="1">
        <f t="array" ref="AA249">IF($AK249=0,"",IF((INDEX(MASTER!$D$24:$AG$391,$AK249,AA$419)=0),"",(INDEX(MASTER!$D$24:$AG$391,$AK249,AA$419))))</f>
        <v/>
      </c>
      <c r="AB249" s="27" t="str" cm="1">
        <f t="array" ref="AB249">IF($AK249=0,"",IF((INDEX(MASTER!$D$24:$AG$391,$AK249,AB$419)=0),"",(INDEX(MASTER!$D$24:$AG$391,$AK249,AB$419))))</f>
        <v/>
      </c>
      <c r="AC249" s="27" t="str" cm="1">
        <f t="array" ref="AC249">IF($AK249=0,"",IF((INDEX(MASTER!$D$24:$AG$391,$AK249,AC$419)=0),"",(INDEX(MASTER!$D$24:$AG$391,$AK249,AC$419))))</f>
        <v/>
      </c>
      <c r="AD249" s="27" t="str" cm="1">
        <f t="array" ref="AD249">IF($AK249=0,"",IF((INDEX(MASTER!$D$24:$AG$391,$AK249,AD$419)=0),"",(INDEX(MASTER!$D$24:$AG$391,$AK249,AD$419))))</f>
        <v/>
      </c>
      <c r="AE249" s="27" t="str" cm="1">
        <f t="array" ref="AE249">IF($AK249=0,"",IF((INDEX(MASTER!$D$24:$AG$391,$AK249,AE$419)=0),"",(INDEX(MASTER!$D$24:$AG$391,$AK249,AE$419))))</f>
        <v/>
      </c>
      <c r="AF249" s="102" t="str" cm="1">
        <f t="array" ref="AF249">IF($AK249=0,"",IF((INDEX(MASTER!$D$24:$AG$391,$AK249,AF$419)=0),"",(INDEX(MASTER!$D$24:$AG$391,$AK249,AF$419))))</f>
        <v/>
      </c>
      <c r="AK249" s="3">
        <v>184</v>
      </c>
    </row>
    <row r="250" spans="2:37" ht="12.75" customHeight="1" x14ac:dyDescent="0.2">
      <c r="B250" s="28"/>
      <c r="D250" s="22" t="str" cm="1">
        <f t="array" ref="D250">IF($AK250=0,"",IF((INDEX(MASTER!$D$24:$AG$391,$AK250,D$419)=0),"",(INDEX(MASTER!$D$24:$AG$391,$AK250,D$419))))</f>
        <v>$XS174</v>
      </c>
      <c r="E250" s="22" t="str" cm="1">
        <f t="array" ref="E250">IF($AK250=0,"",IF((INDEX(MASTER!$D$24:$AG$391,$AK250,E$419)=0),"",(INDEX(MASTER!$D$24:$AG$391,$AK250,E$419))))</f>
        <v/>
      </c>
      <c r="F250" s="22" t="str" cm="1">
        <f t="array" ref="F250">IF($AK250=0,"",IF((INDEX(MASTER!$D$24:$AG$391,$AK250,F$419)=0),"",(INDEX(MASTER!$D$24:$AG$391,$AK250,F$419))))</f>
        <v>SLIP LANE</v>
      </c>
      <c r="G250" s="23" cm="1">
        <f t="array" ref="G250">IF($AK250=0,"",IF((INDEX(MASTER!$D$24:$AG$391,$AK250,G$419)=0),"",(INDEX(MASTER!$D$24:$AG$391,$AK250,G$419))))</f>
        <v>100</v>
      </c>
      <c r="H250" s="22" t="str" cm="1">
        <f t="array" ref="H250">IF($AK250=0,"",IF((INDEX(MASTER!$D$24:$AG$391,$AK250,H$419)=0),"",(INDEX(MASTER!$D$24:$AG$391,$AK250,H$419))))</f>
        <v>TO</v>
      </c>
      <c r="I250" s="23" cm="1">
        <f t="array" ref="I250">IF($AK250=0,"",IF((INDEX(MASTER!$D$24:$AG$391,$AK250,I$419)=0),"",(INDEX(MASTER!$D$24:$AG$391,$AK250,I$419))))</f>
        <v>150</v>
      </c>
      <c r="J250" s="24" t="str" cm="1">
        <f t="array" ref="J250">IF($AK250=0,"",IF((INDEX(MASTER!$D$24:$AG$391,$AK250,J$419)=0),"",(INDEX(MASTER!$D$24:$AG$391,$AK250,J$419))))</f>
        <v/>
      </c>
      <c r="K250" s="24" t="str" cm="1">
        <f t="array" ref="K250">IF($AK250=0,"",IF((INDEX(MASTER!$D$24:$AG$391,$AK250,K$419)=0),"",(INDEX(MASTER!$D$24:$AG$391,$AK250,K$419))))</f>
        <v>01/NHS/21</v>
      </c>
      <c r="L250" s="25" cm="1">
        <f t="array" ref="L250">IF($AK250=0,"",IF((INDEX(MASTER!$D$24:$AG$391,$AK250,L$419)=0),"",(INDEX(MASTER!$D$24:$AG$391,$AK250,L$419))))</f>
        <v>76</v>
      </c>
      <c r="M250" s="27" cm="1">
        <f t="array" ref="M250">IF($AK250=0,"",IF((INDEX(MASTER!$D$24:$AG$391,$AK250,M$419)=0),"",(INDEX(MASTER!$D$24:$AG$391,$AK250,M$419))))</f>
        <v>487</v>
      </c>
      <c r="N250" s="27" t="str" cm="1">
        <f t="array" ref="N250">IF($AK250=0,"",IF((INDEX(MASTER!$D$24:$AG$391,$AK250,N$419)=0),"",(INDEX(MASTER!$D$24:$AG$391,$AK250,N$419))))</f>
        <v/>
      </c>
      <c r="O250" s="32" t="str" cm="1">
        <f t="array" ref="O250">IF($AK250=0,"",IF((INDEX(MASTER!$D$24:$AG$391,$AK250,O$419)=0),"",(INDEX(MASTER!$D$24:$AG$391,$AK250,O$419))))</f>
        <v/>
      </c>
      <c r="P250" s="32" t="str" cm="1">
        <f t="array" ref="P250">IF($AK250=0,"",IF((INDEX(MASTER!$D$24:$AG$391,$AK250,P$419)=0),"",(INDEX(MASTER!$D$24:$AG$391,$AK250,P$419))))</f>
        <v/>
      </c>
      <c r="Q250" s="27" t="str" cm="1">
        <f t="array" ref="Q250">IF($AK250=0,"",IF((INDEX(MASTER!$D$24:$AG$391,$AK250,Q$419)=0),"",(INDEX(MASTER!$D$24:$AG$391,$AK250,Q$419))))</f>
        <v/>
      </c>
      <c r="R250" s="27" t="str" cm="1">
        <f t="array" ref="R250">IF($AK250=0,"",IF((INDEX(MASTER!$D$24:$AG$391,$AK250,R$419)=0),"",(INDEX(MASTER!$D$24:$AG$391,$AK250,R$419))))</f>
        <v/>
      </c>
      <c r="S250" s="27" t="str" cm="1">
        <f t="array" ref="S250">IF($AK250=0,"",IF((INDEX(MASTER!$D$24:$AG$391,$AK250,S$419)=0),"",(INDEX(MASTER!$D$24:$AG$391,$AK250,S$419))))</f>
        <v/>
      </c>
      <c r="T250" s="27" t="str" cm="1">
        <f t="array" ref="T250">IF($AK250=0,"",IF((INDEX(MASTER!$D$24:$AG$391,$AK250,T$419)=0),"",(INDEX(MASTER!$D$24:$AG$391,$AK250,T$419))))</f>
        <v/>
      </c>
      <c r="U250" s="27" t="str" cm="1">
        <f t="array" ref="U250">IF($AK250=0,"",IF((INDEX(MASTER!$D$24:$AG$391,$AK250,U$419)=0),"",(INDEX(MASTER!$D$24:$AG$391,$AK250,U$419))))</f>
        <v/>
      </c>
      <c r="V250" s="27" t="str" cm="1">
        <f t="array" ref="V250">IF($AK250=0,"",IF((INDEX(MASTER!$D$24:$AG$391,$AK250,V$419)=0),"",(INDEX(MASTER!$D$24:$AG$391,$AK250,V$419))))</f>
        <v/>
      </c>
      <c r="W250" s="27" t="str" cm="1">
        <f t="array" ref="W250">IF($AK250=0,"",IF((INDEX(MASTER!$D$24:$AG$391,$AK250,W$419)=0),"",(INDEX(MASTER!$D$24:$AG$391,$AK250,W$419))))</f>
        <v/>
      </c>
      <c r="X250" s="27" t="str" cm="1">
        <f t="array" ref="X250">IF($AK250=0,"",IF((INDEX(MASTER!$D$24:$AG$391,$AK250,X$419)=0),"",(INDEX(MASTER!$D$24:$AG$391,$AK250,X$419))))</f>
        <v/>
      </c>
      <c r="Y250" s="27" t="str" cm="1">
        <f t="array" ref="Y250">IF($AK250=0,"",IF((INDEX(MASTER!$D$24:$AG$391,$AK250,Y$419)=0),"",(INDEX(MASTER!$D$24:$AG$391,$AK250,Y$419))))</f>
        <v/>
      </c>
      <c r="Z250" s="27" t="str" cm="1">
        <f t="array" ref="Z250">IF($AK250=0,"",IF((INDEX(MASTER!$D$24:$AG$391,$AK250,Z$419)=0),"",(INDEX(MASTER!$D$24:$AG$391,$AK250,Z$419))))</f>
        <v/>
      </c>
      <c r="AA250" s="27" t="str" cm="1">
        <f t="array" ref="AA250">IF($AK250=0,"",IF((INDEX(MASTER!$D$24:$AG$391,$AK250,AA$419)=0),"",(INDEX(MASTER!$D$24:$AG$391,$AK250,AA$419))))</f>
        <v/>
      </c>
      <c r="AB250" s="27" t="str" cm="1">
        <f t="array" ref="AB250">IF($AK250=0,"",IF((INDEX(MASTER!$D$24:$AG$391,$AK250,AB$419)=0),"",(INDEX(MASTER!$D$24:$AG$391,$AK250,AB$419))))</f>
        <v/>
      </c>
      <c r="AC250" s="27" t="str" cm="1">
        <f t="array" ref="AC250">IF($AK250=0,"",IF((INDEX(MASTER!$D$24:$AG$391,$AK250,AC$419)=0),"",(INDEX(MASTER!$D$24:$AG$391,$AK250,AC$419))))</f>
        <v/>
      </c>
      <c r="AD250" s="27" t="str" cm="1">
        <f t="array" ref="AD250">IF($AK250=0,"",IF((INDEX(MASTER!$D$24:$AG$391,$AK250,AD$419)=0),"",(INDEX(MASTER!$D$24:$AG$391,$AK250,AD$419))))</f>
        <v/>
      </c>
      <c r="AE250" s="27" t="str" cm="1">
        <f t="array" ref="AE250">IF($AK250=0,"",IF((INDEX(MASTER!$D$24:$AG$391,$AK250,AE$419)=0),"",(INDEX(MASTER!$D$24:$AG$391,$AK250,AE$419))))</f>
        <v/>
      </c>
      <c r="AF250" s="102" t="str" cm="1">
        <f t="array" ref="AF250">IF($AK250=0,"",IF((INDEX(MASTER!$D$24:$AG$391,$AK250,AF$419)=0),"",(INDEX(MASTER!$D$24:$AG$391,$AK250,AF$419))))</f>
        <v/>
      </c>
      <c r="AK250" s="3">
        <v>185</v>
      </c>
    </row>
    <row r="251" spans="2:37" ht="12.75" customHeight="1" x14ac:dyDescent="0.2">
      <c r="B251" s="28"/>
      <c r="D251" s="22" t="str" cm="1">
        <f t="array" ref="D251">IF($AK251=0,"",IF((INDEX(MASTER!$D$24:$AG$391,$AK251,D$419)=0),"",(INDEX(MASTER!$D$24:$AG$391,$AK251,D$419))))</f>
        <v>$XS174</v>
      </c>
      <c r="E251" s="22" t="str" cm="1">
        <f t="array" ref="E251">IF($AK251=0,"",IF((INDEX(MASTER!$D$24:$AG$391,$AK251,E$419)=0),"",(INDEX(MASTER!$D$24:$AG$391,$AK251,E$419))))</f>
        <v/>
      </c>
      <c r="F251" s="22" t="str" cm="1">
        <f t="array" ref="F251">IF($AK251=0,"",IF((INDEX(MASTER!$D$24:$AG$391,$AK251,F$419)=0),"",(INDEX(MASTER!$D$24:$AG$391,$AK251,F$419))))</f>
        <v>SLIP LANE</v>
      </c>
      <c r="G251" s="23" cm="1">
        <f t="array" ref="G251">IF($AK251=0,"",IF((INDEX(MASTER!$D$24:$AG$391,$AK251,G$419)=0),"",(INDEX(MASTER!$D$24:$AG$391,$AK251,G$419))))</f>
        <v>150</v>
      </c>
      <c r="H251" s="22" t="str" cm="1">
        <f t="array" ref="H251">IF($AK251=0,"",IF((INDEX(MASTER!$D$24:$AG$391,$AK251,H$419)=0),"",(INDEX(MASTER!$D$24:$AG$391,$AK251,H$419))))</f>
        <v>TO</v>
      </c>
      <c r="I251" s="23" cm="1">
        <f t="array" ref="I251">IF($AK251=0,"",IF((INDEX(MASTER!$D$24:$AG$391,$AK251,I$419)=0),"",(INDEX(MASTER!$D$24:$AG$391,$AK251,I$419))))</f>
        <v>185.55</v>
      </c>
      <c r="J251" s="24" t="str" cm="1">
        <f t="array" ref="J251">IF($AK251=0,"",IF((INDEX(MASTER!$D$24:$AG$391,$AK251,J$419)=0),"",(INDEX(MASTER!$D$24:$AG$391,$AK251,J$419))))</f>
        <v/>
      </c>
      <c r="K251" s="24" t="str" cm="1">
        <f t="array" ref="K251">IF($AK251=0,"",IF((INDEX(MASTER!$D$24:$AG$391,$AK251,K$419)=0),"",(INDEX(MASTER!$D$24:$AG$391,$AK251,K$419))))</f>
        <v>01/NHS/21</v>
      </c>
      <c r="L251" s="25" cm="1">
        <f t="array" ref="L251">IF($AK251=0,"",IF((INDEX(MASTER!$D$24:$AG$391,$AK251,L$419)=0),"",(INDEX(MASTER!$D$24:$AG$391,$AK251,L$419))))</f>
        <v>83</v>
      </c>
      <c r="M251" s="27" cm="1">
        <f t="array" ref="M251">IF($AK251=0,"",IF((INDEX(MASTER!$D$24:$AG$391,$AK251,M$419)=0),"",(INDEX(MASTER!$D$24:$AG$391,$AK251,M$419))))</f>
        <v>349</v>
      </c>
      <c r="N251" s="27" t="str" cm="1">
        <f t="array" ref="N251">IF($AK251=0,"",IF((INDEX(MASTER!$D$24:$AG$391,$AK251,N$419)=0),"",(INDEX(MASTER!$D$24:$AG$391,$AK251,N$419))))</f>
        <v/>
      </c>
      <c r="O251" s="27" t="str" cm="1">
        <f t="array" ref="O251">IF($AK251=0,"",IF((INDEX(MASTER!$D$24:$AG$391,$AK251,O$419)=0),"",(INDEX(MASTER!$D$24:$AG$391,$AK251,O$419))))</f>
        <v/>
      </c>
      <c r="P251" s="27" t="str" cm="1">
        <f t="array" ref="P251">IF($AK251=0,"",IF((INDEX(MASTER!$D$24:$AG$391,$AK251,P$419)=0),"",(INDEX(MASTER!$D$24:$AG$391,$AK251,P$419))))</f>
        <v/>
      </c>
      <c r="Q251" s="27" t="str" cm="1">
        <f t="array" ref="Q251">IF($AK251=0,"",IF((INDEX(MASTER!$D$24:$AG$391,$AK251,Q$419)=0),"",(INDEX(MASTER!$D$24:$AG$391,$AK251,Q$419))))</f>
        <v/>
      </c>
      <c r="R251" s="27" t="str" cm="1">
        <f t="array" ref="R251">IF($AK251=0,"",IF((INDEX(MASTER!$D$24:$AG$391,$AK251,R$419)=0),"",(INDEX(MASTER!$D$24:$AG$391,$AK251,R$419))))</f>
        <v/>
      </c>
      <c r="S251" s="27" t="str" cm="1">
        <f t="array" ref="S251">IF($AK251=0,"",IF((INDEX(MASTER!$D$24:$AG$391,$AK251,S$419)=0),"",(INDEX(MASTER!$D$24:$AG$391,$AK251,S$419))))</f>
        <v/>
      </c>
      <c r="T251" s="27" t="str" cm="1">
        <f t="array" ref="T251">IF($AK251=0,"",IF((INDEX(MASTER!$D$24:$AG$391,$AK251,T$419)=0),"",(INDEX(MASTER!$D$24:$AG$391,$AK251,T$419))))</f>
        <v/>
      </c>
      <c r="U251" s="27" t="str" cm="1">
        <f t="array" ref="U251">IF($AK251=0,"",IF((INDEX(MASTER!$D$24:$AG$391,$AK251,U$419)=0),"",(INDEX(MASTER!$D$24:$AG$391,$AK251,U$419))))</f>
        <v/>
      </c>
      <c r="V251" s="27" t="str" cm="1">
        <f t="array" ref="V251">IF($AK251=0,"",IF((INDEX(MASTER!$D$24:$AG$391,$AK251,V$419)=0),"",(INDEX(MASTER!$D$24:$AG$391,$AK251,V$419))))</f>
        <v/>
      </c>
      <c r="W251" s="27" t="str" cm="1">
        <f t="array" ref="W251">IF($AK251=0,"",IF((INDEX(MASTER!$D$24:$AG$391,$AK251,W$419)=0),"",(INDEX(MASTER!$D$24:$AG$391,$AK251,W$419))))</f>
        <v/>
      </c>
      <c r="X251" s="27" t="str" cm="1">
        <f t="array" ref="X251">IF($AK251=0,"",IF((INDEX(MASTER!$D$24:$AG$391,$AK251,X$419)=0),"",(INDEX(MASTER!$D$24:$AG$391,$AK251,X$419))))</f>
        <v/>
      </c>
      <c r="Y251" s="27" t="str" cm="1">
        <f t="array" ref="Y251">IF($AK251=0,"",IF((INDEX(MASTER!$D$24:$AG$391,$AK251,Y$419)=0),"",(INDEX(MASTER!$D$24:$AG$391,$AK251,Y$419))))</f>
        <v/>
      </c>
      <c r="Z251" s="27" t="str" cm="1">
        <f t="array" ref="Z251">IF($AK251=0,"",IF((INDEX(MASTER!$D$24:$AG$391,$AK251,Z$419)=0),"",(INDEX(MASTER!$D$24:$AG$391,$AK251,Z$419))))</f>
        <v/>
      </c>
      <c r="AA251" s="27" t="str" cm="1">
        <f t="array" ref="AA251">IF($AK251=0,"",IF((INDEX(MASTER!$D$24:$AG$391,$AK251,AA$419)=0),"",(INDEX(MASTER!$D$24:$AG$391,$AK251,AA$419))))</f>
        <v/>
      </c>
      <c r="AB251" s="27" t="str" cm="1">
        <f t="array" ref="AB251">IF($AK251=0,"",IF((INDEX(MASTER!$D$24:$AG$391,$AK251,AB$419)=0),"",(INDEX(MASTER!$D$24:$AG$391,$AK251,AB$419))))</f>
        <v/>
      </c>
      <c r="AC251" s="27" t="str" cm="1">
        <f t="array" ref="AC251">IF($AK251=0,"",IF((INDEX(MASTER!$D$24:$AG$391,$AK251,AC$419)=0),"",(INDEX(MASTER!$D$24:$AG$391,$AK251,AC$419))))</f>
        <v/>
      </c>
      <c r="AD251" s="27" t="str" cm="1">
        <f t="array" ref="AD251">IF($AK251=0,"",IF((INDEX(MASTER!$D$24:$AG$391,$AK251,AD$419)=0),"",(INDEX(MASTER!$D$24:$AG$391,$AK251,AD$419))))</f>
        <v/>
      </c>
      <c r="AE251" s="27" t="str" cm="1">
        <f t="array" ref="AE251">IF($AK251=0,"",IF((INDEX(MASTER!$D$24:$AG$391,$AK251,AE$419)=0),"",(INDEX(MASTER!$D$24:$AG$391,$AK251,AE$419))))</f>
        <v/>
      </c>
      <c r="AF251" s="102" t="str" cm="1">
        <f t="array" ref="AF251">IF($AK251=0,"",IF((INDEX(MASTER!$D$24:$AG$391,$AK251,AF$419)=0),"",(INDEX(MASTER!$D$24:$AG$391,$AK251,AF$419))))</f>
        <v/>
      </c>
      <c r="AK251" s="3">
        <v>186</v>
      </c>
    </row>
    <row r="252" spans="2:37" ht="12.75" customHeight="1" x14ac:dyDescent="0.2">
      <c r="B252" s="28"/>
      <c r="D252" s="22" t="str" cm="1">
        <f t="array" ref="D252">IF($AK252=0,"",IF((INDEX(MASTER!$D$24:$AG$391,$AK252,D$419)=0),"",(INDEX(MASTER!$D$24:$AG$391,$AK252,D$419))))</f>
        <v>$XS175</v>
      </c>
      <c r="E252" s="22" t="str" cm="1">
        <f t="array" ref="E252">IF($AK252=0,"",IF((INDEX(MASTER!$D$24:$AG$391,$AK252,E$419)=0),"",(INDEX(MASTER!$D$24:$AG$391,$AK252,E$419))))</f>
        <v/>
      </c>
      <c r="F252" s="22" t="str" cm="1">
        <f t="array" ref="F252">IF($AK252=0,"",IF((INDEX(MASTER!$D$24:$AG$391,$AK252,F$419)=0),"",(INDEX(MASTER!$D$24:$AG$391,$AK252,F$419))))</f>
        <v>SLIP LANE</v>
      </c>
      <c r="G252" s="23" cm="1">
        <f t="array" ref="G252">IF($AK252=0,"",IF((INDEX(MASTER!$D$24:$AG$391,$AK252,G$419)=0),"",(INDEX(MASTER!$D$24:$AG$391,$AK252,G$419))))</f>
        <v>185.55</v>
      </c>
      <c r="H252" s="22" t="str" cm="1">
        <f t="array" ref="H252">IF($AK252=0,"",IF((INDEX(MASTER!$D$24:$AG$391,$AK252,H$419)=0),"",(INDEX(MASTER!$D$24:$AG$391,$AK252,H$419))))</f>
        <v>TO</v>
      </c>
      <c r="I252" s="23" cm="1">
        <f t="array" ref="I252">IF($AK252=0,"",IF((INDEX(MASTER!$D$24:$AG$391,$AK252,I$419)=0),"",(INDEX(MASTER!$D$24:$AG$391,$AK252,I$419))))</f>
        <v>188.83</v>
      </c>
      <c r="J252" s="24" t="str" cm="1">
        <f t="array" ref="J252">IF($AK252=0,"",IF((INDEX(MASTER!$D$24:$AG$391,$AK252,J$419)=0),"",(INDEX(MASTER!$D$24:$AG$391,$AK252,J$419))))</f>
        <v/>
      </c>
      <c r="K252" s="24" t="str" cm="1">
        <f t="array" ref="K252">IF($AK252=0,"",IF((INDEX(MASTER!$D$24:$AG$391,$AK252,K$419)=0),"",(INDEX(MASTER!$D$24:$AG$391,$AK252,K$419))))</f>
        <v>01/NHS/21</v>
      </c>
      <c r="L252" s="25" cm="1">
        <f t="array" ref="L252">IF($AK252=0,"",IF((INDEX(MASTER!$D$24:$AG$391,$AK252,L$419)=0),"",(INDEX(MASTER!$D$24:$AG$391,$AK252,L$419))))</f>
        <v>21</v>
      </c>
      <c r="M252" s="27" cm="1">
        <f t="array" ref="M252">IF($AK252=0,"",IF((INDEX(MASTER!$D$24:$AG$391,$AK252,M$419)=0),"",(INDEX(MASTER!$D$24:$AG$391,$AK252,M$419))))</f>
        <v>19</v>
      </c>
      <c r="N252" s="27" t="str" cm="1">
        <f t="array" ref="N252">IF($AK252=0,"",IF((INDEX(MASTER!$D$24:$AG$391,$AK252,N$419)=0),"",(INDEX(MASTER!$D$24:$AG$391,$AK252,N$419))))</f>
        <v/>
      </c>
      <c r="O252" s="27" t="str" cm="1">
        <f t="array" ref="O252">IF($AK252=0,"",IF((INDEX(MASTER!$D$24:$AG$391,$AK252,O$419)=0),"",(INDEX(MASTER!$D$24:$AG$391,$AK252,O$419))))</f>
        <v/>
      </c>
      <c r="P252" s="27" t="str" cm="1">
        <f t="array" ref="P252">IF($AK252=0,"",IF((INDEX(MASTER!$D$24:$AG$391,$AK252,P$419)=0),"",(INDEX(MASTER!$D$24:$AG$391,$AK252,P$419))))</f>
        <v/>
      </c>
      <c r="Q252" s="27" t="str" cm="1">
        <f t="array" ref="Q252">IF($AK252=0,"",IF((INDEX(MASTER!$D$24:$AG$391,$AK252,Q$419)=0),"",(INDEX(MASTER!$D$24:$AG$391,$AK252,Q$419))))</f>
        <v/>
      </c>
      <c r="R252" s="27" t="str" cm="1">
        <f t="array" ref="R252">IF($AK252=0,"",IF((INDEX(MASTER!$D$24:$AG$391,$AK252,R$419)=0),"",(INDEX(MASTER!$D$24:$AG$391,$AK252,R$419))))</f>
        <v/>
      </c>
      <c r="S252" s="27" t="str" cm="1">
        <f t="array" ref="S252">IF($AK252=0,"",IF((INDEX(MASTER!$D$24:$AG$391,$AK252,S$419)=0),"",(INDEX(MASTER!$D$24:$AG$391,$AK252,S$419))))</f>
        <v/>
      </c>
      <c r="T252" s="27" t="str" cm="1">
        <f t="array" ref="T252">IF($AK252=0,"",IF((INDEX(MASTER!$D$24:$AG$391,$AK252,T$419)=0),"",(INDEX(MASTER!$D$24:$AG$391,$AK252,T$419))))</f>
        <v/>
      </c>
      <c r="U252" s="27" t="str" cm="1">
        <f t="array" ref="U252">IF($AK252=0,"",IF((INDEX(MASTER!$D$24:$AG$391,$AK252,U$419)=0),"",(INDEX(MASTER!$D$24:$AG$391,$AK252,U$419))))</f>
        <v/>
      </c>
      <c r="V252" s="27" t="str" cm="1">
        <f t="array" ref="V252">IF($AK252=0,"",IF((INDEX(MASTER!$D$24:$AG$391,$AK252,V$419)=0),"",(INDEX(MASTER!$D$24:$AG$391,$AK252,V$419))))</f>
        <v/>
      </c>
      <c r="W252" s="27" t="str" cm="1">
        <f t="array" ref="W252">IF($AK252=0,"",IF((INDEX(MASTER!$D$24:$AG$391,$AK252,W$419)=0),"",(INDEX(MASTER!$D$24:$AG$391,$AK252,W$419))))</f>
        <v/>
      </c>
      <c r="X252" s="27" t="str" cm="1">
        <f t="array" ref="X252">IF($AK252=0,"",IF((INDEX(MASTER!$D$24:$AG$391,$AK252,X$419)=0),"",(INDEX(MASTER!$D$24:$AG$391,$AK252,X$419))))</f>
        <v/>
      </c>
      <c r="Y252" s="27" t="str" cm="1">
        <f t="array" ref="Y252">IF($AK252=0,"",IF((INDEX(MASTER!$D$24:$AG$391,$AK252,Y$419)=0),"",(INDEX(MASTER!$D$24:$AG$391,$AK252,Y$419))))</f>
        <v/>
      </c>
      <c r="Z252" s="27" t="str" cm="1">
        <f t="array" ref="Z252">IF($AK252=0,"",IF((INDEX(MASTER!$D$24:$AG$391,$AK252,Z$419)=0),"",(INDEX(MASTER!$D$24:$AG$391,$AK252,Z$419))))</f>
        <v/>
      </c>
      <c r="AA252" s="27" t="str" cm="1">
        <f t="array" ref="AA252">IF($AK252=0,"",IF((INDEX(MASTER!$D$24:$AG$391,$AK252,AA$419)=0),"",(INDEX(MASTER!$D$24:$AG$391,$AK252,AA$419))))</f>
        <v/>
      </c>
      <c r="AB252" s="27" t="str" cm="1">
        <f t="array" ref="AB252">IF($AK252=0,"",IF((INDEX(MASTER!$D$24:$AG$391,$AK252,AB$419)=0),"",(INDEX(MASTER!$D$24:$AG$391,$AK252,AB$419))))</f>
        <v/>
      </c>
      <c r="AC252" s="27" t="str" cm="1">
        <f t="array" ref="AC252">IF($AK252=0,"",IF((INDEX(MASTER!$D$24:$AG$391,$AK252,AC$419)=0),"",(INDEX(MASTER!$D$24:$AG$391,$AK252,AC$419))))</f>
        <v/>
      </c>
      <c r="AD252" s="27" t="str" cm="1">
        <f t="array" ref="AD252">IF($AK252=0,"",IF((INDEX(MASTER!$D$24:$AG$391,$AK252,AD$419)=0),"",(INDEX(MASTER!$D$24:$AG$391,$AK252,AD$419))))</f>
        <v/>
      </c>
      <c r="AE252" s="27" t="str" cm="1">
        <f t="array" ref="AE252">IF($AK252=0,"",IF((INDEX(MASTER!$D$24:$AG$391,$AK252,AE$419)=0),"",(INDEX(MASTER!$D$24:$AG$391,$AK252,AE$419))))</f>
        <v/>
      </c>
      <c r="AF252" s="102" t="str" cm="1">
        <f t="array" ref="AF252">IF($AK252=0,"",IF((INDEX(MASTER!$D$24:$AG$391,$AK252,AF$419)=0),"",(INDEX(MASTER!$D$24:$AG$391,$AK252,AF$419))))</f>
        <v/>
      </c>
      <c r="AK252" s="3">
        <v>187</v>
      </c>
    </row>
    <row r="253" spans="2:37" ht="12.75" customHeight="1" x14ac:dyDescent="0.2">
      <c r="B253" s="28"/>
      <c r="D253" s="22" t="str" cm="1">
        <f t="array" ref="D253">IF($AK253=0,"",IF((INDEX(MASTER!$D$24:$AG$391,$AK253,D$419)=0),"",(INDEX(MASTER!$D$24:$AG$391,$AK253,D$419))))</f>
        <v/>
      </c>
      <c r="E253" s="22" t="str" cm="1">
        <f t="array" ref="E253">IF($AK253=0,"",IF((INDEX(MASTER!$D$24:$AG$391,$AK253,E$419)=0),"",(INDEX(MASTER!$D$24:$AG$391,$AK253,E$419))))</f>
        <v/>
      </c>
      <c r="F253" s="22" t="str" cm="1">
        <f t="array" ref="F253">IF($AK253=0,"",IF((INDEX(MASTER!$D$24:$AG$391,$AK253,F$419)=0),"",(INDEX(MASTER!$D$24:$AG$391,$AK253,F$419))))</f>
        <v/>
      </c>
      <c r="G253" s="23" t="str" cm="1">
        <f t="array" ref="G253">IF($AK253=0,"",IF((INDEX(MASTER!$D$24:$AG$391,$AK253,G$419)=0),"",(INDEX(MASTER!$D$24:$AG$391,$AK253,G$419))))</f>
        <v/>
      </c>
      <c r="H253" s="22" t="str" cm="1">
        <f t="array" ref="H253">IF($AK253=0,"",IF((INDEX(MASTER!$D$24:$AG$391,$AK253,H$419)=0),"",(INDEX(MASTER!$D$24:$AG$391,$AK253,H$419))))</f>
        <v/>
      </c>
      <c r="I253" s="23" t="str" cm="1">
        <f t="array" ref="I253">IF($AK253=0,"",IF((INDEX(MASTER!$D$24:$AG$391,$AK253,I$419)=0),"",(INDEX(MASTER!$D$24:$AG$391,$AK253,I$419))))</f>
        <v/>
      </c>
      <c r="J253" s="24" t="str" cm="1">
        <f t="array" ref="J253">IF($AK253=0,"",IF((INDEX(MASTER!$D$24:$AG$391,$AK253,J$419)=0),"",(INDEX(MASTER!$D$24:$AG$391,$AK253,J$419))))</f>
        <v/>
      </c>
      <c r="K253" s="24" t="str" cm="1">
        <f t="array" ref="K253">IF($AK253=0,"",IF((INDEX(MASTER!$D$24:$AG$391,$AK253,K$419)=0),"",(INDEX(MASTER!$D$24:$AG$391,$AK253,K$419))))</f>
        <v/>
      </c>
      <c r="L253" s="25" t="str" cm="1">
        <f t="array" ref="L253">IF($AK253=0,"",IF((INDEX(MASTER!$D$24:$AG$391,$AK253,L$419)=0),"",(INDEX(MASTER!$D$24:$AG$391,$AK253,L$419))))</f>
        <v/>
      </c>
      <c r="M253" s="27" t="str" cm="1">
        <f t="array" ref="M253">IF($AK253=0,"",IF((INDEX(MASTER!$D$24:$AG$391,$AK253,M$419)=0),"",(INDEX(MASTER!$D$24:$AG$391,$AK253,M$419))))</f>
        <v/>
      </c>
      <c r="N253" s="27" t="str" cm="1">
        <f t="array" ref="N253">IF($AK253=0,"",IF((INDEX(MASTER!$D$24:$AG$391,$AK253,N$419)=0),"",(INDEX(MASTER!$D$24:$AG$391,$AK253,N$419))))</f>
        <v/>
      </c>
      <c r="O253" s="27" t="str" cm="1">
        <f t="array" ref="O253">IF($AK253=0,"",IF((INDEX(MASTER!$D$24:$AG$391,$AK253,O$419)=0),"",(INDEX(MASTER!$D$24:$AG$391,$AK253,O$419))))</f>
        <v/>
      </c>
      <c r="P253" s="27" t="str" cm="1">
        <f t="array" ref="P253">IF($AK253=0,"",IF((INDEX(MASTER!$D$24:$AG$391,$AK253,P$419)=0),"",(INDEX(MASTER!$D$24:$AG$391,$AK253,P$419))))</f>
        <v/>
      </c>
      <c r="Q253" s="27" t="str" cm="1">
        <f t="array" ref="Q253">IF($AK253=0,"",IF((INDEX(MASTER!$D$24:$AG$391,$AK253,Q$419)=0),"",(INDEX(MASTER!$D$24:$AG$391,$AK253,Q$419))))</f>
        <v/>
      </c>
      <c r="R253" s="27" t="str" cm="1">
        <f t="array" ref="R253">IF($AK253=0,"",IF((INDEX(MASTER!$D$24:$AG$391,$AK253,R$419)=0),"",(INDEX(MASTER!$D$24:$AG$391,$AK253,R$419))))</f>
        <v/>
      </c>
      <c r="S253" s="27" t="str" cm="1">
        <f t="array" ref="S253">IF($AK253=0,"",IF((INDEX(MASTER!$D$24:$AG$391,$AK253,S$419)=0),"",(INDEX(MASTER!$D$24:$AG$391,$AK253,S$419))))</f>
        <v/>
      </c>
      <c r="T253" s="27" t="str" cm="1">
        <f t="array" ref="T253">IF($AK253=0,"",IF((INDEX(MASTER!$D$24:$AG$391,$AK253,T$419)=0),"",(INDEX(MASTER!$D$24:$AG$391,$AK253,T$419))))</f>
        <v/>
      </c>
      <c r="U253" s="27" t="str" cm="1">
        <f t="array" ref="U253">IF($AK253=0,"",IF((INDEX(MASTER!$D$24:$AG$391,$AK253,U$419)=0),"",(INDEX(MASTER!$D$24:$AG$391,$AK253,U$419))))</f>
        <v/>
      </c>
      <c r="V253" s="27" t="str" cm="1">
        <f t="array" ref="V253">IF($AK253=0,"",IF((INDEX(MASTER!$D$24:$AG$391,$AK253,V$419)=0),"",(INDEX(MASTER!$D$24:$AG$391,$AK253,V$419))))</f>
        <v/>
      </c>
      <c r="W253" s="27" t="str" cm="1">
        <f t="array" ref="W253">IF($AK253=0,"",IF((INDEX(MASTER!$D$24:$AG$391,$AK253,W$419)=0),"",(INDEX(MASTER!$D$24:$AG$391,$AK253,W$419))))</f>
        <v/>
      </c>
      <c r="X253" s="27" t="str" cm="1">
        <f t="array" ref="X253">IF($AK253=0,"",IF((INDEX(MASTER!$D$24:$AG$391,$AK253,X$419)=0),"",(INDEX(MASTER!$D$24:$AG$391,$AK253,X$419))))</f>
        <v/>
      </c>
      <c r="Y253" s="27" t="str" cm="1">
        <f t="array" ref="Y253">IF($AK253=0,"",IF((INDEX(MASTER!$D$24:$AG$391,$AK253,Y$419)=0),"",(INDEX(MASTER!$D$24:$AG$391,$AK253,Y$419))))</f>
        <v/>
      </c>
      <c r="Z253" s="27" t="str" cm="1">
        <f t="array" ref="Z253">IF($AK253=0,"",IF((INDEX(MASTER!$D$24:$AG$391,$AK253,Z$419)=0),"",(INDEX(MASTER!$D$24:$AG$391,$AK253,Z$419))))</f>
        <v/>
      </c>
      <c r="AA253" s="27" t="str" cm="1">
        <f t="array" ref="AA253">IF($AK253=0,"",IF((INDEX(MASTER!$D$24:$AG$391,$AK253,AA$419)=0),"",(INDEX(MASTER!$D$24:$AG$391,$AK253,AA$419))))</f>
        <v/>
      </c>
      <c r="AB253" s="27" t="str" cm="1">
        <f t="array" ref="AB253">IF($AK253=0,"",IF((INDEX(MASTER!$D$24:$AG$391,$AK253,AB$419)=0),"",(INDEX(MASTER!$D$24:$AG$391,$AK253,AB$419))))</f>
        <v/>
      </c>
      <c r="AC253" s="27" t="str" cm="1">
        <f t="array" ref="AC253">IF($AK253=0,"",IF((INDEX(MASTER!$D$24:$AG$391,$AK253,AC$419)=0),"",(INDEX(MASTER!$D$24:$AG$391,$AK253,AC$419))))</f>
        <v/>
      </c>
      <c r="AD253" s="27" t="str" cm="1">
        <f t="array" ref="AD253">IF($AK253=0,"",IF((INDEX(MASTER!$D$24:$AG$391,$AK253,AD$419)=0),"",(INDEX(MASTER!$D$24:$AG$391,$AK253,AD$419))))</f>
        <v/>
      </c>
      <c r="AE253" s="27" t="str" cm="1">
        <f t="array" ref="AE253">IF($AK253=0,"",IF((INDEX(MASTER!$D$24:$AG$391,$AK253,AE$419)=0),"",(INDEX(MASTER!$D$24:$AG$391,$AK253,AE$419))))</f>
        <v/>
      </c>
      <c r="AF253" s="102" t="str" cm="1">
        <f t="array" ref="AF253">IF($AK253=0,"",IF((INDEX(MASTER!$D$24:$AG$391,$AK253,AF$419)=0),"",(INDEX(MASTER!$D$24:$AG$391,$AK253,AF$419))))</f>
        <v/>
      </c>
      <c r="AK253" s="3">
        <v>188</v>
      </c>
    </row>
    <row r="254" spans="2:37" ht="12.75" customHeight="1" x14ac:dyDescent="0.2">
      <c r="B254" s="28"/>
      <c r="C254" s="122"/>
      <c r="D254" s="127" t="str" cm="1">
        <f t="array" ref="D254">IF($AK254=0,"",IF((INDEX(MASTER!$D$24:$AG$391,$AK254,D$419)=0),"",(INDEX(MASTER!$D$24:$AG$391,$AK254,D$419))))</f>
        <v>$GP104</v>
      </c>
      <c r="E254" s="22" t="str" cm="1">
        <f t="array" ref="E254">IF($AK254=0,"",IF((INDEX(MASTER!$D$24:$AG$391,$AK254,E$419)=0),"",(INDEX(MASTER!$D$24:$AG$391,$AK254,E$419))))</f>
        <v>C-6</v>
      </c>
      <c r="F254" s="22" t="str" cm="1">
        <f t="array" ref="F254">IF($AK254=0,"",IF((INDEX(MASTER!$D$24:$AG$391,$AK254,F$419)=0),"",(INDEX(MASTER!$D$24:$AG$391,$AK254,F$419))))</f>
        <v>SLIP LANE</v>
      </c>
      <c r="G254" s="23" t="s">
        <v>271</v>
      </c>
      <c r="H254" s="22" t="str" cm="1">
        <f t="array" ref="H254">IF($AK254=0,"",IF((INDEX(MASTER!$D$24:$AG$391,$AK254,H$419)=0),"",(INDEX(MASTER!$D$24:$AG$391,$AK254,H$419))))</f>
        <v>TO</v>
      </c>
      <c r="I254" s="23" cm="1">
        <f t="array" ref="I254">IF($AK254=0,"",IF((INDEX(MASTER!$D$24:$AG$391,$AK254,I$419)=0),"",(INDEX(MASTER!$D$24:$AG$391,$AK254,I$419))))</f>
        <v>185.55</v>
      </c>
      <c r="J254" s="24" t="str" cm="1">
        <f t="array" ref="J254">IF($AK254=0,"",IF((INDEX(MASTER!$D$24:$AG$391,$AK254,J$419)=0),"",(INDEX(MASTER!$D$24:$AG$391,$AK254,J$419))))</f>
        <v>LT</v>
      </c>
      <c r="K254" s="24" t="str" cm="1">
        <f t="array" ref="K254">IF($AK254=0,"",IF((INDEX(MASTER!$D$24:$AG$391,$AK254,K$419)=0),"",(INDEX(MASTER!$D$24:$AG$391,$AK254,K$419))))</f>
        <v>01/NHS/21</v>
      </c>
      <c r="L254" s="25" t="str" cm="1">
        <f t="array" ref="L254">IF($AK254=0,"",IF((INDEX(MASTER!$D$24:$AG$391,$AK254,L$419)=0),"",(INDEX(MASTER!$D$24:$AG$391,$AK254,L$419))))</f>
        <v/>
      </c>
      <c r="M254" s="27" t="str" cm="1">
        <f t="array" ref="M254">IF($AK254=0,"",IF((INDEX(MASTER!$D$24:$AG$391,$AK254,M$419)=0),"",(INDEX(MASTER!$D$24:$AG$391,$AK254,M$419))))</f>
        <v/>
      </c>
      <c r="N254" s="27" t="str" cm="1">
        <f t="array" ref="N254">IF($AK254=0,"",IF((INDEX(MASTER!$D$24:$AG$391,$AK254,N$419)=0),"",(INDEX(MASTER!$D$24:$AG$391,$AK254,N$419))))</f>
        <v/>
      </c>
      <c r="O254" s="27" t="str" cm="1">
        <f t="array" ref="O254">IF($AK254=0,"",IF((INDEX(MASTER!$D$24:$AG$391,$AK254,O$419)=0),"",(INDEX(MASTER!$D$24:$AG$391,$AK254,O$419))))</f>
        <v/>
      </c>
      <c r="P254" s="27" t="str" cm="1">
        <f t="array" ref="P254">IF($AK254=0,"",IF((INDEX(MASTER!$D$24:$AG$391,$AK254,P$419)=0),"",(INDEX(MASTER!$D$24:$AG$391,$AK254,P$419))))</f>
        <v/>
      </c>
      <c r="Q254" s="27" t="str" cm="1">
        <f t="array" ref="Q254">IF($AK254=0,"",IF((INDEX(MASTER!$D$24:$AG$391,$AK254,Q$419)=0),"",(INDEX(MASTER!$D$24:$AG$391,$AK254,Q$419))))</f>
        <v/>
      </c>
      <c r="R254" s="27" t="str" cm="1">
        <f t="array" ref="R254">IF($AK254=0,"",IF((INDEX(MASTER!$D$24:$AG$391,$AK254,R$419)=0),"",(INDEX(MASTER!$D$24:$AG$391,$AK254,R$419))))</f>
        <v/>
      </c>
      <c r="S254" s="27" t="str" cm="1">
        <f t="array" ref="S254">IF($AK254=0,"",IF((INDEX(MASTER!$D$24:$AG$391,$AK254,S$419)=0),"",(INDEX(MASTER!$D$24:$AG$391,$AK254,S$419))))</f>
        <v/>
      </c>
      <c r="T254" s="27" t="str" cm="1">
        <f t="array" ref="T254">IF($AK254=0,"",IF((INDEX(MASTER!$D$24:$AG$391,$AK254,T$419)=0),"",(INDEX(MASTER!$D$24:$AG$391,$AK254,T$419))))</f>
        <v/>
      </c>
      <c r="U254" s="27" t="str" cm="1">
        <f t="array" ref="U254">IF($AK254=0,"",IF((INDEX(MASTER!$D$24:$AG$391,$AK254,U$419)=0),"",(INDEX(MASTER!$D$24:$AG$391,$AK254,U$419))))</f>
        <v/>
      </c>
      <c r="V254" s="27" t="str" cm="1">
        <f t="array" ref="V254">IF($AK254=0,"",IF((INDEX(MASTER!$D$24:$AG$391,$AK254,V$419)=0),"",(INDEX(MASTER!$D$24:$AG$391,$AK254,V$419))))</f>
        <v/>
      </c>
      <c r="W254" s="32" cm="1">
        <f t="array" ref="W254">IF($AK254=0,"",IF((INDEX(MASTER!$D$24:$AG$391,$AK254,W$419)=0),"",(INDEX(MASTER!$D$24:$AG$391,$AK254,W$419))))</f>
        <v>185.55</v>
      </c>
      <c r="X254" s="27" t="str" cm="1">
        <f t="array" ref="X254">IF($AK254=0,"",IF((INDEX(MASTER!$D$24:$AG$391,$AK254,X$419)=0),"",(INDEX(MASTER!$D$24:$AG$391,$AK254,X$419))))</f>
        <v/>
      </c>
      <c r="Y254" s="27" t="str" cm="1">
        <f t="array" ref="Y254">IF($AK254=0,"",IF((INDEX(MASTER!$D$24:$AG$391,$AK254,Y$419)=0),"",(INDEX(MASTER!$D$24:$AG$391,$AK254,Y$419))))</f>
        <v/>
      </c>
      <c r="Z254" s="27" t="str" cm="1">
        <f t="array" ref="Z254">IF($AK254=0,"",IF((INDEX(MASTER!$D$24:$AG$391,$AK254,Z$419)=0),"",(INDEX(MASTER!$D$24:$AG$391,$AK254,Z$419))))</f>
        <v/>
      </c>
      <c r="AA254" s="27" t="str" cm="1">
        <f t="array" ref="AA254">IF($AK254=0,"",IF((INDEX(MASTER!$D$24:$AG$391,$AK254,AA$419)=0),"",(INDEX(MASTER!$D$24:$AG$391,$AK254,AA$419))))</f>
        <v/>
      </c>
      <c r="AB254" s="27" t="str" cm="1">
        <f t="array" ref="AB254">IF($AK254=0,"",IF((INDEX(MASTER!$D$24:$AG$391,$AK254,AB$419)=0),"",(INDEX(MASTER!$D$24:$AG$391,$AK254,AB$419))))</f>
        <v/>
      </c>
      <c r="AC254" s="27" t="str" cm="1">
        <f t="array" ref="AC254">IF($AK254=0,"",IF((INDEX(MASTER!$D$24:$AG$391,$AK254,AC$419)=0),"",(INDEX(MASTER!$D$24:$AG$391,$AK254,AC$419))))</f>
        <v/>
      </c>
      <c r="AD254" s="27" t="str" cm="1">
        <f t="array" ref="AD254">IF($AK254=0,"",IF((INDEX(MASTER!$D$24:$AG$391,$AK254,AD$419)=0),"",(INDEX(MASTER!$D$24:$AG$391,$AK254,AD$419))))</f>
        <v/>
      </c>
      <c r="AE254" s="27" t="str" cm="1">
        <f t="array" ref="AE254">IF($AK254=0,"",IF((INDEX(MASTER!$D$24:$AG$391,$AK254,AE$419)=0),"",(INDEX(MASTER!$D$24:$AG$391,$AK254,AE$419))))</f>
        <v/>
      </c>
      <c r="AF254" s="124" t="str" cm="1">
        <f t="array" ref="AF254">IF($AK254=0,"",IF((INDEX(MASTER!$D$24:$AG$391,$AK254,AF$419)=0),"",(INDEX(MASTER!$D$24:$AG$391,$AK254,AF$419))))</f>
        <v/>
      </c>
      <c r="AG254" s="123"/>
      <c r="AK254" s="3">
        <v>189</v>
      </c>
    </row>
    <row r="255" spans="2:37" ht="12.75" customHeight="1" thickBot="1" x14ac:dyDescent="0.25">
      <c r="B255" s="28"/>
      <c r="C255" s="122"/>
      <c r="D255" s="128" t="str" cm="1">
        <f t="array" ref="D255">IF($AK255=0,"",IF((INDEX(MASTER!$D$24:$AG$391,$AK255,D$419)=0),"",(INDEX(MASTER!$D$24:$AG$391,$AK255,D$419))))</f>
        <v/>
      </c>
      <c r="E255" s="121" t="str" cm="1">
        <f t="array" ref="E255">IF($AK255=0,"",IF((INDEX(MASTER!$D$24:$AG$391,$AK255,E$419)=0),"",(INDEX(MASTER!$D$24:$AG$391,$AK255,E$419))))</f>
        <v/>
      </c>
      <c r="F255" s="121" t="str" cm="1">
        <f t="array" ref="F255">IF($AK255=0,"",IF((INDEX(MASTER!$D$24:$AG$391,$AK255,F$419)=0),"",(INDEX(MASTER!$D$24:$AG$391,$AK255,F$419))))</f>
        <v/>
      </c>
      <c r="G255" s="121" t="str" cm="1">
        <f t="array" ref="G255">IF($AK255=0,"",IF((INDEX(MASTER!$D$24:$AG$391,$AK255,G$419)=0),"",(INDEX(MASTER!$D$24:$AG$391,$AK255,G$419))))</f>
        <v/>
      </c>
      <c r="H255" s="121" t="str" cm="1">
        <f t="array" ref="H255">IF($AK255=0,"",IF((INDEX(MASTER!$D$24:$AG$391,$AK255,H$419)=0),"",(INDEX(MASTER!$D$24:$AG$391,$AK255,H$419))))</f>
        <v/>
      </c>
      <c r="I255" s="121" t="str" cm="1">
        <f t="array" ref="I255">IF($AK255=0,"",IF((INDEX(MASTER!$D$24:$AG$391,$AK255,I$419)=0),"",(INDEX(MASTER!$D$24:$AG$391,$AK255,I$419))))</f>
        <v/>
      </c>
      <c r="J255" s="134" t="str" cm="1">
        <f t="array" ref="J255">IF($AK255=0,"",IF((INDEX(MASTER!$D$24:$AG$391,$AK255,J$419)=0),"",(INDEX(MASTER!$D$24:$AG$391,$AK255,J$419))))</f>
        <v/>
      </c>
      <c r="K255" s="134" t="str" cm="1">
        <f t="array" ref="K255">IF($AK255=0,"",IF((INDEX(MASTER!$D$24:$AG$391,$AK255,K$419)=0),"",(INDEX(MASTER!$D$24:$AG$391,$AK255,K$419))))</f>
        <v/>
      </c>
      <c r="L255" s="133" t="str" cm="1">
        <f t="array" ref="L255">IF($AK255=0,"",IF((INDEX(MASTER!$D$24:$AG$391,$AK255,L$419)=0),"",(INDEX(MASTER!$D$24:$AG$391,$AK255,L$419))))</f>
        <v/>
      </c>
      <c r="M255" s="121" t="str" cm="1">
        <f t="array" ref="M255">IF($AK255=0,"",IF((INDEX(MASTER!$D$24:$AG$391,$AK255,M$419)=0),"",(INDEX(MASTER!$D$24:$AG$391,$AK255,M$419))))</f>
        <v/>
      </c>
      <c r="N255" s="121" t="str" cm="1">
        <f t="array" ref="N255">IF($AK255=0,"",IF((INDEX(MASTER!$D$24:$AG$391,$AK255,N$419)=0),"",(INDEX(MASTER!$D$24:$AG$391,$AK255,N$419))))</f>
        <v/>
      </c>
      <c r="O255" s="121" t="str" cm="1">
        <f t="array" ref="O255">IF($AK255=0,"",IF((INDEX(MASTER!$D$24:$AG$391,$AK255,O$419)=0),"",(INDEX(MASTER!$D$24:$AG$391,$AK255,O$419))))</f>
        <v/>
      </c>
      <c r="P255" s="121" t="str" cm="1">
        <f t="array" ref="P255">IF($AK255=0,"",IF((INDEX(MASTER!$D$24:$AG$391,$AK255,P$419)=0),"",(INDEX(MASTER!$D$24:$AG$391,$AK255,P$419))))</f>
        <v/>
      </c>
      <c r="Q255" s="121" t="str" cm="1">
        <f t="array" ref="Q255">IF($AK255=0,"",IF((INDEX(MASTER!$D$24:$AG$391,$AK255,Q$419)=0),"",(INDEX(MASTER!$D$24:$AG$391,$AK255,Q$419))))</f>
        <v/>
      </c>
      <c r="R255" s="121" t="str" cm="1">
        <f t="array" ref="R255">IF($AK255=0,"",IF((INDEX(MASTER!$D$24:$AG$391,$AK255,R$419)=0),"",(INDEX(MASTER!$D$24:$AG$391,$AK255,R$419))))</f>
        <v/>
      </c>
      <c r="S255" s="121" t="str" cm="1">
        <f t="array" ref="S255">IF($AK255=0,"",IF((INDEX(MASTER!$D$24:$AG$391,$AK255,S$419)=0),"",(INDEX(MASTER!$D$24:$AG$391,$AK255,S$419))))</f>
        <v/>
      </c>
      <c r="T255" s="121" t="str" cm="1">
        <f t="array" ref="T255">IF($AK255=0,"",IF((INDEX(MASTER!$D$24:$AG$391,$AK255,T$419)=0),"",(INDEX(MASTER!$D$24:$AG$391,$AK255,T$419))))</f>
        <v/>
      </c>
      <c r="U255" s="121" t="str" cm="1">
        <f t="array" ref="U255">IF($AK255=0,"",IF((INDEX(MASTER!$D$24:$AG$391,$AK255,U$419)=0),"",(INDEX(MASTER!$D$24:$AG$391,$AK255,U$419))))</f>
        <v/>
      </c>
      <c r="V255" s="121" t="str" cm="1">
        <f t="array" ref="V255">IF($AK255=0,"",IF((INDEX(MASTER!$D$24:$AG$391,$AK255,V$419)=0),"",(INDEX(MASTER!$D$24:$AG$391,$AK255,V$419))))</f>
        <v/>
      </c>
      <c r="W255" s="121" t="str" cm="1">
        <f t="array" ref="W255">IF($AK255=0,"",IF((INDEX(MASTER!$D$24:$AG$391,$AK255,W$419)=0),"",(INDEX(MASTER!$D$24:$AG$391,$AK255,W$419))))</f>
        <v/>
      </c>
      <c r="X255" s="121" t="str" cm="1">
        <f t="array" ref="X255">IF($AK255=0,"",IF((INDEX(MASTER!$D$24:$AG$391,$AK255,X$419)=0),"",(INDEX(MASTER!$D$24:$AG$391,$AK255,X$419))))</f>
        <v/>
      </c>
      <c r="Y255" s="121" t="str" cm="1">
        <f t="array" ref="Y255">IF($AK255=0,"",IF((INDEX(MASTER!$D$24:$AG$391,$AK255,Y$419)=0),"",(INDEX(MASTER!$D$24:$AG$391,$AK255,Y$419))))</f>
        <v/>
      </c>
      <c r="Z255" s="121" t="str" cm="1">
        <f t="array" ref="Z255">IF($AK255=0,"",IF((INDEX(MASTER!$D$24:$AG$391,$AK255,Z$419)=0),"",(INDEX(MASTER!$D$24:$AG$391,$AK255,Z$419))))</f>
        <v/>
      </c>
      <c r="AA255" s="121" t="str" cm="1">
        <f t="array" ref="AA255">IF($AK255=0,"",IF((INDEX(MASTER!$D$24:$AG$391,$AK255,AA$419)=0),"",(INDEX(MASTER!$D$24:$AG$391,$AK255,AA$419))))</f>
        <v/>
      </c>
      <c r="AB255" s="121" t="str" cm="1">
        <f t="array" ref="AB255">IF($AK255=0,"",IF((INDEX(MASTER!$D$24:$AG$391,$AK255,AB$419)=0),"",(INDEX(MASTER!$D$24:$AG$391,$AK255,AB$419))))</f>
        <v/>
      </c>
      <c r="AC255" s="121" t="str" cm="1">
        <f t="array" ref="AC255">IF($AK255=0,"",IF((INDEX(MASTER!$D$24:$AG$391,$AK255,AC$419)=0),"",(INDEX(MASTER!$D$24:$AG$391,$AK255,AC$419))))</f>
        <v/>
      </c>
      <c r="AD255" s="121" t="str" cm="1">
        <f t="array" ref="AD255">IF($AK255=0,"",IF((INDEX(MASTER!$D$24:$AG$391,$AK255,AD$419)=0),"",(INDEX(MASTER!$D$24:$AG$391,$AK255,AD$419))))</f>
        <v/>
      </c>
      <c r="AE255" s="121" t="str" cm="1">
        <f t="array" ref="AE255">IF($AK255=0,"",IF((INDEX(MASTER!$D$24:$AG$391,$AK255,AE$419)=0),"",(INDEX(MASTER!$D$24:$AG$391,$AK255,AE$419))))</f>
        <v/>
      </c>
      <c r="AF255" s="125" t="str" cm="1">
        <f t="array" ref="AF255">IF($AK255=0,"",IF((INDEX(MASTER!$D$24:$AG$391,$AK255,AF$419)=0),"",(INDEX(MASTER!$D$24:$AG$391,$AK255,AF$419))))</f>
        <v/>
      </c>
    </row>
    <row r="256" spans="2:37" ht="12.75" customHeight="1" thickBot="1" x14ac:dyDescent="0.25">
      <c r="B256" s="29"/>
      <c r="D256" s="185" t="s">
        <v>149</v>
      </c>
      <c r="E256" s="186"/>
      <c r="F256" s="186"/>
      <c r="G256" s="186"/>
      <c r="H256" s="186"/>
      <c r="I256" s="186"/>
      <c r="J256" s="187"/>
      <c r="K256" s="143"/>
      <c r="L256" s="59">
        <f>IF((SUM(L174:L175)=0), "", SUM(L174:L175))</f>
        <v>58990</v>
      </c>
      <c r="M256" s="59">
        <f t="shared" ref="M256:AF256" si="43">IF((SUM(M174:M175)=0), "", SUM(M174:M175))</f>
        <v>39221</v>
      </c>
      <c r="N256" s="59">
        <f t="shared" si="43"/>
        <v>2254</v>
      </c>
      <c r="O256" s="59">
        <f t="shared" si="43"/>
        <v>752</v>
      </c>
      <c r="P256" s="59">
        <f t="shared" si="43"/>
        <v>1503</v>
      </c>
      <c r="Q256" s="59" t="str">
        <f t="shared" si="43"/>
        <v/>
      </c>
      <c r="R256" s="59" t="str">
        <f t="shared" ref="R256" si="44">IF((SUM(R174:R175)=0), "", SUM(R174:R175))</f>
        <v/>
      </c>
      <c r="S256" s="59" t="str">
        <f t="shared" si="43"/>
        <v/>
      </c>
      <c r="T256" s="59" t="str">
        <f t="shared" si="43"/>
        <v/>
      </c>
      <c r="U256" s="59" t="str">
        <f t="shared" si="43"/>
        <v/>
      </c>
      <c r="V256" s="59" t="str">
        <f t="shared" si="43"/>
        <v/>
      </c>
      <c r="W256" s="59" t="str">
        <f t="shared" si="43"/>
        <v/>
      </c>
      <c r="X256" s="59" t="str">
        <f t="shared" si="43"/>
        <v/>
      </c>
      <c r="Y256" s="59" t="str">
        <f t="shared" si="43"/>
        <v/>
      </c>
      <c r="Z256" s="59" t="str">
        <f t="shared" si="43"/>
        <v/>
      </c>
      <c r="AA256" s="59" t="str">
        <f t="shared" si="43"/>
        <v/>
      </c>
      <c r="AB256" s="59" t="str">
        <f t="shared" si="43"/>
        <v/>
      </c>
      <c r="AC256" s="59" t="str">
        <f t="shared" si="43"/>
        <v/>
      </c>
      <c r="AD256" s="59" t="str">
        <f t="shared" ref="AD256" si="45">IF((SUM(AD174:AD175)=0), "", SUM(AD174:AD175))</f>
        <v/>
      </c>
      <c r="AE256" s="59" t="str">
        <f t="shared" si="43"/>
        <v/>
      </c>
      <c r="AF256" s="60" t="str">
        <f t="shared" si="43"/>
        <v/>
      </c>
    </row>
    <row r="257" spans="2:37" ht="13.5" customHeight="1" thickBot="1" x14ac:dyDescent="0.25">
      <c r="B257" s="3" t="s">
        <v>6</v>
      </c>
      <c r="D257" s="185" t="s">
        <v>24</v>
      </c>
      <c r="E257" s="186"/>
      <c r="F257" s="186"/>
      <c r="G257" s="186"/>
      <c r="H257" s="186"/>
      <c r="I257" s="186"/>
      <c r="J257" s="187"/>
      <c r="K257" s="143"/>
      <c r="L257" s="59">
        <f>IF(L178="","",IF(L193="",IF(SUM(COUNTIF(L194:L255,"LS")+COUNTIF(L194:L255,"LUMP"))&gt;0,"LS",""),IF(SUM(L194:L255)&gt;0,ROUNDUP(SUM(L194:L255),0),"")))</f>
        <v>7209</v>
      </c>
      <c r="M257" s="59">
        <f t="shared" ref="M257:AF257" si="46">IF(M178="","",IF(M193="",IF(SUM(COUNTIF(M194:M255,"LS")+COUNTIF(M194:M255,"LUMP"))&gt;0,"LS",""),IF(SUM(M194:M255)&gt;0,ROUNDUP(SUM(M194:M255),0),"")))</f>
        <v>45635</v>
      </c>
      <c r="N257" s="59">
        <f t="shared" si="46"/>
        <v>2134</v>
      </c>
      <c r="O257" s="59">
        <f t="shared" si="46"/>
        <v>712</v>
      </c>
      <c r="P257" s="59">
        <f t="shared" si="46"/>
        <v>1423</v>
      </c>
      <c r="Q257" s="59" t="str">
        <f t="shared" si="46"/>
        <v/>
      </c>
      <c r="R257" s="59" t="str">
        <f t="shared" ref="R257" si="47">IF(R178="","",IF(R193="",IF(SUM(COUNTIF(R194:R255,"LS")+COUNTIF(R194:R255,"LUMP"))&gt;0,"LS",""),IF(SUM(R194:R255)&gt;0,ROUNDUP(SUM(R194:R255),0),"")))</f>
        <v/>
      </c>
      <c r="S257" s="59" t="str">
        <f t="shared" si="46"/>
        <v/>
      </c>
      <c r="T257" s="59" t="str">
        <f t="shared" si="46"/>
        <v/>
      </c>
      <c r="U257" s="59" t="str">
        <f t="shared" si="46"/>
        <v/>
      </c>
      <c r="V257" s="59" t="str">
        <f t="shared" si="46"/>
        <v/>
      </c>
      <c r="W257" s="59">
        <f t="shared" si="46"/>
        <v>186</v>
      </c>
      <c r="X257" s="59" t="str">
        <f t="shared" si="46"/>
        <v/>
      </c>
      <c r="Y257" s="59" t="str">
        <f t="shared" si="46"/>
        <v/>
      </c>
      <c r="Z257" s="59" t="str">
        <f t="shared" si="46"/>
        <v/>
      </c>
      <c r="AA257" s="59" t="str">
        <f t="shared" si="46"/>
        <v/>
      </c>
      <c r="AB257" s="59" t="str">
        <f t="shared" si="46"/>
        <v/>
      </c>
      <c r="AC257" s="59" t="str">
        <f t="shared" si="46"/>
        <v/>
      </c>
      <c r="AD257" s="59" t="str">
        <f t="shared" ref="AD257" si="48">IF(AD178="","",IF(AD193="",IF(SUM(COUNTIF(AD194:AD255,"LS")+COUNTIF(AD194:AD255,"LUMP"))&gt;0,"LS",""),IF(SUM(AD194:AD255)&gt;0,ROUNDUP(SUM(AD194:AD255),0),"")))</f>
        <v/>
      </c>
      <c r="AE257" s="59" t="str">
        <f t="shared" si="46"/>
        <v/>
      </c>
      <c r="AF257" s="60" t="str">
        <f t="shared" si="46"/>
        <v/>
      </c>
    </row>
    <row r="258" spans="2:37" ht="25.7" customHeight="1" thickBot="1" x14ac:dyDescent="0.25">
      <c r="D258" s="120"/>
      <c r="E258" s="120"/>
      <c r="F258" s="120"/>
      <c r="G258" s="120"/>
      <c r="H258" s="120"/>
      <c r="I258" s="120"/>
      <c r="J258" s="120"/>
      <c r="K258" s="120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</row>
    <row r="259" spans="2:37" ht="12.75" customHeight="1" thickBot="1" x14ac:dyDescent="0.25">
      <c r="B259" s="10" t="s">
        <v>4</v>
      </c>
      <c r="D259" s="188">
        <f>D177+2</f>
        <v>7</v>
      </c>
      <c r="E259" s="188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</row>
    <row r="260" spans="2:37" ht="12.75" customHeight="1" thickBot="1" x14ac:dyDescent="0.25">
      <c r="B260" s="14"/>
      <c r="D260" s="164" t="s">
        <v>16</v>
      </c>
      <c r="E260" s="164"/>
      <c r="F260" s="164"/>
      <c r="G260" s="164"/>
      <c r="H260" s="164"/>
      <c r="I260" s="164"/>
      <c r="J260" s="164"/>
      <c r="K260" s="13"/>
      <c r="L260" s="40" t="s">
        <v>33</v>
      </c>
      <c r="M260" s="40" t="s">
        <v>34</v>
      </c>
      <c r="N260" s="15" t="s">
        <v>145</v>
      </c>
      <c r="O260" s="15" t="s">
        <v>146</v>
      </c>
      <c r="P260" s="15" t="s">
        <v>160</v>
      </c>
      <c r="Q260" s="40" t="s">
        <v>85</v>
      </c>
      <c r="R260" s="15" t="s">
        <v>168</v>
      </c>
      <c r="S260" s="15" t="s">
        <v>142</v>
      </c>
      <c r="T260" s="40" t="s">
        <v>35</v>
      </c>
      <c r="U260" s="40" t="s">
        <v>86</v>
      </c>
      <c r="V260" s="83" t="s">
        <v>36</v>
      </c>
      <c r="W260" s="83" t="s">
        <v>153</v>
      </c>
      <c r="X260" s="40" t="s">
        <v>37</v>
      </c>
      <c r="Y260" s="40" t="s">
        <v>150</v>
      </c>
      <c r="Z260" s="40" t="s">
        <v>87</v>
      </c>
      <c r="AA260" s="15" t="s">
        <v>51</v>
      </c>
      <c r="AB260" s="15" t="s">
        <v>165</v>
      </c>
      <c r="AC260" s="15" t="s">
        <v>166</v>
      </c>
      <c r="AD260" s="15" t="s">
        <v>169</v>
      </c>
      <c r="AE260" s="15" t="s">
        <v>55</v>
      </c>
      <c r="AF260" s="40" t="s">
        <v>172</v>
      </c>
      <c r="AK260" s="3">
        <v>1</v>
      </c>
    </row>
    <row r="261" spans="2:37" ht="12.75" customHeight="1" thickBot="1" x14ac:dyDescent="0.25">
      <c r="D261" s="165" t="s">
        <v>17</v>
      </c>
      <c r="E261" s="165"/>
      <c r="F261" s="165"/>
      <c r="G261" s="165"/>
      <c r="H261" s="165"/>
      <c r="I261" s="165"/>
      <c r="J261" s="165"/>
      <c r="K261" s="13"/>
      <c r="L261" s="41"/>
      <c r="M261" s="41"/>
      <c r="N261" s="16"/>
      <c r="O261" s="16"/>
      <c r="P261" s="16"/>
      <c r="Q261" s="41"/>
      <c r="R261" s="16"/>
      <c r="S261" s="16" t="s">
        <v>143</v>
      </c>
      <c r="T261" s="41"/>
      <c r="U261" s="41"/>
      <c r="V261" s="41"/>
      <c r="W261" s="41"/>
      <c r="X261" s="41"/>
      <c r="Y261" s="16"/>
      <c r="Z261" s="41"/>
      <c r="AA261" s="16"/>
      <c r="AB261" s="16"/>
      <c r="AC261" s="16"/>
      <c r="AD261" s="16"/>
      <c r="AE261" s="16" t="s">
        <v>56</v>
      </c>
      <c r="AF261" s="41" t="s">
        <v>173</v>
      </c>
      <c r="AK261" s="3">
        <v>2</v>
      </c>
    </row>
    <row r="262" spans="2:37" ht="12.75" customHeight="1" x14ac:dyDescent="0.2">
      <c r="B262" s="160" t="s">
        <v>5</v>
      </c>
      <c r="D262" s="156" t="s">
        <v>0</v>
      </c>
      <c r="E262" s="179" t="s">
        <v>28</v>
      </c>
      <c r="F262" s="156" t="s">
        <v>14</v>
      </c>
      <c r="G262" s="166" t="s">
        <v>1</v>
      </c>
      <c r="H262" s="167"/>
      <c r="I262" s="167"/>
      <c r="J262" s="173" t="s">
        <v>15</v>
      </c>
      <c r="K262" s="173" t="s">
        <v>161</v>
      </c>
      <c r="L262" s="17" t="str">
        <f t="shared" ref="L262:AF262" si="49">IF(OR(TRIM(L260)=0,TRIM(L260)=""),"",IF(IFERROR(TRIM(INDEX(QryItemNamed,MATCH(TRIM(L260),ITEM,0),2)),"")="Y","SPECIAL",LEFT(IFERROR(TRIM(INDEX(ITEM,MATCH(TRIM(L260),ITEM,0))),""),3)))</f>
        <v>203</v>
      </c>
      <c r="M262" s="18" t="str">
        <f t="shared" si="49"/>
        <v>203</v>
      </c>
      <c r="N262" s="18" t="str">
        <f t="shared" si="49"/>
        <v>204</v>
      </c>
      <c r="O262" s="18" t="str">
        <f t="shared" si="49"/>
        <v>204</v>
      </c>
      <c r="P262" s="18" t="str">
        <f t="shared" si="49"/>
        <v>204</v>
      </c>
      <c r="Q262" s="18" t="str">
        <f t="shared" si="49"/>
        <v>304</v>
      </c>
      <c r="R262" s="18" t="str">
        <f t="shared" ref="R262" si="50">IF(OR(TRIM(R260)=0,TRIM(R260)=""),"",IF(IFERROR(TRIM(INDEX(QryItemNamed,MATCH(TRIM(R260),ITEM,0),2)),"")="Y","SPECIAL",LEFT(IFERROR(TRIM(INDEX(ITEM,MATCH(TRIM(R260),ITEM,0))),""),3)))</f>
        <v>452</v>
      </c>
      <c r="S262" s="18" t="str">
        <f t="shared" si="49"/>
        <v>607</v>
      </c>
      <c r="T262" s="18" t="str">
        <f t="shared" si="49"/>
        <v>608</v>
      </c>
      <c r="U262" s="18" t="str">
        <f t="shared" si="49"/>
        <v>608</v>
      </c>
      <c r="V262" s="18" t="str">
        <f t="shared" si="49"/>
        <v>608</v>
      </c>
      <c r="W262" s="18" t="str">
        <f t="shared" si="49"/>
        <v>609</v>
      </c>
      <c r="X262" s="18" t="str">
        <f t="shared" si="49"/>
        <v>609</v>
      </c>
      <c r="Y262" s="18" t="str">
        <f t="shared" si="49"/>
        <v>609</v>
      </c>
      <c r="Z262" s="18" t="str">
        <f t="shared" si="49"/>
        <v>609</v>
      </c>
      <c r="AA262" s="18" t="str">
        <f t="shared" si="49"/>
        <v>623</v>
      </c>
      <c r="AB262" s="18" t="str">
        <f t="shared" si="49"/>
        <v>625</v>
      </c>
      <c r="AC262" s="18" t="str">
        <f t="shared" si="49"/>
        <v>625</v>
      </c>
      <c r="AD262" s="18" t="str">
        <f t="shared" ref="AD262" si="51">IF(OR(TRIM(AD260)=0,TRIM(AD260)=""),"",IF(IFERROR(TRIM(INDEX(QryItemNamed,MATCH(TRIM(AD260),ITEM,0),2)),"")="Y","SPECIAL",LEFT(IFERROR(TRIM(INDEX(ITEM,MATCH(TRIM(AD260),ITEM,0))),""),3)))</f>
        <v>625</v>
      </c>
      <c r="AE262" s="18" t="str">
        <f t="shared" si="49"/>
        <v>SPECIAL</v>
      </c>
      <c r="AF262" s="18" t="str">
        <f t="shared" si="49"/>
        <v>622</v>
      </c>
    </row>
    <row r="263" spans="2:37" ht="12.75" customHeight="1" x14ac:dyDescent="0.2">
      <c r="B263" s="161"/>
      <c r="D263" s="157"/>
      <c r="E263" s="157"/>
      <c r="F263" s="157"/>
      <c r="G263" s="168"/>
      <c r="H263" s="169"/>
      <c r="I263" s="169"/>
      <c r="J263" s="174"/>
      <c r="K263" s="174"/>
      <c r="L263" s="189" t="str">
        <f t="shared" ref="L263:AF263" si="52">IF(OR(TRIM(L260)=0,TRIM(L260)=""),IF(L261="","",L261),IF(IFERROR(TRIM(INDEX(QryItemNamed,MATCH(TRIM(L260),ITEM,0),2)),"")="Y",TRIM(RIGHT(IFERROR(TRIM(INDEX(QryItemNamed,MATCH(TRIM(L260),ITEM,0),4)),"123456789012"),LEN(IFERROR(TRIM(INDEX(QryItemNamed,MATCH(TRIM(L260),ITEM,0),4)),"123456789012"))-9))&amp;L261,IFERROR(TRIM(INDEX(QryItemNamed,MATCH(TRIM(L260),ITEM,0),4))&amp;L261,"ITEM CODE DOES NOT EXIST IN ITEM MASTER")))</f>
        <v>EXCAVATION</v>
      </c>
      <c r="M263" s="150" t="str">
        <f t="shared" si="52"/>
        <v>EMBANKMENT</v>
      </c>
      <c r="N263" s="150" t="str">
        <f t="shared" si="52"/>
        <v>EXCAVATION OF SUBGRADE</v>
      </c>
      <c r="O263" s="150" t="str">
        <f t="shared" si="52"/>
        <v>GRANULAR MATERIAL, TYPE B</v>
      </c>
      <c r="P263" s="150" t="str">
        <f t="shared" si="52"/>
        <v>GRANULAR MATERIAL, TYPE D</v>
      </c>
      <c r="Q263" s="150" t="str">
        <f t="shared" si="52"/>
        <v>AGGREGATE BASE</v>
      </c>
      <c r="R263" s="150" t="str">
        <f t="shared" ref="R263" si="53">IF(OR(TRIM(R260)=0,TRIM(R260)=""),IF(R261="","",R261),IF(IFERROR(TRIM(INDEX(QryItemNamed,MATCH(TRIM(R260),ITEM,0),2)),"")="Y",TRIM(RIGHT(IFERROR(TRIM(INDEX(QryItemNamed,MATCH(TRIM(R260),ITEM,0),4)),"123456789012"),LEN(IFERROR(TRIM(INDEX(QryItemNamed,MATCH(TRIM(R260),ITEM,0),4)),"123456789012"))-9))&amp;R261,IFERROR(TRIM(INDEX(QryItemNamed,MATCH(TRIM(R260),ITEM,0),4))&amp;R261,"ITEM CODE DOES NOT EXIST IN ITEM MASTER")))</f>
        <v>8" NON-REINFORCED CONCRETE PAVEMENT, CLASS QC 1P</v>
      </c>
      <c r="S263" s="150" t="str">
        <f t="shared" si="52"/>
        <v>FENCE, MISC.: WOOD FENCE, WITH 5' RAILS</v>
      </c>
      <c r="T263" s="150" t="str">
        <f t="shared" si="52"/>
        <v>4" CONCRETE WALK</v>
      </c>
      <c r="U263" s="150" t="str">
        <f t="shared" si="52"/>
        <v>6" CONCRETE WALK</v>
      </c>
      <c r="V263" s="150" t="str">
        <f t="shared" si="52"/>
        <v>CURB RAMP</v>
      </c>
      <c r="W263" s="150" t="str">
        <f t="shared" si="52"/>
        <v>CURB, TYPE 4-A</v>
      </c>
      <c r="X263" s="150" t="str">
        <f t="shared" si="52"/>
        <v>CURB, TYPE 6</v>
      </c>
      <c r="Y263" s="150" t="str">
        <f t="shared" si="52"/>
        <v>CURB, TYPE 6, AS PER PLAN</v>
      </c>
      <c r="Z263" s="150" t="str">
        <f t="shared" si="52"/>
        <v>4" CONCRETE MEDIAN</v>
      </c>
      <c r="AA263" s="150" t="str">
        <f t="shared" si="52"/>
        <v>MONUMENT ASSEMBLY ADJUSTED TO GRADE</v>
      </c>
      <c r="AB263" s="150" t="str">
        <f t="shared" si="52"/>
        <v>CONDUIT, 2", 725.051</v>
      </c>
      <c r="AC263" s="150" t="str">
        <f t="shared" si="52"/>
        <v>TRENCH, 36" DEEP</v>
      </c>
      <c r="AD263" s="150" t="str">
        <f t="shared" ref="AD263" si="54">IF(OR(TRIM(AD260)=0,TRIM(AD260)=""),IF(AD261="","",AD261),IF(IFERROR(TRIM(INDEX(QryItemNamed,MATCH(TRIM(AD260),ITEM,0),2)),"")="Y",TRIM(RIGHT(IFERROR(TRIM(INDEX(QryItemNamed,MATCH(TRIM(AD260),ITEM,0),4)),"123456789012"),LEN(IFERROR(TRIM(INDEX(QryItemNamed,MATCH(TRIM(AD260),ITEM,0),4)),"123456789012"))-9))&amp;AD261,IFERROR(TRIM(INDEX(QryItemNamed,MATCH(TRIM(AD260),ITEM,0),4))&amp;AD261,"ITEM CODE DOES NOT EXIST IN ITEM MASTER")))</f>
        <v>UNDERGROUND WARNING/MARKING TAPE</v>
      </c>
      <c r="AE263" s="150" t="str">
        <f t="shared" si="52"/>
        <v>GROUND WATER MONITORING WELL ADJUSTED TO GRADE</v>
      </c>
      <c r="AF263" s="150" t="str">
        <f t="shared" si="52"/>
        <v>BARRIER, MISC.:MUP BARRIER</v>
      </c>
    </row>
    <row r="264" spans="2:37" ht="12.75" customHeight="1" x14ac:dyDescent="0.2">
      <c r="B264" s="161"/>
      <c r="D264" s="157"/>
      <c r="E264" s="157"/>
      <c r="F264" s="157"/>
      <c r="G264" s="168"/>
      <c r="H264" s="169"/>
      <c r="I264" s="169"/>
      <c r="J264" s="174"/>
      <c r="K264" s="174"/>
      <c r="L264" s="190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</row>
    <row r="265" spans="2:37" ht="12.75" customHeight="1" x14ac:dyDescent="0.2">
      <c r="B265" s="161"/>
      <c r="D265" s="157"/>
      <c r="E265" s="157"/>
      <c r="F265" s="157"/>
      <c r="G265" s="168"/>
      <c r="H265" s="169"/>
      <c r="I265" s="169"/>
      <c r="J265" s="174"/>
      <c r="K265" s="174"/>
      <c r="L265" s="190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</row>
    <row r="266" spans="2:37" ht="12.75" customHeight="1" x14ac:dyDescent="0.2">
      <c r="B266" s="161"/>
      <c r="D266" s="157"/>
      <c r="E266" s="157"/>
      <c r="F266" s="157"/>
      <c r="G266" s="168"/>
      <c r="H266" s="169"/>
      <c r="I266" s="169"/>
      <c r="J266" s="174"/>
      <c r="K266" s="174"/>
      <c r="L266" s="190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</row>
    <row r="267" spans="2:37" ht="12.75" customHeight="1" x14ac:dyDescent="0.2">
      <c r="B267" s="161"/>
      <c r="D267" s="157"/>
      <c r="E267" s="157"/>
      <c r="F267" s="157"/>
      <c r="G267" s="168"/>
      <c r="H267" s="169"/>
      <c r="I267" s="169"/>
      <c r="J267" s="174"/>
      <c r="K267" s="174"/>
      <c r="L267" s="190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</row>
    <row r="268" spans="2:37" ht="12.75" customHeight="1" x14ac:dyDescent="0.2">
      <c r="B268" s="161"/>
      <c r="D268" s="157"/>
      <c r="E268" s="157"/>
      <c r="F268" s="157"/>
      <c r="G268" s="168"/>
      <c r="H268" s="169"/>
      <c r="I268" s="169"/>
      <c r="J268" s="174"/>
      <c r="K268" s="174"/>
      <c r="L268" s="190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</row>
    <row r="269" spans="2:37" ht="12.75" customHeight="1" x14ac:dyDescent="0.2">
      <c r="B269" s="161"/>
      <c r="D269" s="157"/>
      <c r="E269" s="157"/>
      <c r="F269" s="157"/>
      <c r="G269" s="168"/>
      <c r="H269" s="169"/>
      <c r="I269" s="169"/>
      <c r="J269" s="174"/>
      <c r="K269" s="174"/>
      <c r="L269" s="190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</row>
    <row r="270" spans="2:37" ht="12.75" customHeight="1" x14ac:dyDescent="0.2">
      <c r="B270" s="161"/>
      <c r="D270" s="157"/>
      <c r="E270" s="157"/>
      <c r="F270" s="157"/>
      <c r="G270" s="168"/>
      <c r="H270" s="169"/>
      <c r="I270" s="169"/>
      <c r="J270" s="174"/>
      <c r="K270" s="174"/>
      <c r="L270" s="190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</row>
    <row r="271" spans="2:37" ht="12.75" customHeight="1" x14ac:dyDescent="0.2">
      <c r="B271" s="161"/>
      <c r="D271" s="157"/>
      <c r="E271" s="157"/>
      <c r="F271" s="157"/>
      <c r="G271" s="168"/>
      <c r="H271" s="169"/>
      <c r="I271" s="169"/>
      <c r="J271" s="174"/>
      <c r="K271" s="174"/>
      <c r="L271" s="190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</row>
    <row r="272" spans="2:37" ht="12.75" customHeight="1" x14ac:dyDescent="0.2">
      <c r="B272" s="161"/>
      <c r="D272" s="157"/>
      <c r="E272" s="157"/>
      <c r="F272" s="157"/>
      <c r="G272" s="168"/>
      <c r="H272" s="169"/>
      <c r="I272" s="169"/>
      <c r="J272" s="174"/>
      <c r="K272" s="174"/>
      <c r="L272" s="190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</row>
    <row r="273" spans="2:37" ht="12.75" customHeight="1" x14ac:dyDescent="0.2">
      <c r="B273" s="161"/>
      <c r="D273" s="157"/>
      <c r="E273" s="157"/>
      <c r="F273" s="157"/>
      <c r="G273" s="168"/>
      <c r="H273" s="169"/>
      <c r="I273" s="169"/>
      <c r="J273" s="174"/>
      <c r="K273" s="174"/>
      <c r="L273" s="190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</row>
    <row r="274" spans="2:37" ht="12.75" customHeight="1" x14ac:dyDescent="0.2">
      <c r="B274" s="161"/>
      <c r="D274" s="157"/>
      <c r="E274" s="157"/>
      <c r="F274" s="157"/>
      <c r="G274" s="168"/>
      <c r="H274" s="169"/>
      <c r="I274" s="169"/>
      <c r="J274" s="174"/>
      <c r="K274" s="174"/>
      <c r="L274" s="191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</row>
    <row r="275" spans="2:37" ht="12.75" customHeight="1" thickBot="1" x14ac:dyDescent="0.25">
      <c r="B275" s="162"/>
      <c r="D275" s="180"/>
      <c r="E275" s="180"/>
      <c r="F275" s="180"/>
      <c r="G275" s="183"/>
      <c r="H275" s="184"/>
      <c r="I275" s="184"/>
      <c r="J275" s="175"/>
      <c r="K275" s="175"/>
      <c r="L275" s="131" t="str">
        <f t="shared" ref="L275:AF275" si="55">IF(OR(TRIM(L260)=0,TRIM(L260)=""),"",IF(IFERROR(TRIM(INDEX(QryItemNamed,MATCH(TRIM(L260),ITEM,0),3)),"")="LS","",IFERROR(TRIM(INDEX(QryItemNamed,MATCH(TRIM(L260),ITEM,0),3)),"")))</f>
        <v>CY</v>
      </c>
      <c r="M275" s="132" t="str">
        <f t="shared" si="55"/>
        <v>CY</v>
      </c>
      <c r="N275" s="132" t="str">
        <f t="shared" si="55"/>
        <v>CY</v>
      </c>
      <c r="O275" s="132" t="str">
        <f t="shared" si="55"/>
        <v>CY</v>
      </c>
      <c r="P275" s="132" t="str">
        <f t="shared" si="55"/>
        <v>CY</v>
      </c>
      <c r="Q275" s="132" t="str">
        <f t="shared" si="55"/>
        <v>CY</v>
      </c>
      <c r="R275" s="132" t="str">
        <f t="shared" ref="R275" si="56">IF(OR(TRIM(R260)=0,TRIM(R260)=""),"",IF(IFERROR(TRIM(INDEX(QryItemNamed,MATCH(TRIM(R260),ITEM,0),3)),"")="LS","",IFERROR(TRIM(INDEX(QryItemNamed,MATCH(TRIM(R260),ITEM,0),3)),"")))</f>
        <v>SY</v>
      </c>
      <c r="S275" s="132" t="str">
        <f t="shared" si="55"/>
        <v>FT</v>
      </c>
      <c r="T275" s="132" t="str">
        <f t="shared" si="55"/>
        <v>SF</v>
      </c>
      <c r="U275" s="132" t="str">
        <f t="shared" si="55"/>
        <v>SF</v>
      </c>
      <c r="V275" s="132" t="str">
        <f t="shared" si="55"/>
        <v>SF</v>
      </c>
      <c r="W275" s="132" t="str">
        <f t="shared" si="55"/>
        <v>FT</v>
      </c>
      <c r="X275" s="132" t="str">
        <f t="shared" si="55"/>
        <v>FT</v>
      </c>
      <c r="Y275" s="132" t="str">
        <f t="shared" si="55"/>
        <v>FT</v>
      </c>
      <c r="Z275" s="132" t="str">
        <f t="shared" si="55"/>
        <v>SY</v>
      </c>
      <c r="AA275" s="132" t="str">
        <f t="shared" si="55"/>
        <v>EACH</v>
      </c>
      <c r="AB275" s="132" t="str">
        <f t="shared" si="55"/>
        <v>FT</v>
      </c>
      <c r="AC275" s="132" t="str">
        <f t="shared" si="55"/>
        <v>FT</v>
      </c>
      <c r="AD275" s="132" t="str">
        <f t="shared" ref="AD275" si="57">IF(OR(TRIM(AD260)=0,TRIM(AD260)=""),"",IF(IFERROR(TRIM(INDEX(QryItemNamed,MATCH(TRIM(AD260),ITEM,0),3)),"")="LS","",IFERROR(TRIM(INDEX(QryItemNamed,MATCH(TRIM(AD260),ITEM,0),3)),"")))</f>
        <v>FT</v>
      </c>
      <c r="AE275" s="132" t="str">
        <f t="shared" si="55"/>
        <v>EACH</v>
      </c>
      <c r="AF275" s="132" t="str">
        <f t="shared" si="55"/>
        <v>FT</v>
      </c>
    </row>
    <row r="276" spans="2:37" ht="12.75" customHeight="1" x14ac:dyDescent="0.2">
      <c r="B276" s="21"/>
      <c r="D276" s="22" t="str" cm="1">
        <f t="array" ref="D276">IF($AK276=0,"",IF((INDEX(MASTER!$D$24:$AG$391,$AK276,D$419)=0),"",(INDEX(MASTER!$D$24:$AG$391,$AK276,D$419))))</f>
        <v/>
      </c>
      <c r="E276" s="22" t="str" cm="1">
        <f t="array" ref="E276">IF($AK276=0,"",IF((INDEX(MASTER!$D$24:$AG$391,$AK276,E$419)=0),"",(INDEX(MASTER!$D$24:$AG$391,$AK276,E$419))))</f>
        <v/>
      </c>
      <c r="F276" s="22" t="str" cm="1">
        <f t="array" ref="F276">IF($AK276=0,"",IF((INDEX(MASTER!$D$24:$AG$391,$AK276,F$419)=0),"",(INDEX(MASTER!$D$24:$AG$391,$AK276,F$419))))</f>
        <v/>
      </c>
      <c r="G276" s="23" t="str" cm="1">
        <f t="array" ref="G276">IF($AK276=0,"",IF((INDEX(MASTER!$D$24:$AG$391,$AK276,G$419)=0),"",(INDEX(MASTER!$D$24:$AG$391,$AK276,G$419))))</f>
        <v/>
      </c>
      <c r="H276" s="22" t="str" cm="1">
        <f t="array" ref="H276">IF($AK276=0,"",IF((INDEX(MASTER!$D$24:$AG$391,$AK276,H$419)=0),"",(INDEX(MASTER!$D$24:$AG$391,$AK276,H$419))))</f>
        <v/>
      </c>
      <c r="I276" s="23" t="str" cm="1">
        <f t="array" ref="I276">IF($AK276=0,"",IF((INDEX(MASTER!$D$24:$AG$391,$AK276,I$419)=0),"",(INDEX(MASTER!$D$24:$AG$391,$AK276,I$419))))</f>
        <v/>
      </c>
      <c r="J276" s="24" t="str" cm="1">
        <f t="array" ref="J276">IF($AK276=0,"",IF((INDEX(MASTER!$D$24:$AG$391,$AK276,J$419)=0),"",(INDEX(MASTER!$D$24:$AG$391,$AK276,J$419))))</f>
        <v/>
      </c>
      <c r="K276" s="24" t="str" cm="1">
        <f t="array" ref="K276">IF($AK276=0,"",IF((INDEX(MASTER!$D$24:$AG$391,$AK276,K$419)=0),"",(INDEX(MASTER!$D$24:$AG$391,$AK276,K$419))))</f>
        <v/>
      </c>
      <c r="L276" s="99" t="str" cm="1">
        <f t="array" ref="L276">IF($AK276=0,"",IF((INDEX(MASTER!$D$24:$AG$391,$AK276,L$419)=0),"",(INDEX(MASTER!$D$24:$AG$391,$AK276,L$419))))</f>
        <v/>
      </c>
      <c r="M276" s="100" t="str" cm="1">
        <f t="array" ref="M276">IF($AK276=0,"",IF((INDEX(MASTER!$D$24:$AG$391,$AK276,M$419)=0),"",(INDEX(MASTER!$D$24:$AG$391,$AK276,M$419))))</f>
        <v/>
      </c>
      <c r="N276" s="100" t="str" cm="1">
        <f t="array" ref="N276">IF($AK276=0,"",IF((INDEX(MASTER!$D$24:$AG$391,$AK276,N$419)=0),"",(INDEX(MASTER!$D$24:$AG$391,$AK276,N$419))))</f>
        <v/>
      </c>
      <c r="O276" s="100" t="str" cm="1">
        <f t="array" ref="O276">IF($AK276=0,"",IF((INDEX(MASTER!$D$24:$AG$391,$AK276,O$419)=0),"",(INDEX(MASTER!$D$24:$AG$391,$AK276,O$419))))</f>
        <v/>
      </c>
      <c r="P276" s="100" t="str" cm="1">
        <f t="array" ref="P276">IF($AK276=0,"",IF((INDEX(MASTER!$D$24:$AG$391,$AK276,P$419)=0),"",(INDEX(MASTER!$D$24:$AG$391,$AK276,P$419))))</f>
        <v/>
      </c>
      <c r="Q276" s="100" t="str" cm="1">
        <f t="array" ref="Q276">IF($AK276=0,"",IF((INDEX(MASTER!$D$24:$AG$391,$AK276,Q$419)=0),"",(INDEX(MASTER!$D$24:$AG$391,$AK276,Q$419))))</f>
        <v/>
      </c>
      <c r="R276" s="100" t="str" cm="1">
        <f t="array" ref="R276">IF($AK276=0,"",IF((INDEX(MASTER!$D$24:$AG$391,$AK276,R$419)=0),"",(INDEX(MASTER!$D$24:$AG$391,$AK276,R$419))))</f>
        <v/>
      </c>
      <c r="S276" s="100" t="str" cm="1">
        <f t="array" ref="S276">IF($AK276=0,"",IF((INDEX(MASTER!$D$24:$AG$391,$AK276,S$419)=0),"",(INDEX(MASTER!$D$24:$AG$391,$AK276,S$419))))</f>
        <v/>
      </c>
      <c r="T276" s="100" t="str" cm="1">
        <f t="array" ref="T276">IF($AK276=0,"",IF((INDEX(MASTER!$D$24:$AG$391,$AK276,T$419)=0),"",(INDEX(MASTER!$D$24:$AG$391,$AK276,T$419))))</f>
        <v/>
      </c>
      <c r="U276" s="100" t="str" cm="1">
        <f t="array" ref="U276">IF($AK276=0,"",IF((INDEX(MASTER!$D$24:$AG$391,$AK276,U$419)=0),"",(INDEX(MASTER!$D$24:$AG$391,$AK276,U$419))))</f>
        <v/>
      </c>
      <c r="V276" s="100" t="str" cm="1">
        <f t="array" ref="V276">IF($AK276=0,"",IF((INDEX(MASTER!$D$24:$AG$391,$AK276,V$419)=0),"",(INDEX(MASTER!$D$24:$AG$391,$AK276,V$419))))</f>
        <v/>
      </c>
      <c r="W276" s="100" t="str" cm="1">
        <f t="array" ref="W276">IF($AK276=0,"",IF((INDEX(MASTER!$D$24:$AG$391,$AK276,W$419)=0),"",(INDEX(MASTER!$D$24:$AG$391,$AK276,W$419))))</f>
        <v/>
      </c>
      <c r="X276" s="100" t="str" cm="1">
        <f t="array" ref="X276">IF($AK276=0,"",IF((INDEX(MASTER!$D$24:$AG$391,$AK276,X$419)=0),"",(INDEX(MASTER!$D$24:$AG$391,$AK276,X$419))))</f>
        <v/>
      </c>
      <c r="Y276" s="100" t="str" cm="1">
        <f t="array" ref="Y276">IF($AK276=0,"",IF((INDEX(MASTER!$D$24:$AG$391,$AK276,Y$419)=0),"",(INDEX(MASTER!$D$24:$AG$391,$AK276,Y$419))))</f>
        <v/>
      </c>
      <c r="Z276" s="100" t="str" cm="1">
        <f t="array" ref="Z276">IF($AK276=0,"",IF((INDEX(MASTER!$D$24:$AG$391,$AK276,Z$419)=0),"",(INDEX(MASTER!$D$24:$AG$391,$AK276,Z$419))))</f>
        <v/>
      </c>
      <c r="AA276" s="100" t="str" cm="1">
        <f t="array" ref="AA276">IF($AK276=0,"",IF((INDEX(MASTER!$D$24:$AG$391,$AK276,AA$419)=0),"",(INDEX(MASTER!$D$24:$AG$391,$AK276,AA$419))))</f>
        <v/>
      </c>
      <c r="AB276" s="100" t="str" cm="1">
        <f t="array" ref="AB276">IF($AK276=0,"",IF((INDEX(MASTER!$D$24:$AG$391,$AK276,AB$419)=0),"",(INDEX(MASTER!$D$24:$AG$391,$AK276,AB$419))))</f>
        <v/>
      </c>
      <c r="AC276" s="100" t="str" cm="1">
        <f t="array" ref="AC276">IF($AK276=0,"",IF((INDEX(MASTER!$D$24:$AG$391,$AK276,AC$419)=0),"",(INDEX(MASTER!$D$24:$AG$391,$AK276,AC$419))))</f>
        <v/>
      </c>
      <c r="AD276" s="100" t="str" cm="1">
        <f t="array" ref="AD276">IF($AK276=0,"",IF((INDEX(MASTER!$D$24:$AG$391,$AK276,AD$419)=0),"",(INDEX(MASTER!$D$24:$AG$391,$AK276,AD$419))))</f>
        <v/>
      </c>
      <c r="AE276" s="100" t="str" cm="1">
        <f t="array" ref="AE276">IF($AK276=0,"",IF((INDEX(MASTER!$D$24:$AG$391,$AK276,AE$419)=0),"",(INDEX(MASTER!$D$24:$AG$391,$AK276,AE$419))))</f>
        <v/>
      </c>
      <c r="AF276" s="101" t="str" cm="1">
        <f t="array" ref="AF276">IF($AK276=0,"",IF((INDEX(MASTER!$D$24:$AG$391,$AK276,AF$419)=0),"",(INDEX(MASTER!$D$24:$AG$391,$AK276,AF$419))))</f>
        <v/>
      </c>
      <c r="AK276" s="3">
        <v>190</v>
      </c>
    </row>
    <row r="277" spans="2:37" ht="12.75" customHeight="1" x14ac:dyDescent="0.2">
      <c r="B277" s="28"/>
      <c r="D277" s="22" t="str" cm="1">
        <f t="array" ref="D277">IF($AK277=0,"",IF((INDEX(MASTER!$D$24:$AG$391,$AK277,D$419)=0),"",(INDEX(MASTER!$D$24:$AG$391,$AK277,D$419))))</f>
        <v>$GP104</v>
      </c>
      <c r="E277" s="22" t="str" cm="1">
        <f t="array" ref="E277">IF($AK277=0,"",IF((INDEX(MASTER!$D$24:$AG$391,$AK277,E$419)=0),"",(INDEX(MASTER!$D$24:$AG$391,$AK277,E$419))))</f>
        <v>C-7</v>
      </c>
      <c r="F277" s="22" t="str" cm="1">
        <f t="array" ref="F277">IF($AK277=0,"",IF((INDEX(MASTER!$D$24:$AG$391,$AK277,F$419)=0),"",(INDEX(MASTER!$D$24:$AG$391,$AK277,F$419))))</f>
        <v>RAMPS CD</v>
      </c>
      <c r="G277" s="23" cm="1">
        <f t="array" ref="G277">IF($AK277=0,"",IF((INDEX(MASTER!$D$24:$AG$391,$AK277,G$419)=0),"",(INDEX(MASTER!$D$24:$AG$391,$AK277,G$419))))</f>
        <v>1293</v>
      </c>
      <c r="H277" s="22" t="str" cm="1">
        <f t="array" ref="H277">IF($AK277=0,"",IF((INDEX(MASTER!$D$24:$AG$391,$AK277,H$419)=0),"",(INDEX(MASTER!$D$24:$AG$391,$AK277,H$419))))</f>
        <v>TO</v>
      </c>
      <c r="I277" s="23" cm="1">
        <f t="array" ref="I277">IF($AK277=0,"",IF((INDEX(MASTER!$D$24:$AG$391,$AK277,I$419)=0),"",(INDEX(MASTER!$D$24:$AG$391,$AK277,I$419))))</f>
        <v>1296</v>
      </c>
      <c r="J277" s="24" t="str" cm="1">
        <f t="array" ref="J277">IF($AK277=0,"",IF((INDEX(MASTER!$D$24:$AG$391,$AK277,J$419)=0),"",(INDEX(MASTER!$D$24:$AG$391,$AK277,J$419))))</f>
        <v>RT</v>
      </c>
      <c r="K277" s="24" t="str" cm="1">
        <f t="array" ref="K277">IF($AK277=0,"",IF((INDEX(MASTER!$D$24:$AG$391,$AK277,K$419)=0),"",(INDEX(MASTER!$D$24:$AG$391,$AK277,K$419))))</f>
        <v>01/NHS/21</v>
      </c>
      <c r="L277" s="25" t="str" cm="1">
        <f t="array" ref="L277">IF($AK277=0,"",IF((INDEX(MASTER!$D$24:$AG$391,$AK277,L$419)=0),"",(INDEX(MASTER!$D$24:$AG$391,$AK277,L$419))))</f>
        <v/>
      </c>
      <c r="M277" s="27" t="str" cm="1">
        <f t="array" ref="M277">IF($AK277=0,"",IF((INDEX(MASTER!$D$24:$AG$391,$AK277,M$419)=0),"",(INDEX(MASTER!$D$24:$AG$391,$AK277,M$419))))</f>
        <v/>
      </c>
      <c r="N277" s="27" t="str" cm="1">
        <f t="array" ref="N277">IF($AK277=0,"",IF((INDEX(MASTER!$D$24:$AG$391,$AK277,N$419)=0),"",(INDEX(MASTER!$D$24:$AG$391,$AK277,N$419))))</f>
        <v/>
      </c>
      <c r="O277" s="27" t="str" cm="1">
        <f t="array" ref="O277">IF($AK277=0,"",IF((INDEX(MASTER!$D$24:$AG$391,$AK277,O$419)=0),"",(INDEX(MASTER!$D$24:$AG$391,$AK277,O$419))))</f>
        <v/>
      </c>
      <c r="P277" s="27" t="str" cm="1">
        <f t="array" ref="P277">IF($AK277=0,"",IF((INDEX(MASTER!$D$24:$AG$391,$AK277,P$419)=0),"",(INDEX(MASTER!$D$24:$AG$391,$AK277,P$419))))</f>
        <v/>
      </c>
      <c r="Q277" s="27" t="str" cm="1">
        <f t="array" ref="Q277">IF($AK277=0,"",IF((INDEX(MASTER!$D$24:$AG$391,$AK277,Q$419)=0),"",(INDEX(MASTER!$D$24:$AG$391,$AK277,Q$419))))</f>
        <v/>
      </c>
      <c r="R277" s="27" t="str" cm="1">
        <f t="array" ref="R277">IF($AK277=0,"",IF((INDEX(MASTER!$D$24:$AG$391,$AK277,R$419)=0),"",(INDEX(MASTER!$D$24:$AG$391,$AK277,R$419))))</f>
        <v/>
      </c>
      <c r="S277" s="27" t="str" cm="1">
        <f t="array" ref="S277">IF($AK277=0,"",IF((INDEX(MASTER!$D$24:$AG$391,$AK277,S$419)=0),"",(INDEX(MASTER!$D$24:$AG$391,$AK277,S$419))))</f>
        <v/>
      </c>
      <c r="T277" s="27" t="str" cm="1">
        <f t="array" ref="T277">IF($AK277=0,"",IF((INDEX(MASTER!$D$24:$AG$391,$AK277,T$419)=0),"",(INDEX(MASTER!$D$24:$AG$391,$AK277,T$419))))</f>
        <v/>
      </c>
      <c r="U277" s="27" t="str" cm="1">
        <f t="array" ref="U277">IF($AK277=0,"",IF((INDEX(MASTER!$D$24:$AG$391,$AK277,U$419)=0),"",(INDEX(MASTER!$D$24:$AG$391,$AK277,U$419))))</f>
        <v/>
      </c>
      <c r="V277" s="27" t="str" cm="1">
        <f t="array" ref="V277">IF($AK277=0,"",IF((INDEX(MASTER!$D$24:$AG$391,$AK277,V$419)=0),"",(INDEX(MASTER!$D$24:$AG$391,$AK277,V$419))))</f>
        <v/>
      </c>
      <c r="W277" s="27" cm="1">
        <f t="array" ref="W277">IF($AK277=0,"",IF((INDEX(MASTER!$D$24:$AG$391,$AK277,W$419)=0),"",(INDEX(MASTER!$D$24:$AG$391,$AK277,W$419))))</f>
        <v>3</v>
      </c>
      <c r="X277" s="27" t="str" cm="1">
        <f t="array" ref="X277">IF($AK277=0,"",IF((INDEX(MASTER!$D$24:$AG$391,$AK277,X$419)=0),"",(INDEX(MASTER!$D$24:$AG$391,$AK277,X$419))))</f>
        <v/>
      </c>
      <c r="Y277" s="27" t="str" cm="1">
        <f t="array" ref="Y277">IF($AK277=0,"",IF((INDEX(MASTER!$D$24:$AG$391,$AK277,Y$419)=0),"",(INDEX(MASTER!$D$24:$AG$391,$AK277,Y$419))))</f>
        <v/>
      </c>
      <c r="Z277" s="27" t="str" cm="1">
        <f t="array" ref="Z277">IF($AK277=0,"",IF((INDEX(MASTER!$D$24:$AG$391,$AK277,Z$419)=0),"",(INDEX(MASTER!$D$24:$AG$391,$AK277,Z$419))))</f>
        <v/>
      </c>
      <c r="AA277" s="27" t="str" cm="1">
        <f t="array" ref="AA277">IF($AK277=0,"",IF((INDEX(MASTER!$D$24:$AG$391,$AK277,AA$419)=0),"",(INDEX(MASTER!$D$24:$AG$391,$AK277,AA$419))))</f>
        <v/>
      </c>
      <c r="AB277" s="27" t="str" cm="1">
        <f t="array" ref="AB277">IF($AK277=0,"",IF((INDEX(MASTER!$D$24:$AG$391,$AK277,AB$419)=0),"",(INDEX(MASTER!$D$24:$AG$391,$AK277,AB$419))))</f>
        <v/>
      </c>
      <c r="AC277" s="27" t="str" cm="1">
        <f t="array" ref="AC277">IF($AK277=0,"",IF((INDEX(MASTER!$D$24:$AG$391,$AK277,AC$419)=0),"",(INDEX(MASTER!$D$24:$AG$391,$AK277,AC$419))))</f>
        <v/>
      </c>
      <c r="AD277" s="27" t="str" cm="1">
        <f t="array" ref="AD277">IF($AK277=0,"",IF((INDEX(MASTER!$D$24:$AG$391,$AK277,AD$419)=0),"",(INDEX(MASTER!$D$24:$AG$391,$AK277,AD$419))))</f>
        <v/>
      </c>
      <c r="AE277" s="27" t="str" cm="1">
        <f t="array" ref="AE277">IF($AK277=0,"",IF((INDEX(MASTER!$D$24:$AG$391,$AK277,AE$419)=0),"",(INDEX(MASTER!$D$24:$AG$391,$AK277,AE$419))))</f>
        <v/>
      </c>
      <c r="AF277" s="102" t="str" cm="1">
        <f t="array" ref="AF277">IF($AK277=0,"",IF((INDEX(MASTER!$D$24:$AG$391,$AK277,AF$419)=0),"",(INDEX(MASTER!$D$24:$AG$391,$AK277,AF$419))))</f>
        <v/>
      </c>
      <c r="AK277" s="3">
        <v>191</v>
      </c>
    </row>
    <row r="278" spans="2:37" ht="12.75" customHeight="1" x14ac:dyDescent="0.2">
      <c r="B278" s="28"/>
      <c r="D278" s="22" t="str" cm="1">
        <f t="array" ref="D278">IF($AK278=0,"",IF((INDEX(MASTER!$D$24:$AG$391,$AK278,D$419)=0),"",(INDEX(MASTER!$D$24:$AG$391,$AK278,D$419))))</f>
        <v>$GP104</v>
      </c>
      <c r="E278" s="22" t="str" cm="1">
        <f t="array" ref="E278">IF($AK278=0,"",IF((INDEX(MASTER!$D$24:$AG$391,$AK278,E$419)=0),"",(INDEX(MASTER!$D$24:$AG$391,$AK278,E$419))))</f>
        <v>C-8</v>
      </c>
      <c r="F278" s="22" t="str" cm="1">
        <f t="array" ref="F278">IF($AK278=0,"",IF((INDEX(MASTER!$D$24:$AG$391,$AK278,F$419)=0),"",(INDEX(MASTER!$D$24:$AG$391,$AK278,F$419))))</f>
        <v>RAMPS CD</v>
      </c>
      <c r="G278" s="23" cm="1">
        <f t="array" ref="G278">IF($AK278=0,"",IF((INDEX(MASTER!$D$24:$AG$391,$AK278,G$419)=0),"",(INDEX(MASTER!$D$24:$AG$391,$AK278,G$419))))</f>
        <v>1304</v>
      </c>
      <c r="H278" s="22" t="str" cm="1">
        <f t="array" ref="H278">IF($AK278=0,"",IF((INDEX(MASTER!$D$24:$AG$391,$AK278,H$419)=0),"",(INDEX(MASTER!$D$24:$AG$391,$AK278,H$419))))</f>
        <v>TO</v>
      </c>
      <c r="I278" s="23" cm="1">
        <f t="array" ref="I278">IF($AK278=0,"",IF((INDEX(MASTER!$D$24:$AG$391,$AK278,I$419)=0),"",(INDEX(MASTER!$D$24:$AG$391,$AK278,I$419))))</f>
        <v>1589.83</v>
      </c>
      <c r="J278" s="24" t="str" cm="1">
        <f t="array" ref="J278">IF($AK278=0,"",IF((INDEX(MASTER!$D$24:$AG$391,$AK278,J$419)=0),"",(INDEX(MASTER!$D$24:$AG$391,$AK278,J$419))))</f>
        <v>RT</v>
      </c>
      <c r="K278" s="24" t="str" cm="1">
        <f t="array" ref="K278">IF($AK278=0,"",IF((INDEX(MASTER!$D$24:$AG$391,$AK278,K$419)=0),"",(INDEX(MASTER!$D$24:$AG$391,$AK278,K$419))))</f>
        <v>01/NHS/21</v>
      </c>
      <c r="L278" s="25" t="str" cm="1">
        <f t="array" ref="L278">IF($AK278=0,"",IF((INDEX(MASTER!$D$24:$AG$391,$AK278,L$419)=0),"",(INDEX(MASTER!$D$24:$AG$391,$AK278,L$419))))</f>
        <v/>
      </c>
      <c r="M278" s="27" t="str" cm="1">
        <f t="array" ref="M278">IF($AK278=0,"",IF((INDEX(MASTER!$D$24:$AG$391,$AK278,M$419)=0),"",(INDEX(MASTER!$D$24:$AG$391,$AK278,M$419))))</f>
        <v/>
      </c>
      <c r="N278" s="27" t="str" cm="1">
        <f t="array" ref="N278">IF($AK278=0,"",IF((INDEX(MASTER!$D$24:$AG$391,$AK278,N$419)=0),"",(INDEX(MASTER!$D$24:$AG$391,$AK278,N$419))))</f>
        <v/>
      </c>
      <c r="O278" s="27" t="str" cm="1">
        <f t="array" ref="O278">IF($AK278=0,"",IF((INDEX(MASTER!$D$24:$AG$391,$AK278,O$419)=0),"",(INDEX(MASTER!$D$24:$AG$391,$AK278,O$419))))</f>
        <v/>
      </c>
      <c r="P278" s="27" t="str" cm="1">
        <f t="array" ref="P278">IF($AK278=0,"",IF((INDEX(MASTER!$D$24:$AG$391,$AK278,P$419)=0),"",(INDEX(MASTER!$D$24:$AG$391,$AK278,P$419))))</f>
        <v/>
      </c>
      <c r="Q278" s="27" t="str" cm="1">
        <f t="array" ref="Q278">IF($AK278=0,"",IF((INDEX(MASTER!$D$24:$AG$391,$AK278,Q$419)=0),"",(INDEX(MASTER!$D$24:$AG$391,$AK278,Q$419))))</f>
        <v/>
      </c>
      <c r="R278" s="27" t="str" cm="1">
        <f t="array" ref="R278">IF($AK278=0,"",IF((INDEX(MASTER!$D$24:$AG$391,$AK278,R$419)=0),"",(INDEX(MASTER!$D$24:$AG$391,$AK278,R$419))))</f>
        <v/>
      </c>
      <c r="S278" s="27" t="str" cm="1">
        <f t="array" ref="S278">IF($AK278=0,"",IF((INDEX(MASTER!$D$24:$AG$391,$AK278,S$419)=0),"",(INDEX(MASTER!$D$24:$AG$391,$AK278,S$419))))</f>
        <v/>
      </c>
      <c r="T278" s="27" t="str" cm="1">
        <f t="array" ref="T278">IF($AK278=0,"",IF((INDEX(MASTER!$D$24:$AG$391,$AK278,T$419)=0),"",(INDEX(MASTER!$D$24:$AG$391,$AK278,T$419))))</f>
        <v/>
      </c>
      <c r="U278" s="27" t="str" cm="1">
        <f t="array" ref="U278">IF($AK278=0,"",IF((INDEX(MASTER!$D$24:$AG$391,$AK278,U$419)=0),"",(INDEX(MASTER!$D$24:$AG$391,$AK278,U$419))))</f>
        <v/>
      </c>
      <c r="V278" s="27" t="str" cm="1">
        <f t="array" ref="V278">IF($AK278=0,"",IF((INDEX(MASTER!$D$24:$AG$391,$AK278,V$419)=0),"",(INDEX(MASTER!$D$24:$AG$391,$AK278,V$419))))</f>
        <v/>
      </c>
      <c r="W278" s="32" cm="1">
        <f t="array" ref="W278">IF($AK278=0,"",IF((INDEX(MASTER!$D$24:$AG$391,$AK278,W$419)=0),"",(INDEX(MASTER!$D$24:$AG$391,$AK278,W$419))))</f>
        <v>285.82999999999993</v>
      </c>
      <c r="X278" s="27" t="str" cm="1">
        <f t="array" ref="X278">IF($AK278=0,"",IF((INDEX(MASTER!$D$24:$AG$391,$AK278,X$419)=0),"",(INDEX(MASTER!$D$24:$AG$391,$AK278,X$419))))</f>
        <v/>
      </c>
      <c r="Y278" s="27" t="str" cm="1">
        <f t="array" ref="Y278">IF($AK278=0,"",IF((INDEX(MASTER!$D$24:$AG$391,$AK278,Y$419)=0),"",(INDEX(MASTER!$D$24:$AG$391,$AK278,Y$419))))</f>
        <v/>
      </c>
      <c r="Z278" s="27" t="str" cm="1">
        <f t="array" ref="Z278">IF($AK278=0,"",IF((INDEX(MASTER!$D$24:$AG$391,$AK278,Z$419)=0),"",(INDEX(MASTER!$D$24:$AG$391,$AK278,Z$419))))</f>
        <v/>
      </c>
      <c r="AA278" s="27" t="str" cm="1">
        <f t="array" ref="AA278">IF($AK278=0,"",IF((INDEX(MASTER!$D$24:$AG$391,$AK278,AA$419)=0),"",(INDEX(MASTER!$D$24:$AG$391,$AK278,AA$419))))</f>
        <v/>
      </c>
      <c r="AB278" s="27" t="str" cm="1">
        <f t="array" ref="AB278">IF($AK278=0,"",IF((INDEX(MASTER!$D$24:$AG$391,$AK278,AB$419)=0),"",(INDEX(MASTER!$D$24:$AG$391,$AK278,AB$419))))</f>
        <v/>
      </c>
      <c r="AC278" s="27" t="str" cm="1">
        <f t="array" ref="AC278">IF($AK278=0,"",IF((INDEX(MASTER!$D$24:$AG$391,$AK278,AC$419)=0),"",(INDEX(MASTER!$D$24:$AG$391,$AK278,AC$419))))</f>
        <v/>
      </c>
      <c r="AD278" s="27" t="str" cm="1">
        <f t="array" ref="AD278">IF($AK278=0,"",IF((INDEX(MASTER!$D$24:$AG$391,$AK278,AD$419)=0),"",(INDEX(MASTER!$D$24:$AG$391,$AK278,AD$419))))</f>
        <v/>
      </c>
      <c r="AE278" s="27" t="str" cm="1">
        <f t="array" ref="AE278">IF($AK278=0,"",IF((INDEX(MASTER!$D$24:$AG$391,$AK278,AE$419)=0),"",(INDEX(MASTER!$D$24:$AG$391,$AK278,AE$419))))</f>
        <v/>
      </c>
      <c r="AF278" s="102" t="str" cm="1">
        <f t="array" ref="AF278">IF($AK278=0,"",IF((INDEX(MASTER!$D$24:$AG$391,$AK278,AF$419)=0),"",(INDEX(MASTER!$D$24:$AG$391,$AK278,AF$419))))</f>
        <v/>
      </c>
      <c r="AK278" s="3">
        <v>192</v>
      </c>
    </row>
    <row r="279" spans="2:37" ht="12.75" customHeight="1" x14ac:dyDescent="0.2">
      <c r="B279" s="28"/>
      <c r="D279" s="22" t="str" cm="1">
        <f t="array" ref="D279">IF($AK279=0,"",IF((INDEX(MASTER!$D$24:$AG$391,$AK279,D$419)=0),"",(INDEX(MASTER!$D$24:$AG$391,$AK279,D$419))))</f>
        <v/>
      </c>
      <c r="E279" s="22" t="str" cm="1">
        <f t="array" ref="E279">IF($AK279=0,"",IF((INDEX(MASTER!$D$24:$AG$391,$AK279,E$419)=0),"",(INDEX(MASTER!$D$24:$AG$391,$AK279,E$419))))</f>
        <v/>
      </c>
      <c r="F279" s="22" t="str" cm="1">
        <f t="array" ref="F279">IF($AK279=0,"",IF((INDEX(MASTER!$D$24:$AG$391,$AK279,F$419)=0),"",(INDEX(MASTER!$D$24:$AG$391,$AK279,F$419))))</f>
        <v/>
      </c>
      <c r="G279" s="23" t="str" cm="1">
        <f t="array" ref="G279">IF($AK279=0,"",IF((INDEX(MASTER!$D$24:$AG$391,$AK279,G$419)=0),"",(INDEX(MASTER!$D$24:$AG$391,$AK279,G$419))))</f>
        <v/>
      </c>
      <c r="H279" s="22" t="str" cm="1">
        <f t="array" ref="H279">IF($AK279=0,"",IF((INDEX(MASTER!$D$24:$AG$391,$AK279,H$419)=0),"",(INDEX(MASTER!$D$24:$AG$391,$AK279,H$419))))</f>
        <v/>
      </c>
      <c r="I279" s="23" t="str" cm="1">
        <f t="array" ref="I279">IF($AK279=0,"",IF((INDEX(MASTER!$D$24:$AG$391,$AK279,I$419)=0),"",(INDEX(MASTER!$D$24:$AG$391,$AK279,I$419))))</f>
        <v/>
      </c>
      <c r="J279" s="24" t="str" cm="1">
        <f t="array" ref="J279">IF($AK279=0,"",IF((INDEX(MASTER!$D$24:$AG$391,$AK279,J$419)=0),"",(INDEX(MASTER!$D$24:$AG$391,$AK279,J$419))))</f>
        <v/>
      </c>
      <c r="K279" s="24" t="str" cm="1">
        <f t="array" ref="K279">IF($AK279=0,"",IF((INDEX(MASTER!$D$24:$AG$391,$AK279,K$419)=0),"",(INDEX(MASTER!$D$24:$AG$391,$AK279,K$419))))</f>
        <v/>
      </c>
      <c r="L279" s="25" t="str" cm="1">
        <f t="array" ref="L279">IF($AK279=0,"",IF((INDEX(MASTER!$D$24:$AG$391,$AK279,L$419)=0),"",(INDEX(MASTER!$D$24:$AG$391,$AK279,L$419))))</f>
        <v/>
      </c>
      <c r="M279" s="27" t="str" cm="1">
        <f t="array" ref="M279">IF($AK279=0,"",IF((INDEX(MASTER!$D$24:$AG$391,$AK279,M$419)=0),"",(INDEX(MASTER!$D$24:$AG$391,$AK279,M$419))))</f>
        <v/>
      </c>
      <c r="N279" s="27" t="str" cm="1">
        <f t="array" ref="N279">IF($AK279=0,"",IF((INDEX(MASTER!$D$24:$AG$391,$AK279,N$419)=0),"",(INDEX(MASTER!$D$24:$AG$391,$AK279,N$419))))</f>
        <v/>
      </c>
      <c r="O279" s="27" t="str" cm="1">
        <f t="array" ref="O279">IF($AK279=0,"",IF((INDEX(MASTER!$D$24:$AG$391,$AK279,O$419)=0),"",(INDEX(MASTER!$D$24:$AG$391,$AK279,O$419))))</f>
        <v/>
      </c>
      <c r="P279" s="27" t="str" cm="1">
        <f t="array" ref="P279">IF($AK279=0,"",IF((INDEX(MASTER!$D$24:$AG$391,$AK279,P$419)=0),"",(INDEX(MASTER!$D$24:$AG$391,$AK279,P$419))))</f>
        <v/>
      </c>
      <c r="Q279" s="27" t="str" cm="1">
        <f t="array" ref="Q279">IF($AK279=0,"",IF((INDEX(MASTER!$D$24:$AG$391,$AK279,Q$419)=0),"",(INDEX(MASTER!$D$24:$AG$391,$AK279,Q$419))))</f>
        <v/>
      </c>
      <c r="R279" s="27" t="str" cm="1">
        <f t="array" ref="R279">IF($AK279=0,"",IF((INDEX(MASTER!$D$24:$AG$391,$AK279,R$419)=0),"",(INDEX(MASTER!$D$24:$AG$391,$AK279,R$419))))</f>
        <v/>
      </c>
      <c r="S279" s="27" t="str" cm="1">
        <f t="array" ref="S279">IF($AK279=0,"",IF((INDEX(MASTER!$D$24:$AG$391,$AK279,S$419)=0),"",(INDEX(MASTER!$D$24:$AG$391,$AK279,S$419))))</f>
        <v/>
      </c>
      <c r="T279" s="27" t="str" cm="1">
        <f t="array" ref="T279">IF($AK279=0,"",IF((INDEX(MASTER!$D$24:$AG$391,$AK279,T$419)=0),"",(INDEX(MASTER!$D$24:$AG$391,$AK279,T$419))))</f>
        <v/>
      </c>
      <c r="U279" s="27" t="str" cm="1">
        <f t="array" ref="U279">IF($AK279=0,"",IF((INDEX(MASTER!$D$24:$AG$391,$AK279,U$419)=0),"",(INDEX(MASTER!$D$24:$AG$391,$AK279,U$419))))</f>
        <v/>
      </c>
      <c r="V279" s="27" t="str" cm="1">
        <f t="array" ref="V279">IF($AK279=0,"",IF((INDEX(MASTER!$D$24:$AG$391,$AK279,V$419)=0),"",(INDEX(MASTER!$D$24:$AG$391,$AK279,V$419))))</f>
        <v/>
      </c>
      <c r="W279" s="32" t="str" cm="1">
        <f t="array" ref="W279">IF($AK279=0,"",IF((INDEX(MASTER!$D$24:$AG$391,$AK279,W$419)=0),"",(INDEX(MASTER!$D$24:$AG$391,$AK279,W$419))))</f>
        <v/>
      </c>
      <c r="X279" s="27" t="str" cm="1">
        <f t="array" ref="X279">IF($AK279=0,"",IF((INDEX(MASTER!$D$24:$AG$391,$AK279,X$419)=0),"",(INDEX(MASTER!$D$24:$AG$391,$AK279,X$419))))</f>
        <v/>
      </c>
      <c r="Y279" s="27" t="str" cm="1">
        <f t="array" ref="Y279">IF($AK279=0,"",IF((INDEX(MASTER!$D$24:$AG$391,$AK279,Y$419)=0),"",(INDEX(MASTER!$D$24:$AG$391,$AK279,Y$419))))</f>
        <v/>
      </c>
      <c r="Z279" s="27" t="str" cm="1">
        <f t="array" ref="Z279">IF($AK279=0,"",IF((INDEX(MASTER!$D$24:$AG$391,$AK279,Z$419)=0),"",(INDEX(MASTER!$D$24:$AG$391,$AK279,Z$419))))</f>
        <v/>
      </c>
      <c r="AA279" s="27" t="str" cm="1">
        <f t="array" ref="AA279">IF($AK279=0,"",IF((INDEX(MASTER!$D$24:$AG$391,$AK279,AA$419)=0),"",(INDEX(MASTER!$D$24:$AG$391,$AK279,AA$419))))</f>
        <v/>
      </c>
      <c r="AB279" s="27" t="str" cm="1">
        <f t="array" ref="AB279">IF($AK279=0,"",IF((INDEX(MASTER!$D$24:$AG$391,$AK279,AB$419)=0),"",(INDEX(MASTER!$D$24:$AG$391,$AK279,AB$419))))</f>
        <v/>
      </c>
      <c r="AC279" s="27" t="str" cm="1">
        <f t="array" ref="AC279">IF($AK279=0,"",IF((INDEX(MASTER!$D$24:$AG$391,$AK279,AC$419)=0),"",(INDEX(MASTER!$D$24:$AG$391,$AK279,AC$419))))</f>
        <v/>
      </c>
      <c r="AD279" s="27" t="str" cm="1">
        <f t="array" ref="AD279">IF($AK279=0,"",IF((INDEX(MASTER!$D$24:$AG$391,$AK279,AD$419)=0),"",(INDEX(MASTER!$D$24:$AG$391,$AK279,AD$419))))</f>
        <v/>
      </c>
      <c r="AE279" s="27" t="str" cm="1">
        <f t="array" ref="AE279">IF($AK279=0,"",IF((INDEX(MASTER!$D$24:$AG$391,$AK279,AE$419)=0),"",(INDEX(MASTER!$D$24:$AG$391,$AK279,AE$419))))</f>
        <v/>
      </c>
      <c r="AF279" s="102" t="str" cm="1">
        <f t="array" ref="AF279">IF($AK279=0,"",IF((INDEX(MASTER!$D$24:$AG$391,$AK279,AF$419)=0),"",(INDEX(MASTER!$D$24:$AG$391,$AK279,AF$419))))</f>
        <v/>
      </c>
      <c r="AK279" s="3">
        <v>193</v>
      </c>
    </row>
    <row r="280" spans="2:37" ht="12.75" customHeight="1" x14ac:dyDescent="0.2">
      <c r="B280" s="28"/>
      <c r="D280" s="22" t="str" cm="1">
        <f t="array" ref="D280">IF($AK280=0,"",IF((INDEX(MASTER!$D$24:$AG$391,$AK280,D$419)=0),"",(INDEX(MASTER!$D$24:$AG$391,$AK280,D$419))))</f>
        <v>$GP105</v>
      </c>
      <c r="E280" s="22" t="str" cm="1">
        <f t="array" ref="E280">IF($AK280=0,"",IF((INDEX(MASTER!$D$24:$AG$391,$AK280,E$419)=0),"",(INDEX(MASTER!$D$24:$AG$391,$AK280,E$419))))</f>
        <v>C-9</v>
      </c>
      <c r="F280" s="22" t="str" cm="1">
        <f t="array" ref="F280">IF($AK280=0,"",IF((INDEX(MASTER!$D$24:$AG$391,$AK280,F$419)=0),"",(INDEX(MASTER!$D$24:$AG$391,$AK280,F$419))))</f>
        <v>RAMP D</v>
      </c>
      <c r="G280" s="23" cm="1">
        <f t="array" ref="G280">IF($AK280=0,"",IF((INDEX(MASTER!$D$24:$AG$391,$AK280,G$419)=0),"",(INDEX(MASTER!$D$24:$AG$391,$AK280,G$419))))</f>
        <v>1589.83</v>
      </c>
      <c r="H280" s="22" t="str" cm="1">
        <f t="array" ref="H280">IF($AK280=0,"",IF((INDEX(MASTER!$D$24:$AG$391,$AK280,H$419)=0),"",(INDEX(MASTER!$D$24:$AG$391,$AK280,H$419))))</f>
        <v>TO</v>
      </c>
      <c r="I280" s="23" cm="1">
        <f t="array" ref="I280">IF($AK280=0,"",IF((INDEX(MASTER!$D$24:$AG$391,$AK280,I$419)=0),"",(INDEX(MASTER!$D$24:$AG$391,$AK280,I$419))))</f>
        <v>1846</v>
      </c>
      <c r="J280" s="24" t="str" cm="1">
        <f t="array" ref="J280">IF($AK280=0,"",IF((INDEX(MASTER!$D$24:$AG$391,$AK280,J$419)=0),"",(INDEX(MASTER!$D$24:$AG$391,$AK280,J$419))))</f>
        <v>RT</v>
      </c>
      <c r="K280" s="24" t="str" cm="1">
        <f t="array" ref="K280">IF($AK280=0,"",IF((INDEX(MASTER!$D$24:$AG$391,$AK280,K$419)=0),"",(INDEX(MASTER!$D$24:$AG$391,$AK280,K$419))))</f>
        <v>01/NHS/21</v>
      </c>
      <c r="L280" s="25" t="str" cm="1">
        <f t="array" ref="L280">IF($AK280=0,"",IF((INDEX(MASTER!$D$24:$AG$391,$AK280,L$419)=0),"",(INDEX(MASTER!$D$24:$AG$391,$AK280,L$419))))</f>
        <v/>
      </c>
      <c r="M280" s="27" t="str" cm="1">
        <f t="array" ref="M280">IF($AK280=0,"",IF((INDEX(MASTER!$D$24:$AG$391,$AK280,M$419)=0),"",(INDEX(MASTER!$D$24:$AG$391,$AK280,M$419))))</f>
        <v/>
      </c>
      <c r="N280" s="27" t="str" cm="1">
        <f t="array" ref="N280">IF($AK280=0,"",IF((INDEX(MASTER!$D$24:$AG$391,$AK280,N$419)=0),"",(INDEX(MASTER!$D$24:$AG$391,$AK280,N$419))))</f>
        <v/>
      </c>
      <c r="O280" s="27" t="str" cm="1">
        <f t="array" ref="O280">IF($AK280=0,"",IF((INDEX(MASTER!$D$24:$AG$391,$AK280,O$419)=0),"",(INDEX(MASTER!$D$24:$AG$391,$AK280,O$419))))</f>
        <v/>
      </c>
      <c r="P280" s="27" t="str" cm="1">
        <f t="array" ref="P280">IF($AK280=0,"",IF((INDEX(MASTER!$D$24:$AG$391,$AK280,P$419)=0),"",(INDEX(MASTER!$D$24:$AG$391,$AK280,P$419))))</f>
        <v/>
      </c>
      <c r="Q280" s="27" t="str" cm="1">
        <f t="array" ref="Q280">IF($AK280=0,"",IF((INDEX(MASTER!$D$24:$AG$391,$AK280,Q$419)=0),"",(INDEX(MASTER!$D$24:$AG$391,$AK280,Q$419))))</f>
        <v/>
      </c>
      <c r="R280" s="27" t="str" cm="1">
        <f t="array" ref="R280">IF($AK280=0,"",IF((INDEX(MASTER!$D$24:$AG$391,$AK280,R$419)=0),"",(INDEX(MASTER!$D$24:$AG$391,$AK280,R$419))))</f>
        <v/>
      </c>
      <c r="S280" s="27" t="str" cm="1">
        <f t="array" ref="S280">IF($AK280=0,"",IF((INDEX(MASTER!$D$24:$AG$391,$AK280,S$419)=0),"",(INDEX(MASTER!$D$24:$AG$391,$AK280,S$419))))</f>
        <v/>
      </c>
      <c r="T280" s="27" t="str" cm="1">
        <f t="array" ref="T280">IF($AK280=0,"",IF((INDEX(MASTER!$D$24:$AG$391,$AK280,T$419)=0),"",(INDEX(MASTER!$D$24:$AG$391,$AK280,T$419))))</f>
        <v/>
      </c>
      <c r="U280" s="27" t="str" cm="1">
        <f t="array" ref="U280">IF($AK280=0,"",IF((INDEX(MASTER!$D$24:$AG$391,$AK280,U$419)=0),"",(INDEX(MASTER!$D$24:$AG$391,$AK280,U$419))))</f>
        <v/>
      </c>
      <c r="V280" s="27" t="str" cm="1">
        <f t="array" ref="V280">IF($AK280=0,"",IF((INDEX(MASTER!$D$24:$AG$391,$AK280,V$419)=0),"",(INDEX(MASTER!$D$24:$AG$391,$AK280,V$419))))</f>
        <v/>
      </c>
      <c r="W280" s="32" cm="1">
        <f t="array" ref="W280">IF($AK280=0,"",IF((INDEX(MASTER!$D$24:$AG$391,$AK280,W$419)=0),"",(INDEX(MASTER!$D$24:$AG$391,$AK280,W$419))))</f>
        <v>256.17000000000007</v>
      </c>
      <c r="X280" s="27" t="str" cm="1">
        <f t="array" ref="X280">IF($AK280=0,"",IF((INDEX(MASTER!$D$24:$AG$391,$AK280,X$419)=0),"",(INDEX(MASTER!$D$24:$AG$391,$AK280,X$419))))</f>
        <v/>
      </c>
      <c r="Y280" s="27" t="str" cm="1">
        <f t="array" ref="Y280">IF($AK280=0,"",IF((INDEX(MASTER!$D$24:$AG$391,$AK280,Y$419)=0),"",(INDEX(MASTER!$D$24:$AG$391,$AK280,Y$419))))</f>
        <v/>
      </c>
      <c r="Z280" s="27" t="str" cm="1">
        <f t="array" ref="Z280">IF($AK280=0,"",IF((INDEX(MASTER!$D$24:$AG$391,$AK280,Z$419)=0),"",(INDEX(MASTER!$D$24:$AG$391,$AK280,Z$419))))</f>
        <v/>
      </c>
      <c r="AA280" s="27" t="str" cm="1">
        <f t="array" ref="AA280">IF($AK280=0,"",IF((INDEX(MASTER!$D$24:$AG$391,$AK280,AA$419)=0),"",(INDEX(MASTER!$D$24:$AG$391,$AK280,AA$419))))</f>
        <v/>
      </c>
      <c r="AB280" s="27" t="str" cm="1">
        <f t="array" ref="AB280">IF($AK280=0,"",IF((INDEX(MASTER!$D$24:$AG$391,$AK280,AB$419)=0),"",(INDEX(MASTER!$D$24:$AG$391,$AK280,AB$419))))</f>
        <v/>
      </c>
      <c r="AC280" s="27" t="str" cm="1">
        <f t="array" ref="AC280">IF($AK280=0,"",IF((INDEX(MASTER!$D$24:$AG$391,$AK280,AC$419)=0),"",(INDEX(MASTER!$D$24:$AG$391,$AK280,AC$419))))</f>
        <v/>
      </c>
      <c r="AD280" s="27" t="str" cm="1">
        <f t="array" ref="AD280">IF($AK280=0,"",IF((INDEX(MASTER!$D$24:$AG$391,$AK280,AD$419)=0),"",(INDEX(MASTER!$D$24:$AG$391,$AK280,AD$419))))</f>
        <v/>
      </c>
      <c r="AE280" s="27" t="str" cm="1">
        <f t="array" ref="AE280">IF($AK280=0,"",IF((INDEX(MASTER!$D$24:$AG$391,$AK280,AE$419)=0),"",(INDEX(MASTER!$D$24:$AG$391,$AK280,AE$419))))</f>
        <v/>
      </c>
      <c r="AF280" s="102" t="str" cm="1">
        <f t="array" ref="AF280">IF($AK280=0,"",IF((INDEX(MASTER!$D$24:$AG$391,$AK280,AF$419)=0),"",(INDEX(MASTER!$D$24:$AG$391,$AK280,AF$419))))</f>
        <v/>
      </c>
      <c r="AK280" s="3">
        <v>194</v>
      </c>
    </row>
    <row r="281" spans="2:37" ht="12.75" customHeight="1" x14ac:dyDescent="0.2">
      <c r="B281" s="28"/>
      <c r="D281" s="22" t="str" cm="1">
        <f t="array" ref="D281">IF($AK281=0,"",IF((INDEX(MASTER!$D$24:$AG$391,$AK281,D$419)=0),"",(INDEX(MASTER!$D$24:$AG$391,$AK281,D$419))))</f>
        <v>$GP105</v>
      </c>
      <c r="E281" s="22" t="str" cm="1">
        <f t="array" ref="E281">IF($AK281=0,"",IF((INDEX(MASTER!$D$24:$AG$391,$AK281,E$419)=0),"",(INDEX(MASTER!$D$24:$AG$391,$AK281,E$419))))</f>
        <v>C-10</v>
      </c>
      <c r="F281" s="22" t="str" cm="1">
        <f t="array" ref="F281">IF($AK281=0,"",IF((INDEX(MASTER!$D$24:$AG$391,$AK281,F$419)=0),"",(INDEX(MASTER!$D$24:$AG$391,$AK281,F$419))))</f>
        <v>RAMP D</v>
      </c>
      <c r="G281" s="23" cm="1">
        <f t="array" ref="G281">IF($AK281=0,"",IF((INDEX(MASTER!$D$24:$AG$391,$AK281,G$419)=0),"",(INDEX(MASTER!$D$24:$AG$391,$AK281,G$419))))</f>
        <v>1854</v>
      </c>
      <c r="H281" s="22" t="str" cm="1">
        <f t="array" ref="H281">IF($AK281=0,"",IF((INDEX(MASTER!$D$24:$AG$391,$AK281,H$419)=0),"",(INDEX(MASTER!$D$24:$AG$391,$AK281,H$419))))</f>
        <v>TO</v>
      </c>
      <c r="I281" s="23" cm="1">
        <f t="array" ref="I281">IF($AK281=0,"",IF((INDEX(MASTER!$D$24:$AG$391,$AK281,I$419)=0),"",(INDEX(MASTER!$D$24:$AG$391,$AK281,I$419))))</f>
        <v>2221</v>
      </c>
      <c r="J281" s="24" t="str" cm="1">
        <f t="array" ref="J281">IF($AK281=0,"",IF((INDEX(MASTER!$D$24:$AG$391,$AK281,J$419)=0),"",(INDEX(MASTER!$D$24:$AG$391,$AK281,J$419))))</f>
        <v>RT</v>
      </c>
      <c r="K281" s="24" t="str" cm="1">
        <f t="array" ref="K281">IF($AK281=0,"",IF((INDEX(MASTER!$D$24:$AG$391,$AK281,K$419)=0),"",(INDEX(MASTER!$D$24:$AG$391,$AK281,K$419))))</f>
        <v>01/NHS/21</v>
      </c>
      <c r="L281" s="25" t="str" cm="1">
        <f t="array" ref="L281">IF($AK281=0,"",IF((INDEX(MASTER!$D$24:$AG$391,$AK281,L$419)=0),"",(INDEX(MASTER!$D$24:$AG$391,$AK281,L$419))))</f>
        <v/>
      </c>
      <c r="M281" s="27" t="str" cm="1">
        <f t="array" ref="M281">IF($AK281=0,"",IF((INDEX(MASTER!$D$24:$AG$391,$AK281,M$419)=0),"",(INDEX(MASTER!$D$24:$AG$391,$AK281,M$419))))</f>
        <v/>
      </c>
      <c r="N281" s="27" t="str" cm="1">
        <f t="array" ref="N281">IF($AK281=0,"",IF((INDEX(MASTER!$D$24:$AG$391,$AK281,N$419)=0),"",(INDEX(MASTER!$D$24:$AG$391,$AK281,N$419))))</f>
        <v/>
      </c>
      <c r="O281" s="27" t="str" cm="1">
        <f t="array" ref="O281">IF($AK281=0,"",IF((INDEX(MASTER!$D$24:$AG$391,$AK281,O$419)=0),"",(INDEX(MASTER!$D$24:$AG$391,$AK281,O$419))))</f>
        <v/>
      </c>
      <c r="P281" s="27" t="str" cm="1">
        <f t="array" ref="P281">IF($AK281=0,"",IF((INDEX(MASTER!$D$24:$AG$391,$AK281,P$419)=0),"",(INDEX(MASTER!$D$24:$AG$391,$AK281,P$419))))</f>
        <v/>
      </c>
      <c r="Q281" s="27" t="str" cm="1">
        <f t="array" ref="Q281">IF($AK281=0,"",IF((INDEX(MASTER!$D$24:$AG$391,$AK281,Q$419)=0),"",(INDEX(MASTER!$D$24:$AG$391,$AK281,Q$419))))</f>
        <v/>
      </c>
      <c r="R281" s="27" t="str" cm="1">
        <f t="array" ref="R281">IF($AK281=0,"",IF((INDEX(MASTER!$D$24:$AG$391,$AK281,R$419)=0),"",(INDEX(MASTER!$D$24:$AG$391,$AK281,R$419))))</f>
        <v/>
      </c>
      <c r="S281" s="27" t="str" cm="1">
        <f t="array" ref="S281">IF($AK281=0,"",IF((INDEX(MASTER!$D$24:$AG$391,$AK281,S$419)=0),"",(INDEX(MASTER!$D$24:$AG$391,$AK281,S$419))))</f>
        <v/>
      </c>
      <c r="T281" s="27" t="str" cm="1">
        <f t="array" ref="T281">IF($AK281=0,"",IF((INDEX(MASTER!$D$24:$AG$391,$AK281,T$419)=0),"",(INDEX(MASTER!$D$24:$AG$391,$AK281,T$419))))</f>
        <v/>
      </c>
      <c r="U281" s="27" t="str" cm="1">
        <f t="array" ref="U281">IF($AK281=0,"",IF((INDEX(MASTER!$D$24:$AG$391,$AK281,U$419)=0),"",(INDEX(MASTER!$D$24:$AG$391,$AK281,U$419))))</f>
        <v/>
      </c>
      <c r="V281" s="27" t="str" cm="1">
        <f t="array" ref="V281">IF($AK281=0,"",IF((INDEX(MASTER!$D$24:$AG$391,$AK281,V$419)=0),"",(INDEX(MASTER!$D$24:$AG$391,$AK281,V$419))))</f>
        <v/>
      </c>
      <c r="W281" s="32" cm="1">
        <f t="array" ref="W281">IF($AK281=0,"",IF((INDEX(MASTER!$D$24:$AG$391,$AK281,W$419)=0),"",(INDEX(MASTER!$D$24:$AG$391,$AK281,W$419))))</f>
        <v>367</v>
      </c>
      <c r="X281" s="27" t="str" cm="1">
        <f t="array" ref="X281">IF($AK281=0,"",IF((INDEX(MASTER!$D$24:$AG$391,$AK281,X$419)=0),"",(INDEX(MASTER!$D$24:$AG$391,$AK281,X$419))))</f>
        <v/>
      </c>
      <c r="Y281" s="27" t="str" cm="1">
        <f t="array" ref="Y281">IF($AK281=0,"",IF((INDEX(MASTER!$D$24:$AG$391,$AK281,Y$419)=0),"",(INDEX(MASTER!$D$24:$AG$391,$AK281,Y$419))))</f>
        <v/>
      </c>
      <c r="Z281" s="27" t="str" cm="1">
        <f t="array" ref="Z281">IF($AK281=0,"",IF((INDEX(MASTER!$D$24:$AG$391,$AK281,Z$419)=0),"",(INDEX(MASTER!$D$24:$AG$391,$AK281,Z$419))))</f>
        <v/>
      </c>
      <c r="AA281" s="27" t="str" cm="1">
        <f t="array" ref="AA281">IF($AK281=0,"",IF((INDEX(MASTER!$D$24:$AG$391,$AK281,AA$419)=0),"",(INDEX(MASTER!$D$24:$AG$391,$AK281,AA$419))))</f>
        <v/>
      </c>
      <c r="AB281" s="27" t="str" cm="1">
        <f t="array" ref="AB281">IF($AK281=0,"",IF((INDEX(MASTER!$D$24:$AG$391,$AK281,AB$419)=0),"",(INDEX(MASTER!$D$24:$AG$391,$AK281,AB$419))))</f>
        <v/>
      </c>
      <c r="AC281" s="27" t="str" cm="1">
        <f t="array" ref="AC281">IF($AK281=0,"",IF((INDEX(MASTER!$D$24:$AG$391,$AK281,AC$419)=0),"",(INDEX(MASTER!$D$24:$AG$391,$AK281,AC$419))))</f>
        <v/>
      </c>
      <c r="AD281" s="27" t="str" cm="1">
        <f t="array" ref="AD281">IF($AK281=0,"",IF((INDEX(MASTER!$D$24:$AG$391,$AK281,AD$419)=0),"",(INDEX(MASTER!$D$24:$AG$391,$AK281,AD$419))))</f>
        <v/>
      </c>
      <c r="AE281" s="27" t="str" cm="1">
        <f t="array" ref="AE281">IF($AK281=0,"",IF((INDEX(MASTER!$D$24:$AG$391,$AK281,AE$419)=0),"",(INDEX(MASTER!$D$24:$AG$391,$AK281,AE$419))))</f>
        <v/>
      </c>
      <c r="AF281" s="102" t="str" cm="1">
        <f t="array" ref="AF281">IF($AK281=0,"",IF((INDEX(MASTER!$D$24:$AG$391,$AK281,AF$419)=0),"",(INDEX(MASTER!$D$24:$AG$391,$AK281,AF$419))))</f>
        <v/>
      </c>
      <c r="AK281" s="3">
        <v>195</v>
      </c>
    </row>
    <row r="282" spans="2:37" ht="12.75" customHeight="1" x14ac:dyDescent="0.2">
      <c r="B282" s="28"/>
      <c r="D282" s="22" t="str" cm="1">
        <f t="array" ref="D282">IF($AK282=0,"",IF((INDEX(MASTER!$D$24:$AG$391,$AK282,D$419)=0),"",(INDEX(MASTER!$D$24:$AG$391,$AK282,D$419))))</f>
        <v>$GP106</v>
      </c>
      <c r="E282" s="22" t="str" cm="1">
        <f t="array" ref="E282">IF($AK282=0,"",IF((INDEX(MASTER!$D$24:$AG$391,$AK282,E$419)=0),"",(INDEX(MASTER!$D$24:$AG$391,$AK282,E$419))))</f>
        <v>C-11</v>
      </c>
      <c r="F282" s="22" t="str" cm="1">
        <f t="array" ref="F282">IF($AK282=0,"",IF((INDEX(MASTER!$D$24:$AG$391,$AK282,F$419)=0),"",(INDEX(MASTER!$D$24:$AG$391,$AK282,F$419))))</f>
        <v>RAMP D</v>
      </c>
      <c r="G282" s="23" cm="1">
        <f t="array" ref="G282">IF($AK282=0,"",IF((INDEX(MASTER!$D$24:$AG$391,$AK282,G$419)=0),"",(INDEX(MASTER!$D$24:$AG$391,$AK282,G$419))))</f>
        <v>2221</v>
      </c>
      <c r="H282" s="22" t="str" cm="1">
        <f t="array" ref="H282">IF($AK282=0,"",IF((INDEX(MASTER!$D$24:$AG$391,$AK282,H$419)=0),"",(INDEX(MASTER!$D$24:$AG$391,$AK282,H$419))))</f>
        <v>TO</v>
      </c>
      <c r="I282" s="23" cm="1">
        <f t="array" ref="I282">IF($AK282=0,"",IF((INDEX(MASTER!$D$24:$AG$391,$AK282,I$419)=0),"",(INDEX(MASTER!$D$24:$AG$391,$AK282,I$419))))</f>
        <v>2267.2800000000002</v>
      </c>
      <c r="J282" s="24" t="str" cm="1">
        <f t="array" ref="J282">IF($AK282=0,"",IF((INDEX(MASTER!$D$24:$AG$391,$AK282,J$419)=0),"",(INDEX(MASTER!$D$24:$AG$391,$AK282,J$419))))</f>
        <v>RT</v>
      </c>
      <c r="K282" s="24" t="str" cm="1">
        <f t="array" ref="K282">IF($AK282=0,"",IF((INDEX(MASTER!$D$24:$AG$391,$AK282,K$419)=0),"",(INDEX(MASTER!$D$24:$AG$391,$AK282,K$419))))</f>
        <v>01/NHS/21</v>
      </c>
      <c r="L282" s="25" t="str" cm="1">
        <f t="array" ref="L282">IF($AK282=0,"",IF((INDEX(MASTER!$D$24:$AG$391,$AK282,L$419)=0),"",(INDEX(MASTER!$D$24:$AG$391,$AK282,L$419))))</f>
        <v/>
      </c>
      <c r="M282" s="27" t="str" cm="1">
        <f t="array" ref="M282">IF($AK282=0,"",IF((INDEX(MASTER!$D$24:$AG$391,$AK282,M$419)=0),"",(INDEX(MASTER!$D$24:$AG$391,$AK282,M$419))))</f>
        <v/>
      </c>
      <c r="N282" s="27" t="str" cm="1">
        <f t="array" ref="N282">IF($AK282=0,"",IF((INDEX(MASTER!$D$24:$AG$391,$AK282,N$419)=0),"",(INDEX(MASTER!$D$24:$AG$391,$AK282,N$419))))</f>
        <v/>
      </c>
      <c r="O282" s="27" t="str" cm="1">
        <f t="array" ref="O282">IF($AK282=0,"",IF((INDEX(MASTER!$D$24:$AG$391,$AK282,O$419)=0),"",(INDEX(MASTER!$D$24:$AG$391,$AK282,O$419))))</f>
        <v/>
      </c>
      <c r="P282" s="27" t="str" cm="1">
        <f t="array" ref="P282">IF($AK282=0,"",IF((INDEX(MASTER!$D$24:$AG$391,$AK282,P$419)=0),"",(INDEX(MASTER!$D$24:$AG$391,$AK282,P$419))))</f>
        <v/>
      </c>
      <c r="Q282" s="27" t="str" cm="1">
        <f t="array" ref="Q282">IF($AK282=0,"",IF((INDEX(MASTER!$D$24:$AG$391,$AK282,Q$419)=0),"",(INDEX(MASTER!$D$24:$AG$391,$AK282,Q$419))))</f>
        <v/>
      </c>
      <c r="R282" s="27" t="str" cm="1">
        <f t="array" ref="R282">IF($AK282=0,"",IF((INDEX(MASTER!$D$24:$AG$391,$AK282,R$419)=0),"",(INDEX(MASTER!$D$24:$AG$391,$AK282,R$419))))</f>
        <v/>
      </c>
      <c r="S282" s="27" t="str" cm="1">
        <f t="array" ref="S282">IF($AK282=0,"",IF((INDEX(MASTER!$D$24:$AG$391,$AK282,S$419)=0),"",(INDEX(MASTER!$D$24:$AG$391,$AK282,S$419))))</f>
        <v/>
      </c>
      <c r="T282" s="27" t="str" cm="1">
        <f t="array" ref="T282">IF($AK282=0,"",IF((INDEX(MASTER!$D$24:$AG$391,$AK282,T$419)=0),"",(INDEX(MASTER!$D$24:$AG$391,$AK282,T$419))))</f>
        <v/>
      </c>
      <c r="U282" s="27" t="str" cm="1">
        <f t="array" ref="U282">IF($AK282=0,"",IF((INDEX(MASTER!$D$24:$AG$391,$AK282,U$419)=0),"",(INDEX(MASTER!$D$24:$AG$391,$AK282,U$419))))</f>
        <v/>
      </c>
      <c r="V282" s="27" t="str" cm="1">
        <f t="array" ref="V282">IF($AK282=0,"",IF((INDEX(MASTER!$D$24:$AG$391,$AK282,V$419)=0),"",(INDEX(MASTER!$D$24:$AG$391,$AK282,V$419))))</f>
        <v/>
      </c>
      <c r="W282" s="32" cm="1">
        <f t="array" ref="W282">IF($AK282=0,"",IF((INDEX(MASTER!$D$24:$AG$391,$AK282,W$419)=0),"",(INDEX(MASTER!$D$24:$AG$391,$AK282,W$419))))</f>
        <v>46.2800000000002</v>
      </c>
      <c r="X282" s="27" t="str" cm="1">
        <f t="array" ref="X282">IF($AK282=0,"",IF((INDEX(MASTER!$D$24:$AG$391,$AK282,X$419)=0),"",(INDEX(MASTER!$D$24:$AG$391,$AK282,X$419))))</f>
        <v/>
      </c>
      <c r="Y282" s="27" t="str" cm="1">
        <f t="array" ref="Y282">IF($AK282=0,"",IF((INDEX(MASTER!$D$24:$AG$391,$AK282,Y$419)=0),"",(INDEX(MASTER!$D$24:$AG$391,$AK282,Y$419))))</f>
        <v/>
      </c>
      <c r="Z282" s="27" t="str" cm="1">
        <f t="array" ref="Z282">IF($AK282=0,"",IF((INDEX(MASTER!$D$24:$AG$391,$AK282,Z$419)=0),"",(INDEX(MASTER!$D$24:$AG$391,$AK282,Z$419))))</f>
        <v/>
      </c>
      <c r="AA282" s="27" t="str" cm="1">
        <f t="array" ref="AA282">IF($AK282=0,"",IF((INDEX(MASTER!$D$24:$AG$391,$AK282,AA$419)=0),"",(INDEX(MASTER!$D$24:$AG$391,$AK282,AA$419))))</f>
        <v/>
      </c>
      <c r="AB282" s="27" t="str" cm="1">
        <f t="array" ref="AB282">IF($AK282=0,"",IF((INDEX(MASTER!$D$24:$AG$391,$AK282,AB$419)=0),"",(INDEX(MASTER!$D$24:$AG$391,$AK282,AB$419))))</f>
        <v/>
      </c>
      <c r="AC282" s="27" t="str" cm="1">
        <f t="array" ref="AC282">IF($AK282=0,"",IF((INDEX(MASTER!$D$24:$AG$391,$AK282,AC$419)=0),"",(INDEX(MASTER!$D$24:$AG$391,$AK282,AC$419))))</f>
        <v/>
      </c>
      <c r="AD282" s="27" t="str" cm="1">
        <f t="array" ref="AD282">IF($AK282=0,"",IF((INDEX(MASTER!$D$24:$AG$391,$AK282,AD$419)=0),"",(INDEX(MASTER!$D$24:$AG$391,$AK282,AD$419))))</f>
        <v/>
      </c>
      <c r="AE282" s="27" t="str" cm="1">
        <f t="array" ref="AE282">IF($AK282=0,"",IF((INDEX(MASTER!$D$24:$AG$391,$AK282,AE$419)=0),"",(INDEX(MASTER!$D$24:$AG$391,$AK282,AE$419))))</f>
        <v/>
      </c>
      <c r="AF282" s="102" t="str" cm="1">
        <f t="array" ref="AF282">IF($AK282=0,"",IF((INDEX(MASTER!$D$24:$AG$391,$AK282,AF$419)=0),"",(INDEX(MASTER!$D$24:$AG$391,$AK282,AF$419))))</f>
        <v/>
      </c>
      <c r="AK282" s="3">
        <v>196</v>
      </c>
    </row>
    <row r="283" spans="2:37" ht="12.75" customHeight="1" x14ac:dyDescent="0.2">
      <c r="B283" s="28"/>
      <c r="D283" s="22" t="str" cm="1">
        <f t="array" ref="D283">IF($AK283=0,"",IF((INDEX(MASTER!$D$24:$AG$391,$AK283,D$419)=0),"",(INDEX(MASTER!$D$24:$AG$391,$AK283,D$419))))</f>
        <v/>
      </c>
      <c r="E283" s="22" t="str" cm="1">
        <f t="array" ref="E283">IF($AK283=0,"",IF((INDEX(MASTER!$D$24:$AG$391,$AK283,E$419)=0),"",(INDEX(MASTER!$D$24:$AG$391,$AK283,E$419))))</f>
        <v/>
      </c>
      <c r="F283" s="22" t="str" cm="1">
        <f t="array" ref="F283">IF($AK283=0,"",IF((INDEX(MASTER!$D$24:$AG$391,$AK283,F$419)=0),"",(INDEX(MASTER!$D$24:$AG$391,$AK283,F$419))))</f>
        <v/>
      </c>
      <c r="G283" s="23" t="str" cm="1">
        <f t="array" ref="G283">IF($AK283=0,"",IF((INDEX(MASTER!$D$24:$AG$391,$AK283,G$419)=0),"",(INDEX(MASTER!$D$24:$AG$391,$AK283,G$419))))</f>
        <v/>
      </c>
      <c r="H283" s="22" t="str" cm="1">
        <f t="array" ref="H283">IF($AK283=0,"",IF((INDEX(MASTER!$D$24:$AG$391,$AK283,H$419)=0),"",(INDEX(MASTER!$D$24:$AG$391,$AK283,H$419))))</f>
        <v/>
      </c>
      <c r="I283" s="23" t="str" cm="1">
        <f t="array" ref="I283">IF($AK283=0,"",IF((INDEX(MASTER!$D$24:$AG$391,$AK283,I$419)=0),"",(INDEX(MASTER!$D$24:$AG$391,$AK283,I$419))))</f>
        <v/>
      </c>
      <c r="J283" s="24" t="str" cm="1">
        <f t="array" ref="J283">IF($AK283=0,"",IF((INDEX(MASTER!$D$24:$AG$391,$AK283,J$419)=0),"",(INDEX(MASTER!$D$24:$AG$391,$AK283,J$419))))</f>
        <v/>
      </c>
      <c r="K283" s="24" t="str" cm="1">
        <f t="array" ref="K283">IF($AK283=0,"",IF((INDEX(MASTER!$D$24:$AG$391,$AK283,K$419)=0),"",(INDEX(MASTER!$D$24:$AG$391,$AK283,K$419))))</f>
        <v/>
      </c>
      <c r="L283" s="25" t="str" cm="1">
        <f t="array" ref="L283">IF($AK283=0,"",IF((INDEX(MASTER!$D$24:$AG$391,$AK283,L$419)=0),"",(INDEX(MASTER!$D$24:$AG$391,$AK283,L$419))))</f>
        <v/>
      </c>
      <c r="M283" s="27" t="str" cm="1">
        <f t="array" ref="M283">IF($AK283=0,"",IF((INDEX(MASTER!$D$24:$AG$391,$AK283,M$419)=0),"",(INDEX(MASTER!$D$24:$AG$391,$AK283,M$419))))</f>
        <v/>
      </c>
      <c r="N283" s="27" t="str" cm="1">
        <f t="array" ref="N283">IF($AK283=0,"",IF((INDEX(MASTER!$D$24:$AG$391,$AK283,N$419)=0),"",(INDEX(MASTER!$D$24:$AG$391,$AK283,N$419))))</f>
        <v/>
      </c>
      <c r="O283" s="27" t="str" cm="1">
        <f t="array" ref="O283">IF($AK283=0,"",IF((INDEX(MASTER!$D$24:$AG$391,$AK283,O$419)=0),"",(INDEX(MASTER!$D$24:$AG$391,$AK283,O$419))))</f>
        <v/>
      </c>
      <c r="P283" s="27" t="str" cm="1">
        <f t="array" ref="P283">IF($AK283=0,"",IF((INDEX(MASTER!$D$24:$AG$391,$AK283,P$419)=0),"",(INDEX(MASTER!$D$24:$AG$391,$AK283,P$419))))</f>
        <v/>
      </c>
      <c r="Q283" s="27" t="str" cm="1">
        <f t="array" ref="Q283">IF($AK283=0,"",IF((INDEX(MASTER!$D$24:$AG$391,$AK283,Q$419)=0),"",(INDEX(MASTER!$D$24:$AG$391,$AK283,Q$419))))</f>
        <v/>
      </c>
      <c r="R283" s="27" t="str" cm="1">
        <f t="array" ref="R283">IF($AK283=0,"",IF((INDEX(MASTER!$D$24:$AG$391,$AK283,R$419)=0),"",(INDEX(MASTER!$D$24:$AG$391,$AK283,R$419))))</f>
        <v/>
      </c>
      <c r="S283" s="27" t="str" cm="1">
        <f t="array" ref="S283">IF($AK283=0,"",IF((INDEX(MASTER!$D$24:$AG$391,$AK283,S$419)=0),"",(INDEX(MASTER!$D$24:$AG$391,$AK283,S$419))))</f>
        <v/>
      </c>
      <c r="T283" s="27" t="str" cm="1">
        <f t="array" ref="T283">IF($AK283=0,"",IF((INDEX(MASTER!$D$24:$AG$391,$AK283,T$419)=0),"",(INDEX(MASTER!$D$24:$AG$391,$AK283,T$419))))</f>
        <v/>
      </c>
      <c r="U283" s="27" t="str" cm="1">
        <f t="array" ref="U283">IF($AK283=0,"",IF((INDEX(MASTER!$D$24:$AG$391,$AK283,U$419)=0),"",(INDEX(MASTER!$D$24:$AG$391,$AK283,U$419))))</f>
        <v/>
      </c>
      <c r="V283" s="27" t="str" cm="1">
        <f t="array" ref="V283">IF($AK283=0,"",IF((INDEX(MASTER!$D$24:$AG$391,$AK283,V$419)=0),"",(INDEX(MASTER!$D$24:$AG$391,$AK283,V$419))))</f>
        <v/>
      </c>
      <c r="W283" s="27" t="str" cm="1">
        <f t="array" ref="W283">IF($AK283=0,"",IF((INDEX(MASTER!$D$24:$AG$391,$AK283,W$419)=0),"",(INDEX(MASTER!$D$24:$AG$391,$AK283,W$419))))</f>
        <v/>
      </c>
      <c r="X283" s="27" t="str" cm="1">
        <f t="array" ref="X283">IF($AK283=0,"",IF((INDEX(MASTER!$D$24:$AG$391,$AK283,X$419)=0),"",(INDEX(MASTER!$D$24:$AG$391,$AK283,X$419))))</f>
        <v/>
      </c>
      <c r="Y283" s="27" t="str" cm="1">
        <f t="array" ref="Y283">IF($AK283=0,"",IF((INDEX(MASTER!$D$24:$AG$391,$AK283,Y$419)=0),"",(INDEX(MASTER!$D$24:$AG$391,$AK283,Y$419))))</f>
        <v/>
      </c>
      <c r="Z283" s="27" t="str" cm="1">
        <f t="array" ref="Z283">IF($AK283=0,"",IF((INDEX(MASTER!$D$24:$AG$391,$AK283,Z$419)=0),"",(INDEX(MASTER!$D$24:$AG$391,$AK283,Z$419))))</f>
        <v/>
      </c>
      <c r="AA283" s="27" t="str" cm="1">
        <f t="array" ref="AA283">IF($AK283=0,"",IF((INDEX(MASTER!$D$24:$AG$391,$AK283,AA$419)=0),"",(INDEX(MASTER!$D$24:$AG$391,$AK283,AA$419))))</f>
        <v/>
      </c>
      <c r="AB283" s="27" t="str" cm="1">
        <f t="array" ref="AB283">IF($AK283=0,"",IF((INDEX(MASTER!$D$24:$AG$391,$AK283,AB$419)=0),"",(INDEX(MASTER!$D$24:$AG$391,$AK283,AB$419))))</f>
        <v/>
      </c>
      <c r="AC283" s="27" t="str" cm="1">
        <f t="array" ref="AC283">IF($AK283=0,"",IF((INDEX(MASTER!$D$24:$AG$391,$AK283,AC$419)=0),"",(INDEX(MASTER!$D$24:$AG$391,$AK283,AC$419))))</f>
        <v/>
      </c>
      <c r="AD283" s="27" t="str" cm="1">
        <f t="array" ref="AD283">IF($AK283=0,"",IF((INDEX(MASTER!$D$24:$AG$391,$AK283,AD$419)=0),"",(INDEX(MASTER!$D$24:$AG$391,$AK283,AD$419))))</f>
        <v/>
      </c>
      <c r="AE283" s="27" t="str" cm="1">
        <f t="array" ref="AE283">IF($AK283=0,"",IF((INDEX(MASTER!$D$24:$AG$391,$AK283,AE$419)=0),"",(INDEX(MASTER!$D$24:$AG$391,$AK283,AE$419))))</f>
        <v/>
      </c>
      <c r="AF283" s="102" t="str" cm="1">
        <f t="array" ref="AF283">IF($AK283=0,"",IF((INDEX(MASTER!$D$24:$AG$391,$AK283,AF$419)=0),"",(INDEX(MASTER!$D$24:$AG$391,$AK283,AF$419))))</f>
        <v/>
      </c>
      <c r="AK283" s="3">
        <v>197</v>
      </c>
    </row>
    <row r="284" spans="2:37" ht="12.75" customHeight="1" x14ac:dyDescent="0.2">
      <c r="B284" s="28"/>
      <c r="D284" s="22" cm="1">
        <f t="array" ref="D284">IF($AK284=0,"",IF((INDEX(MASTER!$D$24:$AG$391,$AK284,D$419)=0),"",(INDEX(MASTER!$D$24:$AG$391,$AK284,D$419))))</f>
        <v>201</v>
      </c>
      <c r="E284" s="22" t="str" cm="1">
        <f t="array" ref="E284">IF($AK284=0,"",IF((INDEX(MASTER!$D$24:$AG$391,$AK284,E$419)=0),"",(INDEX(MASTER!$D$24:$AG$391,$AK284,E$419))))</f>
        <v/>
      </c>
      <c r="F284" s="22" t="str" cm="1">
        <f t="array" ref="F284">IF($AK284=0,"",IF((INDEX(MASTER!$D$24:$AG$391,$AK284,F$419)=0),"",(INDEX(MASTER!$D$24:$AG$391,$AK284,F$419))))</f>
        <v>MONROE STREET</v>
      </c>
      <c r="G284" s="23" cm="1">
        <f t="array" ref="G284">IF($AK284=0,"",IF((INDEX(MASTER!$D$24:$AG$391,$AK284,G$419)=0),"",(INDEX(MASTER!$D$24:$AG$391,$AK284,G$419))))</f>
        <v>16450</v>
      </c>
      <c r="H284" s="22" t="str" cm="1">
        <f t="array" ref="H284">IF($AK284=0,"",IF((INDEX(MASTER!$D$24:$AG$391,$AK284,H$419)=0),"",(INDEX(MASTER!$D$24:$AG$391,$AK284,H$419))))</f>
        <v>TO</v>
      </c>
      <c r="I284" s="23" cm="1">
        <f t="array" ref="I284">IF($AK284=0,"",IF((INDEX(MASTER!$D$24:$AG$391,$AK284,I$419)=0),"",(INDEX(MASTER!$D$24:$AG$391,$AK284,I$419))))</f>
        <v>16500</v>
      </c>
      <c r="J284" s="24" t="str" cm="1">
        <f t="array" ref="J284">IF($AK284=0,"",IF((INDEX(MASTER!$D$24:$AG$391,$AK284,J$419)=0),"",(INDEX(MASTER!$D$24:$AG$391,$AK284,J$419))))</f>
        <v/>
      </c>
      <c r="K284" s="24" t="str" cm="1">
        <f t="array" ref="K284">IF($AK284=0,"",IF((INDEX(MASTER!$D$24:$AG$391,$AK284,K$419)=0),"",(INDEX(MASTER!$D$24:$AG$391,$AK284,K$419))))</f>
        <v>02/S&gt;2/04</v>
      </c>
      <c r="L284" s="25" cm="1">
        <f t="array" ref="L284">IF($AK284=0,"",IF((INDEX(MASTER!$D$24:$AG$391,$AK284,L$419)=0),"",(INDEX(MASTER!$D$24:$AG$391,$AK284,L$419))))</f>
        <v>66</v>
      </c>
      <c r="M284" s="27" t="str" cm="1">
        <f t="array" ref="M284">IF($AK284=0,"",IF((INDEX(MASTER!$D$24:$AG$391,$AK284,M$419)=0),"",(INDEX(MASTER!$D$24:$AG$391,$AK284,M$419))))</f>
        <v/>
      </c>
      <c r="N284" s="27" t="str" cm="1">
        <f t="array" ref="N284">IF($AK284=0,"",IF((INDEX(MASTER!$D$24:$AG$391,$AK284,N$419)=0),"",(INDEX(MASTER!$D$24:$AG$391,$AK284,N$419))))</f>
        <v/>
      </c>
      <c r="O284" s="27" t="str" cm="1">
        <f t="array" ref="O284">IF($AK284=0,"",IF((INDEX(MASTER!$D$24:$AG$391,$AK284,O$419)=0),"",(INDEX(MASTER!$D$24:$AG$391,$AK284,O$419))))</f>
        <v/>
      </c>
      <c r="P284" s="27" t="str" cm="1">
        <f t="array" ref="P284">IF($AK284=0,"",IF((INDEX(MASTER!$D$24:$AG$391,$AK284,P$419)=0),"",(INDEX(MASTER!$D$24:$AG$391,$AK284,P$419))))</f>
        <v/>
      </c>
      <c r="Q284" s="27" t="str" cm="1">
        <f t="array" ref="Q284">IF($AK284=0,"",IF((INDEX(MASTER!$D$24:$AG$391,$AK284,Q$419)=0),"",(INDEX(MASTER!$D$24:$AG$391,$AK284,Q$419))))</f>
        <v/>
      </c>
      <c r="R284" s="27" t="str" cm="1">
        <f t="array" ref="R284">IF($AK284=0,"",IF((INDEX(MASTER!$D$24:$AG$391,$AK284,R$419)=0),"",(INDEX(MASTER!$D$24:$AG$391,$AK284,R$419))))</f>
        <v/>
      </c>
      <c r="S284" s="27" t="str" cm="1">
        <f t="array" ref="S284">IF($AK284=0,"",IF((INDEX(MASTER!$D$24:$AG$391,$AK284,S$419)=0),"",(INDEX(MASTER!$D$24:$AG$391,$AK284,S$419))))</f>
        <v/>
      </c>
      <c r="T284" s="27" t="str" cm="1">
        <f t="array" ref="T284">IF($AK284=0,"",IF((INDEX(MASTER!$D$24:$AG$391,$AK284,T$419)=0),"",(INDEX(MASTER!$D$24:$AG$391,$AK284,T$419))))</f>
        <v/>
      </c>
      <c r="U284" s="27" t="str" cm="1">
        <f t="array" ref="U284">IF($AK284=0,"",IF((INDEX(MASTER!$D$24:$AG$391,$AK284,U$419)=0),"",(INDEX(MASTER!$D$24:$AG$391,$AK284,U$419))))</f>
        <v/>
      </c>
      <c r="V284" s="27" t="str" cm="1">
        <f t="array" ref="V284">IF($AK284=0,"",IF((INDEX(MASTER!$D$24:$AG$391,$AK284,V$419)=0),"",(INDEX(MASTER!$D$24:$AG$391,$AK284,V$419))))</f>
        <v/>
      </c>
      <c r="W284" s="27" t="str" cm="1">
        <f t="array" ref="W284">IF($AK284=0,"",IF((INDEX(MASTER!$D$24:$AG$391,$AK284,W$419)=0),"",(INDEX(MASTER!$D$24:$AG$391,$AK284,W$419))))</f>
        <v/>
      </c>
      <c r="X284" s="27" t="str" cm="1">
        <f t="array" ref="X284">IF($AK284=0,"",IF((INDEX(MASTER!$D$24:$AG$391,$AK284,X$419)=0),"",(INDEX(MASTER!$D$24:$AG$391,$AK284,X$419))))</f>
        <v/>
      </c>
      <c r="Y284" s="27" t="str" cm="1">
        <f t="array" ref="Y284">IF($AK284=0,"",IF((INDEX(MASTER!$D$24:$AG$391,$AK284,Y$419)=0),"",(INDEX(MASTER!$D$24:$AG$391,$AK284,Y$419))))</f>
        <v/>
      </c>
      <c r="Z284" s="27" t="str" cm="1">
        <f t="array" ref="Z284">IF($AK284=0,"",IF((INDEX(MASTER!$D$24:$AG$391,$AK284,Z$419)=0),"",(INDEX(MASTER!$D$24:$AG$391,$AK284,Z$419))))</f>
        <v/>
      </c>
      <c r="AA284" s="27" t="str" cm="1">
        <f t="array" ref="AA284">IF($AK284=0,"",IF((INDEX(MASTER!$D$24:$AG$391,$AK284,AA$419)=0),"",(INDEX(MASTER!$D$24:$AG$391,$AK284,AA$419))))</f>
        <v/>
      </c>
      <c r="AB284" s="27" t="str" cm="1">
        <f t="array" ref="AB284">IF($AK284=0,"",IF((INDEX(MASTER!$D$24:$AG$391,$AK284,AB$419)=0),"",(INDEX(MASTER!$D$24:$AG$391,$AK284,AB$419))))</f>
        <v/>
      </c>
      <c r="AC284" s="27" t="str" cm="1">
        <f t="array" ref="AC284">IF($AK284=0,"",IF((INDEX(MASTER!$D$24:$AG$391,$AK284,AC$419)=0),"",(INDEX(MASTER!$D$24:$AG$391,$AK284,AC$419))))</f>
        <v/>
      </c>
      <c r="AD284" s="27" t="str" cm="1">
        <f t="array" ref="AD284">IF($AK284=0,"",IF((INDEX(MASTER!$D$24:$AG$391,$AK284,AD$419)=0),"",(INDEX(MASTER!$D$24:$AG$391,$AK284,AD$419))))</f>
        <v/>
      </c>
      <c r="AE284" s="27" t="str" cm="1">
        <f t="array" ref="AE284">IF($AK284=0,"",IF((INDEX(MASTER!$D$24:$AG$391,$AK284,AE$419)=0),"",(INDEX(MASTER!$D$24:$AG$391,$AK284,AE$419))))</f>
        <v/>
      </c>
      <c r="AF284" s="102" t="str" cm="1">
        <f t="array" ref="AF284">IF($AK284=0,"",IF((INDEX(MASTER!$D$24:$AG$391,$AK284,AF$419)=0),"",(INDEX(MASTER!$D$24:$AG$391,$AK284,AF$419))))</f>
        <v/>
      </c>
      <c r="AK284" s="3">
        <v>198</v>
      </c>
    </row>
    <row r="285" spans="2:37" ht="12.75" customHeight="1" x14ac:dyDescent="0.2">
      <c r="B285" s="28"/>
      <c r="D285" s="22" cm="1">
        <f t="array" ref="D285">IF($AK285=0,"",IF((INDEX(MASTER!$D$24:$AG$391,$AK285,D$419)=0),"",(INDEX(MASTER!$D$24:$AG$391,$AK285,D$419))))</f>
        <v>202</v>
      </c>
      <c r="E285" s="22" t="str" cm="1">
        <f t="array" ref="E285">IF($AK285=0,"",IF((INDEX(MASTER!$D$24:$AG$391,$AK285,E$419)=0),"",(INDEX(MASTER!$D$24:$AG$391,$AK285,E$419))))</f>
        <v/>
      </c>
      <c r="F285" s="22" t="str" cm="1">
        <f t="array" ref="F285">IF($AK285=0,"",IF((INDEX(MASTER!$D$24:$AG$391,$AK285,F$419)=0),"",(INDEX(MASTER!$D$24:$AG$391,$AK285,F$419))))</f>
        <v>MONROE STREET</v>
      </c>
      <c r="G285" s="23" cm="1">
        <f t="array" ref="G285">IF($AK285=0,"",IF((INDEX(MASTER!$D$24:$AG$391,$AK285,G$419)=0),"",(INDEX(MASTER!$D$24:$AG$391,$AK285,G$419))))</f>
        <v>16500</v>
      </c>
      <c r="H285" s="22" t="str" cm="1">
        <f t="array" ref="H285">IF($AK285=0,"",IF((INDEX(MASTER!$D$24:$AG$391,$AK285,H$419)=0),"",(INDEX(MASTER!$D$24:$AG$391,$AK285,H$419))))</f>
        <v>TO</v>
      </c>
      <c r="I285" s="23" cm="1">
        <f t="array" ref="I285">IF($AK285=0,"",IF((INDEX(MASTER!$D$24:$AG$391,$AK285,I$419)=0),"",(INDEX(MASTER!$D$24:$AG$391,$AK285,I$419))))</f>
        <v>16600</v>
      </c>
      <c r="J285" s="24" t="str" cm="1">
        <f t="array" ref="J285">IF($AK285=0,"",IF((INDEX(MASTER!$D$24:$AG$391,$AK285,J$419)=0),"",(INDEX(MASTER!$D$24:$AG$391,$AK285,J$419))))</f>
        <v/>
      </c>
      <c r="K285" s="24" t="str" cm="1">
        <f t="array" ref="K285">IF($AK285=0,"",IF((INDEX(MASTER!$D$24:$AG$391,$AK285,K$419)=0),"",(INDEX(MASTER!$D$24:$AG$391,$AK285,K$419))))</f>
        <v>02/S&gt;2/04</v>
      </c>
      <c r="L285" s="25" cm="1">
        <f t="array" ref="L285">IF($AK285=0,"",IF((INDEX(MASTER!$D$24:$AG$391,$AK285,L$419)=0),"",(INDEX(MASTER!$D$24:$AG$391,$AK285,L$419))))</f>
        <v>113</v>
      </c>
      <c r="M285" s="27" cm="1">
        <f t="array" ref="M285">IF($AK285=0,"",IF((INDEX(MASTER!$D$24:$AG$391,$AK285,M$419)=0),"",(INDEX(MASTER!$D$24:$AG$391,$AK285,M$419))))</f>
        <v>3</v>
      </c>
      <c r="N285" s="27" t="str" cm="1">
        <f t="array" ref="N285">IF($AK285=0,"",IF((INDEX(MASTER!$D$24:$AG$391,$AK285,N$419)=0),"",(INDEX(MASTER!$D$24:$AG$391,$AK285,N$419))))</f>
        <v/>
      </c>
      <c r="O285" s="27" t="str" cm="1">
        <f t="array" ref="O285">IF($AK285=0,"",IF((INDEX(MASTER!$D$24:$AG$391,$AK285,O$419)=0),"",(INDEX(MASTER!$D$24:$AG$391,$AK285,O$419))))</f>
        <v/>
      </c>
      <c r="P285" s="27" t="str" cm="1">
        <f t="array" ref="P285">IF($AK285=0,"",IF((INDEX(MASTER!$D$24:$AG$391,$AK285,P$419)=0),"",(INDEX(MASTER!$D$24:$AG$391,$AK285,P$419))))</f>
        <v/>
      </c>
      <c r="Q285" s="27" t="str" cm="1">
        <f t="array" ref="Q285">IF($AK285=0,"",IF((INDEX(MASTER!$D$24:$AG$391,$AK285,Q$419)=0),"",(INDEX(MASTER!$D$24:$AG$391,$AK285,Q$419))))</f>
        <v/>
      </c>
      <c r="R285" s="27" t="str" cm="1">
        <f t="array" ref="R285">IF($AK285=0,"",IF((INDEX(MASTER!$D$24:$AG$391,$AK285,R$419)=0),"",(INDEX(MASTER!$D$24:$AG$391,$AK285,R$419))))</f>
        <v/>
      </c>
      <c r="S285" s="27" t="str" cm="1">
        <f t="array" ref="S285">IF($AK285=0,"",IF((INDEX(MASTER!$D$24:$AG$391,$AK285,S$419)=0),"",(INDEX(MASTER!$D$24:$AG$391,$AK285,S$419))))</f>
        <v/>
      </c>
      <c r="T285" s="27" t="str" cm="1">
        <f t="array" ref="T285">IF($AK285=0,"",IF((INDEX(MASTER!$D$24:$AG$391,$AK285,T$419)=0),"",(INDEX(MASTER!$D$24:$AG$391,$AK285,T$419))))</f>
        <v/>
      </c>
      <c r="U285" s="27" t="str" cm="1">
        <f t="array" ref="U285">IF($AK285=0,"",IF((INDEX(MASTER!$D$24:$AG$391,$AK285,U$419)=0),"",(INDEX(MASTER!$D$24:$AG$391,$AK285,U$419))))</f>
        <v/>
      </c>
      <c r="V285" s="27" t="str" cm="1">
        <f t="array" ref="V285">IF($AK285=0,"",IF((INDEX(MASTER!$D$24:$AG$391,$AK285,V$419)=0),"",(INDEX(MASTER!$D$24:$AG$391,$AK285,V$419))))</f>
        <v/>
      </c>
      <c r="W285" s="27" t="str" cm="1">
        <f t="array" ref="W285">IF($AK285=0,"",IF((INDEX(MASTER!$D$24:$AG$391,$AK285,W$419)=0),"",(INDEX(MASTER!$D$24:$AG$391,$AK285,W$419))))</f>
        <v/>
      </c>
      <c r="X285" s="27" t="str" cm="1">
        <f t="array" ref="X285">IF($AK285=0,"",IF((INDEX(MASTER!$D$24:$AG$391,$AK285,X$419)=0),"",(INDEX(MASTER!$D$24:$AG$391,$AK285,X$419))))</f>
        <v/>
      </c>
      <c r="Y285" s="27" t="str" cm="1">
        <f t="array" ref="Y285">IF($AK285=0,"",IF((INDEX(MASTER!$D$24:$AG$391,$AK285,Y$419)=0),"",(INDEX(MASTER!$D$24:$AG$391,$AK285,Y$419))))</f>
        <v/>
      </c>
      <c r="Z285" s="27" t="str" cm="1">
        <f t="array" ref="Z285">IF($AK285=0,"",IF((INDEX(MASTER!$D$24:$AG$391,$AK285,Z$419)=0),"",(INDEX(MASTER!$D$24:$AG$391,$AK285,Z$419))))</f>
        <v/>
      </c>
      <c r="AA285" s="27" t="str" cm="1">
        <f t="array" ref="AA285">IF($AK285=0,"",IF((INDEX(MASTER!$D$24:$AG$391,$AK285,AA$419)=0),"",(INDEX(MASTER!$D$24:$AG$391,$AK285,AA$419))))</f>
        <v/>
      </c>
      <c r="AB285" s="27" t="str" cm="1">
        <f t="array" ref="AB285">IF($AK285=0,"",IF((INDEX(MASTER!$D$24:$AG$391,$AK285,AB$419)=0),"",(INDEX(MASTER!$D$24:$AG$391,$AK285,AB$419))))</f>
        <v/>
      </c>
      <c r="AC285" s="27" t="str" cm="1">
        <f t="array" ref="AC285">IF($AK285=0,"",IF((INDEX(MASTER!$D$24:$AG$391,$AK285,AC$419)=0),"",(INDEX(MASTER!$D$24:$AG$391,$AK285,AC$419))))</f>
        <v/>
      </c>
      <c r="AD285" s="27" t="str" cm="1">
        <f t="array" ref="AD285">IF($AK285=0,"",IF((INDEX(MASTER!$D$24:$AG$391,$AK285,AD$419)=0),"",(INDEX(MASTER!$D$24:$AG$391,$AK285,AD$419))))</f>
        <v/>
      </c>
      <c r="AE285" s="27" t="str" cm="1">
        <f t="array" ref="AE285">IF($AK285=0,"",IF((INDEX(MASTER!$D$24:$AG$391,$AK285,AE$419)=0),"",(INDEX(MASTER!$D$24:$AG$391,$AK285,AE$419))))</f>
        <v/>
      </c>
      <c r="AF285" s="102" t="str" cm="1">
        <f t="array" ref="AF285">IF($AK285=0,"",IF((INDEX(MASTER!$D$24:$AG$391,$AK285,AF$419)=0),"",(INDEX(MASTER!$D$24:$AG$391,$AK285,AF$419))))</f>
        <v/>
      </c>
      <c r="AK285" s="3">
        <v>199</v>
      </c>
    </row>
    <row r="286" spans="2:37" ht="12.75" customHeight="1" x14ac:dyDescent="0.2">
      <c r="B286" s="28"/>
      <c r="D286" s="22" cm="1">
        <f t="array" ref="D286">IF($AK286=0,"",IF((INDEX(MASTER!$D$24:$AG$391,$AK286,D$419)=0),"",(INDEX(MASTER!$D$24:$AG$391,$AK286,D$419))))</f>
        <v>203</v>
      </c>
      <c r="E286" s="22" t="str" cm="1">
        <f t="array" ref="E286">IF($AK286=0,"",IF((INDEX(MASTER!$D$24:$AG$391,$AK286,E$419)=0),"",(INDEX(MASTER!$D$24:$AG$391,$AK286,E$419))))</f>
        <v/>
      </c>
      <c r="F286" s="22" t="str" cm="1">
        <f t="array" ref="F286">IF($AK286=0,"",IF((INDEX(MASTER!$D$24:$AG$391,$AK286,F$419)=0),"",(INDEX(MASTER!$D$24:$AG$391,$AK286,F$419))))</f>
        <v>MONROE STREET</v>
      </c>
      <c r="G286" s="23" cm="1">
        <f t="array" ref="G286">IF($AK286=0,"",IF((INDEX(MASTER!$D$24:$AG$391,$AK286,G$419)=0),"",(INDEX(MASTER!$D$24:$AG$391,$AK286,G$419))))</f>
        <v>16650</v>
      </c>
      <c r="H286" s="22" t="str" cm="1">
        <f t="array" ref="H286">IF($AK286=0,"",IF((INDEX(MASTER!$D$24:$AG$391,$AK286,H$419)=0),"",(INDEX(MASTER!$D$24:$AG$391,$AK286,H$419))))</f>
        <v>TO</v>
      </c>
      <c r="I286" s="23" cm="1">
        <f t="array" ref="I286">IF($AK286=0,"",IF((INDEX(MASTER!$D$24:$AG$391,$AK286,I$419)=0),"",(INDEX(MASTER!$D$24:$AG$391,$AK286,I$419))))</f>
        <v>16700</v>
      </c>
      <c r="J286" s="24" t="str" cm="1">
        <f t="array" ref="J286">IF($AK286=0,"",IF((INDEX(MASTER!$D$24:$AG$391,$AK286,J$419)=0),"",(INDEX(MASTER!$D$24:$AG$391,$AK286,J$419))))</f>
        <v/>
      </c>
      <c r="K286" s="24" t="str" cm="1">
        <f t="array" ref="K286">IF($AK286=0,"",IF((INDEX(MASTER!$D$24:$AG$391,$AK286,K$419)=0),"",(INDEX(MASTER!$D$24:$AG$391,$AK286,K$419))))</f>
        <v>02/S&gt;2/04</v>
      </c>
      <c r="L286" s="25" cm="1">
        <f t="array" ref="L286">IF($AK286=0,"",IF((INDEX(MASTER!$D$24:$AG$391,$AK286,L$419)=0),"",(INDEX(MASTER!$D$24:$AG$391,$AK286,L$419))))</f>
        <v>113</v>
      </c>
      <c r="M286" s="27" cm="1">
        <f t="array" ref="M286">IF($AK286=0,"",IF((INDEX(MASTER!$D$24:$AG$391,$AK286,M$419)=0),"",(INDEX(MASTER!$D$24:$AG$391,$AK286,M$419))))</f>
        <v>4</v>
      </c>
      <c r="N286" s="27" t="str" cm="1">
        <f t="array" ref="N286">IF($AK286=0,"",IF((INDEX(MASTER!$D$24:$AG$391,$AK286,N$419)=0),"",(INDEX(MASTER!$D$24:$AG$391,$AK286,N$419))))</f>
        <v/>
      </c>
      <c r="O286" s="27" t="str" cm="1">
        <f t="array" ref="O286">IF($AK286=0,"",IF((INDEX(MASTER!$D$24:$AG$391,$AK286,O$419)=0),"",(INDEX(MASTER!$D$24:$AG$391,$AK286,O$419))))</f>
        <v/>
      </c>
      <c r="P286" s="27" t="str" cm="1">
        <f t="array" ref="P286">IF($AK286=0,"",IF((INDEX(MASTER!$D$24:$AG$391,$AK286,P$419)=0),"",(INDEX(MASTER!$D$24:$AG$391,$AK286,P$419))))</f>
        <v/>
      </c>
      <c r="Q286" s="27" t="str" cm="1">
        <f t="array" ref="Q286">IF($AK286=0,"",IF((INDEX(MASTER!$D$24:$AG$391,$AK286,Q$419)=0),"",(INDEX(MASTER!$D$24:$AG$391,$AK286,Q$419))))</f>
        <v/>
      </c>
      <c r="R286" s="27" t="str" cm="1">
        <f t="array" ref="R286">IF($AK286=0,"",IF((INDEX(MASTER!$D$24:$AG$391,$AK286,R$419)=0),"",(INDEX(MASTER!$D$24:$AG$391,$AK286,R$419))))</f>
        <v/>
      </c>
      <c r="S286" s="27" t="str" cm="1">
        <f t="array" ref="S286">IF($AK286=0,"",IF((INDEX(MASTER!$D$24:$AG$391,$AK286,S$419)=0),"",(INDEX(MASTER!$D$24:$AG$391,$AK286,S$419))))</f>
        <v/>
      </c>
      <c r="T286" s="27" t="str" cm="1">
        <f t="array" ref="T286">IF($AK286=0,"",IF((INDEX(MASTER!$D$24:$AG$391,$AK286,T$419)=0),"",(INDEX(MASTER!$D$24:$AG$391,$AK286,T$419))))</f>
        <v/>
      </c>
      <c r="U286" s="27" t="str" cm="1">
        <f t="array" ref="U286">IF($AK286=0,"",IF((INDEX(MASTER!$D$24:$AG$391,$AK286,U$419)=0),"",(INDEX(MASTER!$D$24:$AG$391,$AK286,U$419))))</f>
        <v/>
      </c>
      <c r="V286" s="27" t="str" cm="1">
        <f t="array" ref="V286">IF($AK286=0,"",IF((INDEX(MASTER!$D$24:$AG$391,$AK286,V$419)=0),"",(INDEX(MASTER!$D$24:$AG$391,$AK286,V$419))))</f>
        <v/>
      </c>
      <c r="W286" s="27" t="str" cm="1">
        <f t="array" ref="W286">IF($AK286=0,"",IF((INDEX(MASTER!$D$24:$AG$391,$AK286,W$419)=0),"",(INDEX(MASTER!$D$24:$AG$391,$AK286,W$419))))</f>
        <v/>
      </c>
      <c r="X286" s="27" t="str" cm="1">
        <f t="array" ref="X286">IF($AK286=0,"",IF((INDEX(MASTER!$D$24:$AG$391,$AK286,X$419)=0),"",(INDEX(MASTER!$D$24:$AG$391,$AK286,X$419))))</f>
        <v/>
      </c>
      <c r="Y286" s="27" t="str" cm="1">
        <f t="array" ref="Y286">IF($AK286=0,"",IF((INDEX(MASTER!$D$24:$AG$391,$AK286,Y$419)=0),"",(INDEX(MASTER!$D$24:$AG$391,$AK286,Y$419))))</f>
        <v/>
      </c>
      <c r="Z286" s="27" t="str" cm="1">
        <f t="array" ref="Z286">IF($AK286=0,"",IF((INDEX(MASTER!$D$24:$AG$391,$AK286,Z$419)=0),"",(INDEX(MASTER!$D$24:$AG$391,$AK286,Z$419))))</f>
        <v/>
      </c>
      <c r="AA286" s="27" t="str" cm="1">
        <f t="array" ref="AA286">IF($AK286=0,"",IF((INDEX(MASTER!$D$24:$AG$391,$AK286,AA$419)=0),"",(INDEX(MASTER!$D$24:$AG$391,$AK286,AA$419))))</f>
        <v/>
      </c>
      <c r="AB286" s="27" t="str" cm="1">
        <f t="array" ref="AB286">IF($AK286=0,"",IF((INDEX(MASTER!$D$24:$AG$391,$AK286,AB$419)=0),"",(INDEX(MASTER!$D$24:$AG$391,$AK286,AB$419))))</f>
        <v/>
      </c>
      <c r="AC286" s="27" t="str" cm="1">
        <f t="array" ref="AC286">IF($AK286=0,"",IF((INDEX(MASTER!$D$24:$AG$391,$AK286,AC$419)=0),"",(INDEX(MASTER!$D$24:$AG$391,$AK286,AC$419))))</f>
        <v/>
      </c>
      <c r="AD286" s="27" t="str" cm="1">
        <f t="array" ref="AD286">IF($AK286=0,"",IF((INDEX(MASTER!$D$24:$AG$391,$AK286,AD$419)=0),"",(INDEX(MASTER!$D$24:$AG$391,$AK286,AD$419))))</f>
        <v/>
      </c>
      <c r="AE286" s="27" t="str" cm="1">
        <f t="array" ref="AE286">IF($AK286=0,"",IF((INDEX(MASTER!$D$24:$AG$391,$AK286,AE$419)=0),"",(INDEX(MASTER!$D$24:$AG$391,$AK286,AE$419))))</f>
        <v/>
      </c>
      <c r="AF286" s="102" t="str" cm="1">
        <f t="array" ref="AF286">IF($AK286=0,"",IF((INDEX(MASTER!$D$24:$AG$391,$AK286,AF$419)=0),"",(INDEX(MASTER!$D$24:$AG$391,$AK286,AF$419))))</f>
        <v/>
      </c>
      <c r="AK286" s="3">
        <v>200</v>
      </c>
    </row>
    <row r="287" spans="2:37" ht="12.75" customHeight="1" x14ac:dyDescent="0.2">
      <c r="B287" s="28"/>
      <c r="D287" s="22" cm="1">
        <f t="array" ref="D287">IF($AK287=0,"",IF((INDEX(MASTER!$D$24:$AG$391,$AK287,D$419)=0),"",(INDEX(MASTER!$D$24:$AG$391,$AK287,D$419))))</f>
        <v>204</v>
      </c>
      <c r="E287" s="22" t="str" cm="1">
        <f t="array" ref="E287">IF($AK287=0,"",IF((INDEX(MASTER!$D$24:$AG$391,$AK287,E$419)=0),"",(INDEX(MASTER!$D$24:$AG$391,$AK287,E$419))))</f>
        <v/>
      </c>
      <c r="F287" s="22" t="str" cm="1">
        <f t="array" ref="F287">IF($AK287=0,"",IF((INDEX(MASTER!$D$24:$AG$391,$AK287,F$419)=0),"",(INDEX(MASTER!$D$24:$AG$391,$AK287,F$419))))</f>
        <v>MONROE STREET</v>
      </c>
      <c r="G287" s="23" cm="1">
        <f t="array" ref="G287">IF($AK287=0,"",IF((INDEX(MASTER!$D$24:$AG$391,$AK287,G$419)=0),"",(INDEX(MASTER!$D$24:$AG$391,$AK287,G$419))))</f>
        <v>16750</v>
      </c>
      <c r="H287" s="22" t="str" cm="1">
        <f t="array" ref="H287">IF($AK287=0,"",IF((INDEX(MASTER!$D$24:$AG$391,$AK287,H$419)=0),"",(INDEX(MASTER!$D$24:$AG$391,$AK287,H$419))))</f>
        <v>TO</v>
      </c>
      <c r="I287" s="23" cm="1">
        <f t="array" ref="I287">IF($AK287=0,"",IF((INDEX(MASTER!$D$24:$AG$391,$AK287,I$419)=0),"",(INDEX(MASTER!$D$24:$AG$391,$AK287,I$419))))</f>
        <v>16800</v>
      </c>
      <c r="J287" s="24" t="str" cm="1">
        <f t="array" ref="J287">IF($AK287=0,"",IF((INDEX(MASTER!$D$24:$AG$391,$AK287,J$419)=0),"",(INDEX(MASTER!$D$24:$AG$391,$AK287,J$419))))</f>
        <v/>
      </c>
      <c r="K287" s="24" t="str" cm="1">
        <f t="array" ref="K287">IF($AK287=0,"",IF((INDEX(MASTER!$D$24:$AG$391,$AK287,K$419)=0),"",(INDEX(MASTER!$D$24:$AG$391,$AK287,K$419))))</f>
        <v>02/S&gt;2/04</v>
      </c>
      <c r="L287" s="25" cm="1">
        <f t="array" ref="L287">IF($AK287=0,"",IF((INDEX(MASTER!$D$24:$AG$391,$AK287,L$419)=0),"",(INDEX(MASTER!$D$24:$AG$391,$AK287,L$419))))</f>
        <v>156</v>
      </c>
      <c r="M287" s="27" t="str" cm="1">
        <f t="array" ref="M287">IF($AK287=0,"",IF((INDEX(MASTER!$D$24:$AG$391,$AK287,M$419)=0),"",(INDEX(MASTER!$D$24:$AG$391,$AK287,M$419))))</f>
        <v/>
      </c>
      <c r="N287" s="27" t="str" cm="1">
        <f t="array" ref="N287">IF($AK287=0,"",IF((INDEX(MASTER!$D$24:$AG$391,$AK287,N$419)=0),"",(INDEX(MASTER!$D$24:$AG$391,$AK287,N$419))))</f>
        <v/>
      </c>
      <c r="O287" s="27" t="str" cm="1">
        <f t="array" ref="O287">IF($AK287=0,"",IF((INDEX(MASTER!$D$24:$AG$391,$AK287,O$419)=0),"",(INDEX(MASTER!$D$24:$AG$391,$AK287,O$419))))</f>
        <v/>
      </c>
      <c r="P287" s="27" t="str" cm="1">
        <f t="array" ref="P287">IF($AK287=0,"",IF((INDEX(MASTER!$D$24:$AG$391,$AK287,P$419)=0),"",(INDEX(MASTER!$D$24:$AG$391,$AK287,P$419))))</f>
        <v/>
      </c>
      <c r="Q287" s="27" t="str" cm="1">
        <f t="array" ref="Q287">IF($AK287=0,"",IF((INDEX(MASTER!$D$24:$AG$391,$AK287,Q$419)=0),"",(INDEX(MASTER!$D$24:$AG$391,$AK287,Q$419))))</f>
        <v/>
      </c>
      <c r="R287" s="27" t="str" cm="1">
        <f t="array" ref="R287">IF($AK287=0,"",IF((INDEX(MASTER!$D$24:$AG$391,$AK287,R$419)=0),"",(INDEX(MASTER!$D$24:$AG$391,$AK287,R$419))))</f>
        <v/>
      </c>
      <c r="S287" s="27" t="str" cm="1">
        <f t="array" ref="S287">IF($AK287=0,"",IF((INDEX(MASTER!$D$24:$AG$391,$AK287,S$419)=0),"",(INDEX(MASTER!$D$24:$AG$391,$AK287,S$419))))</f>
        <v/>
      </c>
      <c r="T287" s="27" t="str" cm="1">
        <f t="array" ref="T287">IF($AK287=0,"",IF((INDEX(MASTER!$D$24:$AG$391,$AK287,T$419)=0),"",(INDEX(MASTER!$D$24:$AG$391,$AK287,T$419))))</f>
        <v/>
      </c>
      <c r="U287" s="27" t="str" cm="1">
        <f t="array" ref="U287">IF($AK287=0,"",IF((INDEX(MASTER!$D$24:$AG$391,$AK287,U$419)=0),"",(INDEX(MASTER!$D$24:$AG$391,$AK287,U$419))))</f>
        <v/>
      </c>
      <c r="V287" s="27" t="str" cm="1">
        <f t="array" ref="V287">IF($AK287=0,"",IF((INDEX(MASTER!$D$24:$AG$391,$AK287,V$419)=0),"",(INDEX(MASTER!$D$24:$AG$391,$AK287,V$419))))</f>
        <v/>
      </c>
      <c r="W287" s="27" t="str" cm="1">
        <f t="array" ref="W287">IF($AK287=0,"",IF((INDEX(MASTER!$D$24:$AG$391,$AK287,W$419)=0),"",(INDEX(MASTER!$D$24:$AG$391,$AK287,W$419))))</f>
        <v/>
      </c>
      <c r="X287" s="27" t="str" cm="1">
        <f t="array" ref="X287">IF($AK287=0,"",IF((INDEX(MASTER!$D$24:$AG$391,$AK287,X$419)=0),"",(INDEX(MASTER!$D$24:$AG$391,$AK287,X$419))))</f>
        <v/>
      </c>
      <c r="Y287" s="27" t="str" cm="1">
        <f t="array" ref="Y287">IF($AK287=0,"",IF((INDEX(MASTER!$D$24:$AG$391,$AK287,Y$419)=0),"",(INDEX(MASTER!$D$24:$AG$391,$AK287,Y$419))))</f>
        <v/>
      </c>
      <c r="Z287" s="27" t="str" cm="1">
        <f t="array" ref="Z287">IF($AK287=0,"",IF((INDEX(MASTER!$D$24:$AG$391,$AK287,Z$419)=0),"",(INDEX(MASTER!$D$24:$AG$391,$AK287,Z$419))))</f>
        <v/>
      </c>
      <c r="AA287" s="27" t="str" cm="1">
        <f t="array" ref="AA287">IF($AK287=0,"",IF((INDEX(MASTER!$D$24:$AG$391,$AK287,AA$419)=0),"",(INDEX(MASTER!$D$24:$AG$391,$AK287,AA$419))))</f>
        <v/>
      </c>
      <c r="AB287" s="27" t="str" cm="1">
        <f t="array" ref="AB287">IF($AK287=0,"",IF((INDEX(MASTER!$D$24:$AG$391,$AK287,AB$419)=0),"",(INDEX(MASTER!$D$24:$AG$391,$AK287,AB$419))))</f>
        <v/>
      </c>
      <c r="AC287" s="27" t="str" cm="1">
        <f t="array" ref="AC287">IF($AK287=0,"",IF((INDEX(MASTER!$D$24:$AG$391,$AK287,AC$419)=0),"",(INDEX(MASTER!$D$24:$AG$391,$AK287,AC$419))))</f>
        <v/>
      </c>
      <c r="AD287" s="27" t="str" cm="1">
        <f t="array" ref="AD287">IF($AK287=0,"",IF((INDEX(MASTER!$D$24:$AG$391,$AK287,AD$419)=0),"",(INDEX(MASTER!$D$24:$AG$391,$AK287,AD$419))))</f>
        <v/>
      </c>
      <c r="AE287" s="27" t="str" cm="1">
        <f t="array" ref="AE287">IF($AK287=0,"",IF((INDEX(MASTER!$D$24:$AG$391,$AK287,AE$419)=0),"",(INDEX(MASTER!$D$24:$AG$391,$AK287,AE$419))))</f>
        <v/>
      </c>
      <c r="AF287" s="102" t="str" cm="1">
        <f t="array" ref="AF287">IF($AK287=0,"",IF((INDEX(MASTER!$D$24:$AG$391,$AK287,AF$419)=0),"",(INDEX(MASTER!$D$24:$AG$391,$AK287,AF$419))))</f>
        <v/>
      </c>
      <c r="AK287" s="3">
        <v>201</v>
      </c>
    </row>
    <row r="288" spans="2:37" ht="12.75" customHeight="1" x14ac:dyDescent="0.2">
      <c r="B288" s="28"/>
      <c r="D288" s="22" cm="1">
        <f t="array" ref="D288">IF($AK288=0,"",IF((INDEX(MASTER!$D$24:$AG$391,$AK288,D$419)=0),"",(INDEX(MASTER!$D$24:$AG$391,$AK288,D$419))))</f>
        <v>205</v>
      </c>
      <c r="E288" s="22" t="str" cm="1">
        <f t="array" ref="E288">IF($AK288=0,"",IF((INDEX(MASTER!$D$24:$AG$391,$AK288,E$419)=0),"",(INDEX(MASTER!$D$24:$AG$391,$AK288,E$419))))</f>
        <v/>
      </c>
      <c r="F288" s="22" t="str" cm="1">
        <f t="array" ref="F288">IF($AK288=0,"",IF((INDEX(MASTER!$D$24:$AG$391,$AK288,F$419)=0),"",(INDEX(MASTER!$D$24:$AG$391,$AK288,F$419))))</f>
        <v>MONROE STREET</v>
      </c>
      <c r="G288" s="23" cm="1">
        <f t="array" ref="G288">IF($AK288=0,"",IF((INDEX(MASTER!$D$24:$AG$391,$AK288,G$419)=0),"",(INDEX(MASTER!$D$24:$AG$391,$AK288,G$419))))</f>
        <v>16850</v>
      </c>
      <c r="H288" s="22" t="str" cm="1">
        <f t="array" ref="H288">IF($AK288=0,"",IF((INDEX(MASTER!$D$24:$AG$391,$AK288,H$419)=0),"",(INDEX(MASTER!$D$24:$AG$391,$AK288,H$419))))</f>
        <v>TO</v>
      </c>
      <c r="I288" s="23" cm="1">
        <f t="array" ref="I288">IF($AK288=0,"",IF((INDEX(MASTER!$D$24:$AG$391,$AK288,I$419)=0),"",(INDEX(MASTER!$D$24:$AG$391,$AK288,I$419))))</f>
        <v>16900</v>
      </c>
      <c r="J288" s="24" t="str" cm="1">
        <f t="array" ref="J288">IF($AK288=0,"",IF((INDEX(MASTER!$D$24:$AG$391,$AK288,J$419)=0),"",(INDEX(MASTER!$D$24:$AG$391,$AK288,J$419))))</f>
        <v/>
      </c>
      <c r="K288" s="24" t="str" cm="1">
        <f t="array" ref="K288">IF($AK288=0,"",IF((INDEX(MASTER!$D$24:$AG$391,$AK288,K$419)=0),"",(INDEX(MASTER!$D$24:$AG$391,$AK288,K$419))))</f>
        <v>02/S&gt;2/04</v>
      </c>
      <c r="L288" s="25" cm="1">
        <f t="array" ref="L288">IF($AK288=0,"",IF((INDEX(MASTER!$D$24:$AG$391,$AK288,L$419)=0),"",(INDEX(MASTER!$D$24:$AG$391,$AK288,L$419))))</f>
        <v>189</v>
      </c>
      <c r="M288" s="27" cm="1">
        <f t="array" ref="M288">IF($AK288=0,"",IF((INDEX(MASTER!$D$24:$AG$391,$AK288,M$419)=0),"",(INDEX(MASTER!$D$24:$AG$391,$AK288,M$419))))</f>
        <v>45</v>
      </c>
      <c r="N288" s="27" t="str" cm="1">
        <f t="array" ref="N288">IF($AK288=0,"",IF((INDEX(MASTER!$D$24:$AG$391,$AK288,N$419)=0),"",(INDEX(MASTER!$D$24:$AG$391,$AK288,N$419))))</f>
        <v/>
      </c>
      <c r="O288" s="27" t="str" cm="1">
        <f t="array" ref="O288">IF($AK288=0,"",IF((INDEX(MASTER!$D$24:$AG$391,$AK288,O$419)=0),"",(INDEX(MASTER!$D$24:$AG$391,$AK288,O$419))))</f>
        <v/>
      </c>
      <c r="P288" s="27" t="str" cm="1">
        <f t="array" ref="P288">IF($AK288=0,"",IF((INDEX(MASTER!$D$24:$AG$391,$AK288,P$419)=0),"",(INDEX(MASTER!$D$24:$AG$391,$AK288,P$419))))</f>
        <v/>
      </c>
      <c r="Q288" s="27" t="str" cm="1">
        <f t="array" ref="Q288">IF($AK288=0,"",IF((INDEX(MASTER!$D$24:$AG$391,$AK288,Q$419)=0),"",(INDEX(MASTER!$D$24:$AG$391,$AK288,Q$419))))</f>
        <v/>
      </c>
      <c r="R288" s="27" t="str" cm="1">
        <f t="array" ref="R288">IF($AK288=0,"",IF((INDEX(MASTER!$D$24:$AG$391,$AK288,R$419)=0),"",(INDEX(MASTER!$D$24:$AG$391,$AK288,R$419))))</f>
        <v/>
      </c>
      <c r="S288" s="27" t="str" cm="1">
        <f t="array" ref="S288">IF($AK288=0,"",IF((INDEX(MASTER!$D$24:$AG$391,$AK288,S$419)=0),"",(INDEX(MASTER!$D$24:$AG$391,$AK288,S$419))))</f>
        <v/>
      </c>
      <c r="T288" s="27" t="str" cm="1">
        <f t="array" ref="T288">IF($AK288=0,"",IF((INDEX(MASTER!$D$24:$AG$391,$AK288,T$419)=0),"",(INDEX(MASTER!$D$24:$AG$391,$AK288,T$419))))</f>
        <v/>
      </c>
      <c r="U288" s="27" t="str" cm="1">
        <f t="array" ref="U288">IF($AK288=0,"",IF((INDEX(MASTER!$D$24:$AG$391,$AK288,U$419)=0),"",(INDEX(MASTER!$D$24:$AG$391,$AK288,U$419))))</f>
        <v/>
      </c>
      <c r="V288" s="27" t="str" cm="1">
        <f t="array" ref="V288">IF($AK288=0,"",IF((INDEX(MASTER!$D$24:$AG$391,$AK288,V$419)=0),"",(INDEX(MASTER!$D$24:$AG$391,$AK288,V$419))))</f>
        <v/>
      </c>
      <c r="W288" s="27" t="str" cm="1">
        <f t="array" ref="W288">IF($AK288=0,"",IF((INDEX(MASTER!$D$24:$AG$391,$AK288,W$419)=0),"",(INDEX(MASTER!$D$24:$AG$391,$AK288,W$419))))</f>
        <v/>
      </c>
      <c r="X288" s="27" t="str" cm="1">
        <f t="array" ref="X288">IF($AK288=0,"",IF((INDEX(MASTER!$D$24:$AG$391,$AK288,X$419)=0),"",(INDEX(MASTER!$D$24:$AG$391,$AK288,X$419))))</f>
        <v/>
      </c>
      <c r="Y288" s="27" t="str" cm="1">
        <f t="array" ref="Y288">IF($AK288=0,"",IF((INDEX(MASTER!$D$24:$AG$391,$AK288,Y$419)=0),"",(INDEX(MASTER!$D$24:$AG$391,$AK288,Y$419))))</f>
        <v/>
      </c>
      <c r="Z288" s="27" t="str" cm="1">
        <f t="array" ref="Z288">IF($AK288=0,"",IF((INDEX(MASTER!$D$24:$AG$391,$AK288,Z$419)=0),"",(INDEX(MASTER!$D$24:$AG$391,$AK288,Z$419))))</f>
        <v/>
      </c>
      <c r="AA288" s="27" t="str" cm="1">
        <f t="array" ref="AA288">IF($AK288=0,"",IF((INDEX(MASTER!$D$24:$AG$391,$AK288,AA$419)=0),"",(INDEX(MASTER!$D$24:$AG$391,$AK288,AA$419))))</f>
        <v/>
      </c>
      <c r="AB288" s="27" t="str" cm="1">
        <f t="array" ref="AB288">IF($AK288=0,"",IF((INDEX(MASTER!$D$24:$AG$391,$AK288,AB$419)=0),"",(INDEX(MASTER!$D$24:$AG$391,$AK288,AB$419))))</f>
        <v/>
      </c>
      <c r="AC288" s="27" t="str" cm="1">
        <f t="array" ref="AC288">IF($AK288=0,"",IF((INDEX(MASTER!$D$24:$AG$391,$AK288,AC$419)=0),"",(INDEX(MASTER!$D$24:$AG$391,$AK288,AC$419))))</f>
        <v/>
      </c>
      <c r="AD288" s="27" t="str" cm="1">
        <f t="array" ref="AD288">IF($AK288=0,"",IF((INDEX(MASTER!$D$24:$AG$391,$AK288,AD$419)=0),"",(INDEX(MASTER!$D$24:$AG$391,$AK288,AD$419))))</f>
        <v/>
      </c>
      <c r="AE288" s="27" t="str" cm="1">
        <f t="array" ref="AE288">IF($AK288=0,"",IF((INDEX(MASTER!$D$24:$AG$391,$AK288,AE$419)=0),"",(INDEX(MASTER!$D$24:$AG$391,$AK288,AE$419))))</f>
        <v/>
      </c>
      <c r="AF288" s="102" t="str" cm="1">
        <f t="array" ref="AF288">IF($AK288=0,"",IF((INDEX(MASTER!$D$24:$AG$391,$AK288,AF$419)=0),"",(INDEX(MASTER!$D$24:$AG$391,$AK288,AF$419))))</f>
        <v/>
      </c>
      <c r="AK288" s="3">
        <v>202</v>
      </c>
    </row>
    <row r="289" spans="2:37" ht="12.75" customHeight="1" x14ac:dyDescent="0.2">
      <c r="B289" s="28"/>
      <c r="D289" s="22" cm="1">
        <f t="array" ref="D289">IF($AK289=0,"",IF((INDEX(MASTER!$D$24:$AG$391,$AK289,D$419)=0),"",(INDEX(MASTER!$D$24:$AG$391,$AK289,D$419))))</f>
        <v>206</v>
      </c>
      <c r="E289" s="22" t="str" cm="1">
        <f t="array" ref="E289">IF($AK289=0,"",IF((INDEX(MASTER!$D$24:$AG$391,$AK289,E$419)=0),"",(INDEX(MASTER!$D$24:$AG$391,$AK289,E$419))))</f>
        <v/>
      </c>
      <c r="F289" s="22" t="str" cm="1">
        <f t="array" ref="F289">IF($AK289=0,"",IF((INDEX(MASTER!$D$24:$AG$391,$AK289,F$419)=0),"",(INDEX(MASTER!$D$24:$AG$391,$AK289,F$419))))</f>
        <v>MONROE STREET</v>
      </c>
      <c r="G289" s="23" cm="1">
        <f t="array" ref="G289">IF($AK289=0,"",IF((INDEX(MASTER!$D$24:$AG$391,$AK289,G$419)=0),"",(INDEX(MASTER!$D$24:$AG$391,$AK289,G$419))))</f>
        <v>16950</v>
      </c>
      <c r="H289" s="22" t="str" cm="1">
        <f t="array" ref="H289">IF($AK289=0,"",IF((INDEX(MASTER!$D$24:$AG$391,$AK289,H$419)=0),"",(INDEX(MASTER!$D$24:$AG$391,$AK289,H$419))))</f>
        <v>TO</v>
      </c>
      <c r="I289" s="23" cm="1">
        <f t="array" ref="I289">IF($AK289=0,"",IF((INDEX(MASTER!$D$24:$AG$391,$AK289,I$419)=0),"",(INDEX(MASTER!$D$24:$AG$391,$AK289,I$419))))</f>
        <v>17000</v>
      </c>
      <c r="J289" s="24" t="str" cm="1">
        <f t="array" ref="J289">IF($AK289=0,"",IF((INDEX(MASTER!$D$24:$AG$391,$AK289,J$419)=0),"",(INDEX(MASTER!$D$24:$AG$391,$AK289,J$419))))</f>
        <v/>
      </c>
      <c r="K289" s="24" t="str" cm="1">
        <f t="array" ref="K289">IF($AK289=0,"",IF((INDEX(MASTER!$D$24:$AG$391,$AK289,K$419)=0),"",(INDEX(MASTER!$D$24:$AG$391,$AK289,K$419))))</f>
        <v>02/S&gt;2/04</v>
      </c>
      <c r="L289" s="25" cm="1">
        <f t="array" ref="L289">IF($AK289=0,"",IF((INDEX(MASTER!$D$24:$AG$391,$AK289,L$419)=0),"",(INDEX(MASTER!$D$24:$AG$391,$AK289,L$419))))</f>
        <v>190</v>
      </c>
      <c r="M289" s="27" cm="1">
        <f t="array" ref="M289">IF($AK289=0,"",IF((INDEX(MASTER!$D$24:$AG$391,$AK289,M$419)=0),"",(INDEX(MASTER!$D$24:$AG$391,$AK289,M$419))))</f>
        <v>1</v>
      </c>
      <c r="N289" s="27" t="str" cm="1">
        <f t="array" ref="N289">IF($AK289=0,"",IF((INDEX(MASTER!$D$24:$AG$391,$AK289,N$419)=0),"",(INDEX(MASTER!$D$24:$AG$391,$AK289,N$419))))</f>
        <v/>
      </c>
      <c r="O289" s="27" t="str" cm="1">
        <f t="array" ref="O289">IF($AK289=0,"",IF((INDEX(MASTER!$D$24:$AG$391,$AK289,O$419)=0),"",(INDEX(MASTER!$D$24:$AG$391,$AK289,O$419))))</f>
        <v/>
      </c>
      <c r="P289" s="27" t="str" cm="1">
        <f t="array" ref="P289">IF($AK289=0,"",IF((INDEX(MASTER!$D$24:$AG$391,$AK289,P$419)=0),"",(INDEX(MASTER!$D$24:$AG$391,$AK289,P$419))))</f>
        <v/>
      </c>
      <c r="Q289" s="27" t="str" cm="1">
        <f t="array" ref="Q289">IF($AK289=0,"",IF((INDEX(MASTER!$D$24:$AG$391,$AK289,Q$419)=0),"",(INDEX(MASTER!$D$24:$AG$391,$AK289,Q$419))))</f>
        <v/>
      </c>
      <c r="R289" s="27" t="str" cm="1">
        <f t="array" ref="R289">IF($AK289=0,"",IF((INDEX(MASTER!$D$24:$AG$391,$AK289,R$419)=0),"",(INDEX(MASTER!$D$24:$AG$391,$AK289,R$419))))</f>
        <v/>
      </c>
      <c r="S289" s="27" t="str" cm="1">
        <f t="array" ref="S289">IF($AK289=0,"",IF((INDEX(MASTER!$D$24:$AG$391,$AK289,S$419)=0),"",(INDEX(MASTER!$D$24:$AG$391,$AK289,S$419))))</f>
        <v/>
      </c>
      <c r="T289" s="27" t="str" cm="1">
        <f t="array" ref="T289">IF($AK289=0,"",IF((INDEX(MASTER!$D$24:$AG$391,$AK289,T$419)=0),"",(INDEX(MASTER!$D$24:$AG$391,$AK289,T$419))))</f>
        <v/>
      </c>
      <c r="U289" s="27" t="str" cm="1">
        <f t="array" ref="U289">IF($AK289=0,"",IF((INDEX(MASTER!$D$24:$AG$391,$AK289,U$419)=0),"",(INDEX(MASTER!$D$24:$AG$391,$AK289,U$419))))</f>
        <v/>
      </c>
      <c r="V289" s="27" t="str" cm="1">
        <f t="array" ref="V289">IF($AK289=0,"",IF((INDEX(MASTER!$D$24:$AG$391,$AK289,V$419)=0),"",(INDEX(MASTER!$D$24:$AG$391,$AK289,V$419))))</f>
        <v/>
      </c>
      <c r="W289" s="27" t="str" cm="1">
        <f t="array" ref="W289">IF($AK289=0,"",IF((INDEX(MASTER!$D$24:$AG$391,$AK289,W$419)=0),"",(INDEX(MASTER!$D$24:$AG$391,$AK289,W$419))))</f>
        <v/>
      </c>
      <c r="X289" s="27" t="str" cm="1">
        <f t="array" ref="X289">IF($AK289=0,"",IF((INDEX(MASTER!$D$24:$AG$391,$AK289,X$419)=0),"",(INDEX(MASTER!$D$24:$AG$391,$AK289,X$419))))</f>
        <v/>
      </c>
      <c r="Y289" s="27" t="str" cm="1">
        <f t="array" ref="Y289">IF($AK289=0,"",IF((INDEX(MASTER!$D$24:$AG$391,$AK289,Y$419)=0),"",(INDEX(MASTER!$D$24:$AG$391,$AK289,Y$419))))</f>
        <v/>
      </c>
      <c r="Z289" s="27" t="str" cm="1">
        <f t="array" ref="Z289">IF($AK289=0,"",IF((INDEX(MASTER!$D$24:$AG$391,$AK289,Z$419)=0),"",(INDEX(MASTER!$D$24:$AG$391,$AK289,Z$419))))</f>
        <v/>
      </c>
      <c r="AA289" s="27" t="str" cm="1">
        <f t="array" ref="AA289">IF($AK289=0,"",IF((INDEX(MASTER!$D$24:$AG$391,$AK289,AA$419)=0),"",(INDEX(MASTER!$D$24:$AG$391,$AK289,AA$419))))</f>
        <v/>
      </c>
      <c r="AB289" s="27" t="str" cm="1">
        <f t="array" ref="AB289">IF($AK289=0,"",IF((INDEX(MASTER!$D$24:$AG$391,$AK289,AB$419)=0),"",(INDEX(MASTER!$D$24:$AG$391,$AK289,AB$419))))</f>
        <v/>
      </c>
      <c r="AC289" s="27" t="str" cm="1">
        <f t="array" ref="AC289">IF($AK289=0,"",IF((INDEX(MASTER!$D$24:$AG$391,$AK289,AC$419)=0),"",(INDEX(MASTER!$D$24:$AG$391,$AK289,AC$419))))</f>
        <v/>
      </c>
      <c r="AD289" s="27" t="str" cm="1">
        <f t="array" ref="AD289">IF($AK289=0,"",IF((INDEX(MASTER!$D$24:$AG$391,$AK289,AD$419)=0),"",(INDEX(MASTER!$D$24:$AG$391,$AK289,AD$419))))</f>
        <v/>
      </c>
      <c r="AE289" s="27" t="str" cm="1">
        <f t="array" ref="AE289">IF($AK289=0,"",IF((INDEX(MASTER!$D$24:$AG$391,$AK289,AE$419)=0),"",(INDEX(MASTER!$D$24:$AG$391,$AK289,AE$419))))</f>
        <v/>
      </c>
      <c r="AF289" s="102" t="str" cm="1">
        <f t="array" ref="AF289">IF($AK289=0,"",IF((INDEX(MASTER!$D$24:$AG$391,$AK289,AF$419)=0),"",(INDEX(MASTER!$D$24:$AG$391,$AK289,AF$419))))</f>
        <v/>
      </c>
      <c r="AK289" s="3">
        <v>203</v>
      </c>
    </row>
    <row r="290" spans="2:37" ht="12.75" customHeight="1" x14ac:dyDescent="0.2">
      <c r="B290" s="28"/>
      <c r="D290" s="22" cm="1">
        <f t="array" ref="D290">IF($AK290=0,"",IF((INDEX(MASTER!$D$24:$AG$391,$AK290,D$419)=0),"",(INDEX(MASTER!$D$24:$AG$391,$AK290,D$419))))</f>
        <v>207</v>
      </c>
      <c r="E290" s="22" t="str" cm="1">
        <f t="array" ref="E290">IF($AK290=0,"",IF((INDEX(MASTER!$D$24:$AG$391,$AK290,E$419)=0),"",(INDEX(MASTER!$D$24:$AG$391,$AK290,E$419))))</f>
        <v/>
      </c>
      <c r="F290" s="22" t="str" cm="1">
        <f t="array" ref="F290">IF($AK290=0,"",IF((INDEX(MASTER!$D$24:$AG$391,$AK290,F$419)=0),"",(INDEX(MASTER!$D$24:$AG$391,$AK290,F$419))))</f>
        <v>MONROE STREET</v>
      </c>
      <c r="G290" s="23" cm="1">
        <f t="array" ref="G290">IF($AK290=0,"",IF((INDEX(MASTER!$D$24:$AG$391,$AK290,G$419)=0),"",(INDEX(MASTER!$D$24:$AG$391,$AK290,G$419))))</f>
        <v>17050</v>
      </c>
      <c r="H290" s="22" t="str" cm="1">
        <f t="array" ref="H290">IF($AK290=0,"",IF((INDEX(MASTER!$D$24:$AG$391,$AK290,H$419)=0),"",(INDEX(MASTER!$D$24:$AG$391,$AK290,H$419))))</f>
        <v>TO</v>
      </c>
      <c r="I290" s="23" cm="1">
        <f t="array" ref="I290">IF($AK290=0,"",IF((INDEX(MASTER!$D$24:$AG$391,$AK290,I$419)=0),"",(INDEX(MASTER!$D$24:$AG$391,$AK290,I$419))))</f>
        <v>17100</v>
      </c>
      <c r="J290" s="24" t="str" cm="1">
        <f t="array" ref="J290">IF($AK290=0,"",IF((INDEX(MASTER!$D$24:$AG$391,$AK290,J$419)=0),"",(INDEX(MASTER!$D$24:$AG$391,$AK290,J$419))))</f>
        <v/>
      </c>
      <c r="K290" s="24" t="str" cm="1">
        <f t="array" ref="K290">IF($AK290=0,"",IF((INDEX(MASTER!$D$24:$AG$391,$AK290,K$419)=0),"",(INDEX(MASTER!$D$24:$AG$391,$AK290,K$419))))</f>
        <v>02/S&gt;2/04</v>
      </c>
      <c r="L290" s="25" cm="1">
        <f t="array" ref="L290">IF($AK290=0,"",IF((INDEX(MASTER!$D$24:$AG$391,$AK290,L$419)=0),"",(INDEX(MASTER!$D$24:$AG$391,$AK290,L$419))))</f>
        <v>198</v>
      </c>
      <c r="M290" s="27" cm="1">
        <f t="array" ref="M290">IF($AK290=0,"",IF((INDEX(MASTER!$D$24:$AG$391,$AK290,M$419)=0),"",(INDEX(MASTER!$D$24:$AG$391,$AK290,M$419))))</f>
        <v>22</v>
      </c>
      <c r="N290" s="27" t="str" cm="1">
        <f t="array" ref="N290">IF($AK290=0,"",IF((INDEX(MASTER!$D$24:$AG$391,$AK290,N$419)=0),"",(INDEX(MASTER!$D$24:$AG$391,$AK290,N$419))))</f>
        <v/>
      </c>
      <c r="O290" s="27" t="str" cm="1">
        <f t="array" ref="O290">IF($AK290=0,"",IF((INDEX(MASTER!$D$24:$AG$391,$AK290,O$419)=0),"",(INDEX(MASTER!$D$24:$AG$391,$AK290,O$419))))</f>
        <v/>
      </c>
      <c r="P290" s="27" t="str" cm="1">
        <f t="array" ref="P290">IF($AK290=0,"",IF((INDEX(MASTER!$D$24:$AG$391,$AK290,P$419)=0),"",(INDEX(MASTER!$D$24:$AG$391,$AK290,P$419))))</f>
        <v/>
      </c>
      <c r="Q290" s="27" t="str" cm="1">
        <f t="array" ref="Q290">IF($AK290=0,"",IF((INDEX(MASTER!$D$24:$AG$391,$AK290,Q$419)=0),"",(INDEX(MASTER!$D$24:$AG$391,$AK290,Q$419))))</f>
        <v/>
      </c>
      <c r="R290" s="27" t="str" cm="1">
        <f t="array" ref="R290">IF($AK290=0,"",IF((INDEX(MASTER!$D$24:$AG$391,$AK290,R$419)=0),"",(INDEX(MASTER!$D$24:$AG$391,$AK290,R$419))))</f>
        <v/>
      </c>
      <c r="S290" s="27" t="str" cm="1">
        <f t="array" ref="S290">IF($AK290=0,"",IF((INDEX(MASTER!$D$24:$AG$391,$AK290,S$419)=0),"",(INDEX(MASTER!$D$24:$AG$391,$AK290,S$419))))</f>
        <v/>
      </c>
      <c r="T290" s="27" t="str" cm="1">
        <f t="array" ref="T290">IF($AK290=0,"",IF((INDEX(MASTER!$D$24:$AG$391,$AK290,T$419)=0),"",(INDEX(MASTER!$D$24:$AG$391,$AK290,T$419))))</f>
        <v/>
      </c>
      <c r="U290" s="27" t="str" cm="1">
        <f t="array" ref="U290">IF($AK290=0,"",IF((INDEX(MASTER!$D$24:$AG$391,$AK290,U$419)=0),"",(INDEX(MASTER!$D$24:$AG$391,$AK290,U$419))))</f>
        <v/>
      </c>
      <c r="V290" s="27" t="str" cm="1">
        <f t="array" ref="V290">IF($AK290=0,"",IF((INDEX(MASTER!$D$24:$AG$391,$AK290,V$419)=0),"",(INDEX(MASTER!$D$24:$AG$391,$AK290,V$419))))</f>
        <v/>
      </c>
      <c r="W290" s="27" t="str" cm="1">
        <f t="array" ref="W290">IF($AK290=0,"",IF((INDEX(MASTER!$D$24:$AG$391,$AK290,W$419)=0),"",(INDEX(MASTER!$D$24:$AG$391,$AK290,W$419))))</f>
        <v/>
      </c>
      <c r="X290" s="27" t="str" cm="1">
        <f t="array" ref="X290">IF($AK290=0,"",IF((INDEX(MASTER!$D$24:$AG$391,$AK290,X$419)=0),"",(INDEX(MASTER!$D$24:$AG$391,$AK290,X$419))))</f>
        <v/>
      </c>
      <c r="Y290" s="27" t="str" cm="1">
        <f t="array" ref="Y290">IF($AK290=0,"",IF((INDEX(MASTER!$D$24:$AG$391,$AK290,Y$419)=0),"",(INDEX(MASTER!$D$24:$AG$391,$AK290,Y$419))))</f>
        <v/>
      </c>
      <c r="Z290" s="27" t="str" cm="1">
        <f t="array" ref="Z290">IF($AK290=0,"",IF((INDEX(MASTER!$D$24:$AG$391,$AK290,Z$419)=0),"",(INDEX(MASTER!$D$24:$AG$391,$AK290,Z$419))))</f>
        <v/>
      </c>
      <c r="AA290" s="27" t="str" cm="1">
        <f t="array" ref="AA290">IF($AK290=0,"",IF((INDEX(MASTER!$D$24:$AG$391,$AK290,AA$419)=0),"",(INDEX(MASTER!$D$24:$AG$391,$AK290,AA$419))))</f>
        <v/>
      </c>
      <c r="AB290" s="27" t="str" cm="1">
        <f t="array" ref="AB290">IF($AK290=0,"",IF((INDEX(MASTER!$D$24:$AG$391,$AK290,AB$419)=0),"",(INDEX(MASTER!$D$24:$AG$391,$AK290,AB$419))))</f>
        <v/>
      </c>
      <c r="AC290" s="27" t="str" cm="1">
        <f t="array" ref="AC290">IF($AK290=0,"",IF((INDEX(MASTER!$D$24:$AG$391,$AK290,AC$419)=0),"",(INDEX(MASTER!$D$24:$AG$391,$AK290,AC$419))))</f>
        <v/>
      </c>
      <c r="AD290" s="27" t="str" cm="1">
        <f t="array" ref="AD290">IF($AK290=0,"",IF((INDEX(MASTER!$D$24:$AG$391,$AK290,AD$419)=0),"",(INDEX(MASTER!$D$24:$AG$391,$AK290,AD$419))))</f>
        <v/>
      </c>
      <c r="AE290" s="27" t="str" cm="1">
        <f t="array" ref="AE290">IF($AK290=0,"",IF((INDEX(MASTER!$D$24:$AG$391,$AK290,AE$419)=0),"",(INDEX(MASTER!$D$24:$AG$391,$AK290,AE$419))))</f>
        <v/>
      </c>
      <c r="AF290" s="102" t="str" cm="1">
        <f t="array" ref="AF290">IF($AK290=0,"",IF((INDEX(MASTER!$D$24:$AG$391,$AK290,AF$419)=0),"",(INDEX(MASTER!$D$24:$AG$391,$AK290,AF$419))))</f>
        <v/>
      </c>
      <c r="AK290" s="3">
        <v>204</v>
      </c>
    </row>
    <row r="291" spans="2:37" ht="12.75" customHeight="1" x14ac:dyDescent="0.2">
      <c r="B291" s="28"/>
      <c r="D291" s="22" cm="1">
        <f t="array" ref="D291">IF($AK291=0,"",IF((INDEX(MASTER!$D$24:$AG$391,$AK291,D$419)=0),"",(INDEX(MASTER!$D$24:$AG$391,$AK291,D$419))))</f>
        <v>208</v>
      </c>
      <c r="E291" s="22" t="str" cm="1">
        <f t="array" ref="E291">IF($AK291=0,"",IF((INDEX(MASTER!$D$24:$AG$391,$AK291,E$419)=0),"",(INDEX(MASTER!$D$24:$AG$391,$AK291,E$419))))</f>
        <v/>
      </c>
      <c r="F291" s="22" t="str" cm="1">
        <f t="array" ref="F291">IF($AK291=0,"",IF((INDEX(MASTER!$D$24:$AG$391,$AK291,F$419)=0),"",(INDEX(MASTER!$D$24:$AG$391,$AK291,F$419))))</f>
        <v>MONROE STREET</v>
      </c>
      <c r="G291" s="23" cm="1">
        <f t="array" ref="G291">IF($AK291=0,"",IF((INDEX(MASTER!$D$24:$AG$391,$AK291,G$419)=0),"",(INDEX(MASTER!$D$24:$AG$391,$AK291,G$419))))</f>
        <v>17150</v>
      </c>
      <c r="H291" s="22" t="str" cm="1">
        <f t="array" ref="H291">IF($AK291=0,"",IF((INDEX(MASTER!$D$24:$AG$391,$AK291,H$419)=0),"",(INDEX(MASTER!$D$24:$AG$391,$AK291,H$419))))</f>
        <v>TO</v>
      </c>
      <c r="I291" s="23" cm="1">
        <f t="array" ref="I291">IF($AK291=0,"",IF((INDEX(MASTER!$D$24:$AG$391,$AK291,I$419)=0),"",(INDEX(MASTER!$D$24:$AG$391,$AK291,I$419))))</f>
        <v>17200</v>
      </c>
      <c r="J291" s="24" t="str" cm="1">
        <f t="array" ref="J291">IF($AK291=0,"",IF((INDEX(MASTER!$D$24:$AG$391,$AK291,J$419)=0),"",(INDEX(MASTER!$D$24:$AG$391,$AK291,J$419))))</f>
        <v/>
      </c>
      <c r="K291" s="24" t="str" cm="1">
        <f t="array" ref="K291">IF($AK291=0,"",IF((INDEX(MASTER!$D$24:$AG$391,$AK291,K$419)=0),"",(INDEX(MASTER!$D$24:$AG$391,$AK291,K$419))))</f>
        <v>02/S&gt;2/04</v>
      </c>
      <c r="L291" s="25" cm="1">
        <f t="array" ref="L291">IF($AK291=0,"",IF((INDEX(MASTER!$D$24:$AG$391,$AK291,L$419)=0),"",(INDEX(MASTER!$D$24:$AG$391,$AK291,L$419))))</f>
        <v>224</v>
      </c>
      <c r="M291" s="27" cm="1">
        <f t="array" ref="M291">IF($AK291=0,"",IF((INDEX(MASTER!$D$24:$AG$391,$AK291,M$419)=0),"",(INDEX(MASTER!$D$24:$AG$391,$AK291,M$419))))</f>
        <v>38</v>
      </c>
      <c r="N291" s="27" t="str" cm="1">
        <f t="array" ref="N291">IF($AK291=0,"",IF((INDEX(MASTER!$D$24:$AG$391,$AK291,N$419)=0),"",(INDEX(MASTER!$D$24:$AG$391,$AK291,N$419))))</f>
        <v/>
      </c>
      <c r="O291" s="27" t="str" cm="1">
        <f t="array" ref="O291">IF($AK291=0,"",IF((INDEX(MASTER!$D$24:$AG$391,$AK291,O$419)=0),"",(INDEX(MASTER!$D$24:$AG$391,$AK291,O$419))))</f>
        <v/>
      </c>
      <c r="P291" s="27" t="str" cm="1">
        <f t="array" ref="P291">IF($AK291=0,"",IF((INDEX(MASTER!$D$24:$AG$391,$AK291,P$419)=0),"",(INDEX(MASTER!$D$24:$AG$391,$AK291,P$419))))</f>
        <v/>
      </c>
      <c r="Q291" s="27" t="str" cm="1">
        <f t="array" ref="Q291">IF($AK291=0,"",IF((INDEX(MASTER!$D$24:$AG$391,$AK291,Q$419)=0),"",(INDEX(MASTER!$D$24:$AG$391,$AK291,Q$419))))</f>
        <v/>
      </c>
      <c r="R291" s="27" t="str" cm="1">
        <f t="array" ref="R291">IF($AK291=0,"",IF((INDEX(MASTER!$D$24:$AG$391,$AK291,R$419)=0),"",(INDEX(MASTER!$D$24:$AG$391,$AK291,R$419))))</f>
        <v/>
      </c>
      <c r="S291" s="27" t="str" cm="1">
        <f t="array" ref="S291">IF($AK291=0,"",IF((INDEX(MASTER!$D$24:$AG$391,$AK291,S$419)=0),"",(INDEX(MASTER!$D$24:$AG$391,$AK291,S$419))))</f>
        <v/>
      </c>
      <c r="T291" s="27" t="str" cm="1">
        <f t="array" ref="T291">IF($AK291=0,"",IF((INDEX(MASTER!$D$24:$AG$391,$AK291,T$419)=0),"",(INDEX(MASTER!$D$24:$AG$391,$AK291,T$419))))</f>
        <v/>
      </c>
      <c r="U291" s="27" t="str" cm="1">
        <f t="array" ref="U291">IF($AK291=0,"",IF((INDEX(MASTER!$D$24:$AG$391,$AK291,U$419)=0),"",(INDEX(MASTER!$D$24:$AG$391,$AK291,U$419))))</f>
        <v/>
      </c>
      <c r="V291" s="27" t="str" cm="1">
        <f t="array" ref="V291">IF($AK291=0,"",IF((INDEX(MASTER!$D$24:$AG$391,$AK291,V$419)=0),"",(INDEX(MASTER!$D$24:$AG$391,$AK291,V$419))))</f>
        <v/>
      </c>
      <c r="W291" s="27" t="str" cm="1">
        <f t="array" ref="W291">IF($AK291=0,"",IF((INDEX(MASTER!$D$24:$AG$391,$AK291,W$419)=0),"",(INDEX(MASTER!$D$24:$AG$391,$AK291,W$419))))</f>
        <v/>
      </c>
      <c r="X291" s="27" t="str" cm="1">
        <f t="array" ref="X291">IF($AK291=0,"",IF((INDEX(MASTER!$D$24:$AG$391,$AK291,X$419)=0),"",(INDEX(MASTER!$D$24:$AG$391,$AK291,X$419))))</f>
        <v/>
      </c>
      <c r="Y291" s="27" t="str" cm="1">
        <f t="array" ref="Y291">IF($AK291=0,"",IF((INDEX(MASTER!$D$24:$AG$391,$AK291,Y$419)=0),"",(INDEX(MASTER!$D$24:$AG$391,$AK291,Y$419))))</f>
        <v/>
      </c>
      <c r="Z291" s="27" t="str" cm="1">
        <f t="array" ref="Z291">IF($AK291=0,"",IF((INDEX(MASTER!$D$24:$AG$391,$AK291,Z$419)=0),"",(INDEX(MASTER!$D$24:$AG$391,$AK291,Z$419))))</f>
        <v/>
      </c>
      <c r="AA291" s="27" t="str" cm="1">
        <f t="array" ref="AA291">IF($AK291=0,"",IF((INDEX(MASTER!$D$24:$AG$391,$AK291,AA$419)=0),"",(INDEX(MASTER!$D$24:$AG$391,$AK291,AA$419))))</f>
        <v/>
      </c>
      <c r="AB291" s="27" t="str" cm="1">
        <f t="array" ref="AB291">IF($AK291=0,"",IF((INDEX(MASTER!$D$24:$AG$391,$AK291,AB$419)=0),"",(INDEX(MASTER!$D$24:$AG$391,$AK291,AB$419))))</f>
        <v/>
      </c>
      <c r="AC291" s="27" t="str" cm="1">
        <f t="array" ref="AC291">IF($AK291=0,"",IF((INDEX(MASTER!$D$24:$AG$391,$AK291,AC$419)=0),"",(INDEX(MASTER!$D$24:$AG$391,$AK291,AC$419))))</f>
        <v/>
      </c>
      <c r="AD291" s="27" t="str" cm="1">
        <f t="array" ref="AD291">IF($AK291=0,"",IF((INDEX(MASTER!$D$24:$AG$391,$AK291,AD$419)=0),"",(INDEX(MASTER!$D$24:$AG$391,$AK291,AD$419))))</f>
        <v/>
      </c>
      <c r="AE291" s="27" t="str" cm="1">
        <f t="array" ref="AE291">IF($AK291=0,"",IF((INDEX(MASTER!$D$24:$AG$391,$AK291,AE$419)=0),"",(INDEX(MASTER!$D$24:$AG$391,$AK291,AE$419))))</f>
        <v/>
      </c>
      <c r="AF291" s="102" t="str" cm="1">
        <f t="array" ref="AF291">IF($AK291=0,"",IF((INDEX(MASTER!$D$24:$AG$391,$AK291,AF$419)=0),"",(INDEX(MASTER!$D$24:$AG$391,$AK291,AF$419))))</f>
        <v/>
      </c>
      <c r="AK291" s="3">
        <v>205</v>
      </c>
    </row>
    <row r="292" spans="2:37" ht="12.75" customHeight="1" x14ac:dyDescent="0.2">
      <c r="B292" s="28"/>
      <c r="D292" s="22" cm="1">
        <f t="array" ref="D292">IF($AK292=0,"",IF((INDEX(MASTER!$D$24:$AG$391,$AK292,D$419)=0),"",(INDEX(MASTER!$D$24:$AG$391,$AK292,D$419))))</f>
        <v>209</v>
      </c>
      <c r="E292" s="22" t="str" cm="1">
        <f t="array" ref="E292">IF($AK292=0,"",IF((INDEX(MASTER!$D$24:$AG$391,$AK292,E$419)=0),"",(INDEX(MASTER!$D$24:$AG$391,$AK292,E$419))))</f>
        <v/>
      </c>
      <c r="F292" s="22" t="str" cm="1">
        <f t="array" ref="F292">IF($AK292=0,"",IF((INDEX(MASTER!$D$24:$AG$391,$AK292,F$419)=0),"",(INDEX(MASTER!$D$24:$AG$391,$AK292,F$419))))</f>
        <v>MONROE STREET</v>
      </c>
      <c r="G292" s="23" cm="1">
        <f t="array" ref="G292">IF($AK292=0,"",IF((INDEX(MASTER!$D$24:$AG$391,$AK292,G$419)=0),"",(INDEX(MASTER!$D$24:$AG$391,$AK292,G$419))))</f>
        <v>17250</v>
      </c>
      <c r="H292" s="22" t="str" cm="1">
        <f t="array" ref="H292">IF($AK292=0,"",IF((INDEX(MASTER!$D$24:$AG$391,$AK292,H$419)=0),"",(INDEX(MASTER!$D$24:$AG$391,$AK292,H$419))))</f>
        <v>TO</v>
      </c>
      <c r="I292" s="23" cm="1">
        <f t="array" ref="I292">IF($AK292=0,"",IF((INDEX(MASTER!$D$24:$AG$391,$AK292,I$419)=0),"",(INDEX(MASTER!$D$24:$AG$391,$AK292,I$419))))</f>
        <v>17350</v>
      </c>
      <c r="J292" s="24" t="str" cm="1">
        <f t="array" ref="J292">IF($AK292=0,"",IF((INDEX(MASTER!$D$24:$AG$391,$AK292,J$419)=0),"",(INDEX(MASTER!$D$24:$AG$391,$AK292,J$419))))</f>
        <v/>
      </c>
      <c r="K292" s="24" t="str" cm="1">
        <f t="array" ref="K292">IF($AK292=0,"",IF((INDEX(MASTER!$D$24:$AG$391,$AK292,K$419)=0),"",(INDEX(MASTER!$D$24:$AG$391,$AK292,K$419))))</f>
        <v>02/S&gt;2/04</v>
      </c>
      <c r="L292" s="25" cm="1">
        <f t="array" ref="L292">IF($AK292=0,"",IF((INDEX(MASTER!$D$24:$AG$391,$AK292,L$419)=0),"",(INDEX(MASTER!$D$24:$AG$391,$AK292,L$419))))</f>
        <v>302</v>
      </c>
      <c r="M292" s="27" cm="1">
        <f t="array" ref="M292">IF($AK292=0,"",IF((INDEX(MASTER!$D$24:$AG$391,$AK292,M$419)=0),"",(INDEX(MASTER!$D$24:$AG$391,$AK292,M$419))))</f>
        <v>82</v>
      </c>
      <c r="N292" s="27" t="str" cm="1">
        <f t="array" ref="N292">IF($AK292=0,"",IF((INDEX(MASTER!$D$24:$AG$391,$AK292,N$419)=0),"",(INDEX(MASTER!$D$24:$AG$391,$AK292,N$419))))</f>
        <v/>
      </c>
      <c r="O292" s="27" t="str" cm="1">
        <f t="array" ref="O292">IF($AK292=0,"",IF((INDEX(MASTER!$D$24:$AG$391,$AK292,O$419)=0),"",(INDEX(MASTER!$D$24:$AG$391,$AK292,O$419))))</f>
        <v/>
      </c>
      <c r="P292" s="27" t="str" cm="1">
        <f t="array" ref="P292">IF($AK292=0,"",IF((INDEX(MASTER!$D$24:$AG$391,$AK292,P$419)=0),"",(INDEX(MASTER!$D$24:$AG$391,$AK292,P$419))))</f>
        <v/>
      </c>
      <c r="Q292" s="27" t="str" cm="1">
        <f t="array" ref="Q292">IF($AK292=0,"",IF((INDEX(MASTER!$D$24:$AG$391,$AK292,Q$419)=0),"",(INDEX(MASTER!$D$24:$AG$391,$AK292,Q$419))))</f>
        <v/>
      </c>
      <c r="R292" s="27" t="str" cm="1">
        <f t="array" ref="R292">IF($AK292=0,"",IF((INDEX(MASTER!$D$24:$AG$391,$AK292,R$419)=0),"",(INDEX(MASTER!$D$24:$AG$391,$AK292,R$419))))</f>
        <v/>
      </c>
      <c r="S292" s="27" t="str" cm="1">
        <f t="array" ref="S292">IF($AK292=0,"",IF((INDEX(MASTER!$D$24:$AG$391,$AK292,S$419)=0),"",(INDEX(MASTER!$D$24:$AG$391,$AK292,S$419))))</f>
        <v/>
      </c>
      <c r="T292" s="27" t="str" cm="1">
        <f t="array" ref="T292">IF($AK292=0,"",IF((INDEX(MASTER!$D$24:$AG$391,$AK292,T$419)=0),"",(INDEX(MASTER!$D$24:$AG$391,$AK292,T$419))))</f>
        <v/>
      </c>
      <c r="U292" s="27" t="str" cm="1">
        <f t="array" ref="U292">IF($AK292=0,"",IF((INDEX(MASTER!$D$24:$AG$391,$AK292,U$419)=0),"",(INDEX(MASTER!$D$24:$AG$391,$AK292,U$419))))</f>
        <v/>
      </c>
      <c r="V292" s="27" t="str" cm="1">
        <f t="array" ref="V292">IF($AK292=0,"",IF((INDEX(MASTER!$D$24:$AG$391,$AK292,V$419)=0),"",(INDEX(MASTER!$D$24:$AG$391,$AK292,V$419))))</f>
        <v/>
      </c>
      <c r="W292" s="27" t="str" cm="1">
        <f t="array" ref="W292">IF($AK292=0,"",IF((INDEX(MASTER!$D$24:$AG$391,$AK292,W$419)=0),"",(INDEX(MASTER!$D$24:$AG$391,$AK292,W$419))))</f>
        <v/>
      </c>
      <c r="X292" s="27" t="str" cm="1">
        <f t="array" ref="X292">IF($AK292=0,"",IF((INDEX(MASTER!$D$24:$AG$391,$AK292,X$419)=0),"",(INDEX(MASTER!$D$24:$AG$391,$AK292,X$419))))</f>
        <v/>
      </c>
      <c r="Y292" s="27" t="str" cm="1">
        <f t="array" ref="Y292">IF($AK292=0,"",IF((INDEX(MASTER!$D$24:$AG$391,$AK292,Y$419)=0),"",(INDEX(MASTER!$D$24:$AG$391,$AK292,Y$419))))</f>
        <v/>
      </c>
      <c r="Z292" s="27" t="str" cm="1">
        <f t="array" ref="Z292">IF($AK292=0,"",IF((INDEX(MASTER!$D$24:$AG$391,$AK292,Z$419)=0),"",(INDEX(MASTER!$D$24:$AG$391,$AK292,Z$419))))</f>
        <v/>
      </c>
      <c r="AA292" s="27" t="str" cm="1">
        <f t="array" ref="AA292">IF($AK292=0,"",IF((INDEX(MASTER!$D$24:$AG$391,$AK292,AA$419)=0),"",(INDEX(MASTER!$D$24:$AG$391,$AK292,AA$419))))</f>
        <v/>
      </c>
      <c r="AB292" s="27" t="str" cm="1">
        <f t="array" ref="AB292">IF($AK292=0,"",IF((INDEX(MASTER!$D$24:$AG$391,$AK292,AB$419)=0),"",(INDEX(MASTER!$D$24:$AG$391,$AK292,AB$419))))</f>
        <v/>
      </c>
      <c r="AC292" s="27" t="str" cm="1">
        <f t="array" ref="AC292">IF($AK292=0,"",IF((INDEX(MASTER!$D$24:$AG$391,$AK292,AC$419)=0),"",(INDEX(MASTER!$D$24:$AG$391,$AK292,AC$419))))</f>
        <v/>
      </c>
      <c r="AD292" s="27" t="str" cm="1">
        <f t="array" ref="AD292">IF($AK292=0,"",IF((INDEX(MASTER!$D$24:$AG$391,$AK292,AD$419)=0),"",(INDEX(MASTER!$D$24:$AG$391,$AK292,AD$419))))</f>
        <v/>
      </c>
      <c r="AE292" s="27" t="str" cm="1">
        <f t="array" ref="AE292">IF($AK292=0,"",IF((INDEX(MASTER!$D$24:$AG$391,$AK292,AE$419)=0),"",(INDEX(MASTER!$D$24:$AG$391,$AK292,AE$419))))</f>
        <v/>
      </c>
      <c r="AF292" s="102" t="str" cm="1">
        <f t="array" ref="AF292">IF($AK292=0,"",IF((INDEX(MASTER!$D$24:$AG$391,$AK292,AF$419)=0),"",(INDEX(MASTER!$D$24:$AG$391,$AK292,AF$419))))</f>
        <v/>
      </c>
      <c r="AK292" s="3">
        <v>206</v>
      </c>
    </row>
    <row r="293" spans="2:37" ht="12.75" customHeight="1" x14ac:dyDescent="0.2">
      <c r="B293" s="28"/>
      <c r="D293" s="22" cm="1">
        <f t="array" ref="D293">IF($AK293=0,"",IF((INDEX(MASTER!$D$24:$AG$391,$AK293,D$419)=0),"",(INDEX(MASTER!$D$24:$AG$391,$AK293,D$419))))</f>
        <v>210</v>
      </c>
      <c r="E293" s="22" t="str" cm="1">
        <f t="array" ref="E293">IF($AK293=0,"",IF((INDEX(MASTER!$D$24:$AG$391,$AK293,E$419)=0),"",(INDEX(MASTER!$D$24:$AG$391,$AK293,E$419))))</f>
        <v/>
      </c>
      <c r="F293" s="22" t="str" cm="1">
        <f t="array" ref="F293">IF($AK293=0,"",IF((INDEX(MASTER!$D$24:$AG$391,$AK293,F$419)=0),"",(INDEX(MASTER!$D$24:$AG$391,$AK293,F$419))))</f>
        <v>MONROE STREET</v>
      </c>
      <c r="G293" s="23" t="str" cm="1">
        <f t="array" ref="G293">IF($AK293=0,"",IF((INDEX(MASTER!$D$24:$AG$391,$AK293,G$419)=0),"",(INDEX(MASTER!$D$24:$AG$391,$AK293,G$419))))</f>
        <v/>
      </c>
      <c r="H293" s="22" t="str" cm="1">
        <f t="array" ref="H293">IF($AK293=0,"",IF((INDEX(MASTER!$D$24:$AG$391,$AK293,H$419)=0),"",(INDEX(MASTER!$D$24:$AG$391,$AK293,H$419))))</f>
        <v>TO</v>
      </c>
      <c r="I293" s="23" cm="1">
        <f t="array" ref="I293">IF($AK293=0,"",IF((INDEX(MASTER!$D$24:$AG$391,$AK293,I$419)=0),"",(INDEX(MASTER!$D$24:$AG$391,$AK293,I$419))))</f>
        <v>17400</v>
      </c>
      <c r="J293" s="24" t="str" cm="1">
        <f t="array" ref="J293">IF($AK293=0,"",IF((INDEX(MASTER!$D$24:$AG$391,$AK293,J$419)=0),"",(INDEX(MASTER!$D$24:$AG$391,$AK293,J$419))))</f>
        <v/>
      </c>
      <c r="K293" s="24" t="str" cm="1">
        <f t="array" ref="K293">IF($AK293=0,"",IF((INDEX(MASTER!$D$24:$AG$391,$AK293,K$419)=0),"",(INDEX(MASTER!$D$24:$AG$391,$AK293,K$419))))</f>
        <v>02/S&gt;2/04</v>
      </c>
      <c r="L293" s="25" cm="1">
        <f t="array" ref="L293">IF($AK293=0,"",IF((INDEX(MASTER!$D$24:$AG$391,$AK293,L$419)=0),"",(INDEX(MASTER!$D$24:$AG$391,$AK293,L$419))))</f>
        <v>50</v>
      </c>
      <c r="M293" s="27" cm="1">
        <f t="array" ref="M293">IF($AK293=0,"",IF((INDEX(MASTER!$D$24:$AG$391,$AK293,M$419)=0),"",(INDEX(MASTER!$D$24:$AG$391,$AK293,M$419))))</f>
        <v>55</v>
      </c>
      <c r="N293" s="27" t="str" cm="1">
        <f t="array" ref="N293">IF($AK293=0,"",IF((INDEX(MASTER!$D$24:$AG$391,$AK293,N$419)=0),"",(INDEX(MASTER!$D$24:$AG$391,$AK293,N$419))))</f>
        <v/>
      </c>
      <c r="O293" s="27" t="str" cm="1">
        <f t="array" ref="O293">IF($AK293=0,"",IF((INDEX(MASTER!$D$24:$AG$391,$AK293,O$419)=0),"",(INDEX(MASTER!$D$24:$AG$391,$AK293,O$419))))</f>
        <v/>
      </c>
      <c r="P293" s="27" t="str" cm="1">
        <f t="array" ref="P293">IF($AK293=0,"",IF((INDEX(MASTER!$D$24:$AG$391,$AK293,P$419)=0),"",(INDEX(MASTER!$D$24:$AG$391,$AK293,P$419))))</f>
        <v/>
      </c>
      <c r="Q293" s="27" t="str" cm="1">
        <f t="array" ref="Q293">IF($AK293=0,"",IF((INDEX(MASTER!$D$24:$AG$391,$AK293,Q$419)=0),"",(INDEX(MASTER!$D$24:$AG$391,$AK293,Q$419))))</f>
        <v/>
      </c>
      <c r="R293" s="27" t="str" cm="1">
        <f t="array" ref="R293">IF($AK293=0,"",IF((INDEX(MASTER!$D$24:$AG$391,$AK293,R$419)=0),"",(INDEX(MASTER!$D$24:$AG$391,$AK293,R$419))))</f>
        <v/>
      </c>
      <c r="S293" s="27" t="str" cm="1">
        <f t="array" ref="S293">IF($AK293=0,"",IF((INDEX(MASTER!$D$24:$AG$391,$AK293,S$419)=0),"",(INDEX(MASTER!$D$24:$AG$391,$AK293,S$419))))</f>
        <v/>
      </c>
      <c r="T293" s="27" t="str" cm="1">
        <f t="array" ref="T293">IF($AK293=0,"",IF((INDEX(MASTER!$D$24:$AG$391,$AK293,T$419)=0),"",(INDEX(MASTER!$D$24:$AG$391,$AK293,T$419))))</f>
        <v/>
      </c>
      <c r="U293" s="27" t="str" cm="1">
        <f t="array" ref="U293">IF($AK293=0,"",IF((INDEX(MASTER!$D$24:$AG$391,$AK293,U$419)=0),"",(INDEX(MASTER!$D$24:$AG$391,$AK293,U$419))))</f>
        <v/>
      </c>
      <c r="V293" s="27" t="str" cm="1">
        <f t="array" ref="V293">IF($AK293=0,"",IF((INDEX(MASTER!$D$24:$AG$391,$AK293,V$419)=0),"",(INDEX(MASTER!$D$24:$AG$391,$AK293,V$419))))</f>
        <v/>
      </c>
      <c r="W293" s="27" t="str" cm="1">
        <f t="array" ref="W293">IF($AK293=0,"",IF((INDEX(MASTER!$D$24:$AG$391,$AK293,W$419)=0),"",(INDEX(MASTER!$D$24:$AG$391,$AK293,W$419))))</f>
        <v/>
      </c>
      <c r="X293" s="27" t="str" cm="1">
        <f t="array" ref="X293">IF($AK293=0,"",IF((INDEX(MASTER!$D$24:$AG$391,$AK293,X$419)=0),"",(INDEX(MASTER!$D$24:$AG$391,$AK293,X$419))))</f>
        <v/>
      </c>
      <c r="Y293" s="27" t="str" cm="1">
        <f t="array" ref="Y293">IF($AK293=0,"",IF((INDEX(MASTER!$D$24:$AG$391,$AK293,Y$419)=0),"",(INDEX(MASTER!$D$24:$AG$391,$AK293,Y$419))))</f>
        <v/>
      </c>
      <c r="Z293" s="27" t="str" cm="1">
        <f t="array" ref="Z293">IF($AK293=0,"",IF((INDEX(MASTER!$D$24:$AG$391,$AK293,Z$419)=0),"",(INDEX(MASTER!$D$24:$AG$391,$AK293,Z$419))))</f>
        <v/>
      </c>
      <c r="AA293" s="27" t="str" cm="1">
        <f t="array" ref="AA293">IF($AK293=0,"",IF((INDEX(MASTER!$D$24:$AG$391,$AK293,AA$419)=0),"",(INDEX(MASTER!$D$24:$AG$391,$AK293,AA$419))))</f>
        <v/>
      </c>
      <c r="AB293" s="27" t="str" cm="1">
        <f t="array" ref="AB293">IF($AK293=0,"",IF((INDEX(MASTER!$D$24:$AG$391,$AK293,AB$419)=0),"",(INDEX(MASTER!$D$24:$AG$391,$AK293,AB$419))))</f>
        <v/>
      </c>
      <c r="AC293" s="27" t="str" cm="1">
        <f t="array" ref="AC293">IF($AK293=0,"",IF((INDEX(MASTER!$D$24:$AG$391,$AK293,AC$419)=0),"",(INDEX(MASTER!$D$24:$AG$391,$AK293,AC$419))))</f>
        <v/>
      </c>
      <c r="AD293" s="27" t="str" cm="1">
        <f t="array" ref="AD293">IF($AK293=0,"",IF((INDEX(MASTER!$D$24:$AG$391,$AK293,AD$419)=0),"",(INDEX(MASTER!$D$24:$AG$391,$AK293,AD$419))))</f>
        <v/>
      </c>
      <c r="AE293" s="27" t="str" cm="1">
        <f t="array" ref="AE293">IF($AK293=0,"",IF((INDEX(MASTER!$D$24:$AG$391,$AK293,AE$419)=0),"",(INDEX(MASTER!$D$24:$AG$391,$AK293,AE$419))))</f>
        <v/>
      </c>
      <c r="AF293" s="102" t="str" cm="1">
        <f t="array" ref="AF293">IF($AK293=0,"",IF((INDEX(MASTER!$D$24:$AG$391,$AK293,AF$419)=0),"",(INDEX(MASTER!$D$24:$AG$391,$AK293,AF$419))))</f>
        <v/>
      </c>
      <c r="AK293" s="3">
        <v>207</v>
      </c>
    </row>
    <row r="294" spans="2:37" ht="12.75" customHeight="1" x14ac:dyDescent="0.2">
      <c r="B294" s="28"/>
      <c r="D294" s="22" cm="1">
        <f t="array" ref="D294">IF($AK294=0,"",IF((INDEX(MASTER!$D$24:$AG$391,$AK294,D$419)=0),"",(INDEX(MASTER!$D$24:$AG$391,$AK294,D$419))))</f>
        <v>211</v>
      </c>
      <c r="E294" s="22" t="str" cm="1">
        <f t="array" ref="E294">IF($AK294=0,"",IF((INDEX(MASTER!$D$24:$AG$391,$AK294,E$419)=0),"",(INDEX(MASTER!$D$24:$AG$391,$AK294,E$419))))</f>
        <v/>
      </c>
      <c r="F294" s="22" t="str" cm="1">
        <f t="array" ref="F294">IF($AK294=0,"",IF((INDEX(MASTER!$D$24:$AG$391,$AK294,F$419)=0),"",(INDEX(MASTER!$D$24:$AG$391,$AK294,F$419))))</f>
        <v>MONROE STREET</v>
      </c>
      <c r="G294" s="23" cm="1">
        <f t="array" ref="G294">IF($AK294=0,"",IF((INDEX(MASTER!$D$24:$AG$391,$AK294,G$419)=0),"",(INDEX(MASTER!$D$24:$AG$391,$AK294,G$419))))</f>
        <v>17450</v>
      </c>
      <c r="H294" s="22" t="str" cm="1">
        <f t="array" ref="H294">IF($AK294=0,"",IF((INDEX(MASTER!$D$24:$AG$391,$AK294,H$419)=0),"",(INDEX(MASTER!$D$24:$AG$391,$AK294,H$419))))</f>
        <v>TO</v>
      </c>
      <c r="I294" s="23" cm="1">
        <f t="array" ref="I294">IF($AK294=0,"",IF((INDEX(MASTER!$D$24:$AG$391,$AK294,I$419)=0),"",(INDEX(MASTER!$D$24:$AG$391,$AK294,I$419))))</f>
        <v>17500</v>
      </c>
      <c r="J294" s="24" t="str" cm="1">
        <f t="array" ref="J294">IF($AK294=0,"",IF((INDEX(MASTER!$D$24:$AG$391,$AK294,J$419)=0),"",(INDEX(MASTER!$D$24:$AG$391,$AK294,J$419))))</f>
        <v/>
      </c>
      <c r="K294" s="24" t="str" cm="1">
        <f t="array" ref="K294">IF($AK294=0,"",IF((INDEX(MASTER!$D$24:$AG$391,$AK294,K$419)=0),"",(INDEX(MASTER!$D$24:$AG$391,$AK294,K$419))))</f>
        <v>02/S&gt;2/04</v>
      </c>
      <c r="L294" s="25" cm="1">
        <f t="array" ref="L294">IF($AK294=0,"",IF((INDEX(MASTER!$D$24:$AG$391,$AK294,L$419)=0),"",(INDEX(MASTER!$D$24:$AG$391,$AK294,L$419))))</f>
        <v>162</v>
      </c>
      <c r="M294" s="27" cm="1">
        <f t="array" ref="M294">IF($AK294=0,"",IF((INDEX(MASTER!$D$24:$AG$391,$AK294,M$419)=0),"",(INDEX(MASTER!$D$24:$AG$391,$AK294,M$419))))</f>
        <v>73</v>
      </c>
      <c r="N294" s="27" t="str" cm="1">
        <f t="array" ref="N294">IF($AK294=0,"",IF((INDEX(MASTER!$D$24:$AG$391,$AK294,N$419)=0),"",(INDEX(MASTER!$D$24:$AG$391,$AK294,N$419))))</f>
        <v/>
      </c>
      <c r="O294" s="27" t="str" cm="1">
        <f t="array" ref="O294">IF($AK294=0,"",IF((INDEX(MASTER!$D$24:$AG$391,$AK294,O$419)=0),"",(INDEX(MASTER!$D$24:$AG$391,$AK294,O$419))))</f>
        <v/>
      </c>
      <c r="P294" s="27" t="str" cm="1">
        <f t="array" ref="P294">IF($AK294=0,"",IF((INDEX(MASTER!$D$24:$AG$391,$AK294,P$419)=0),"",(INDEX(MASTER!$D$24:$AG$391,$AK294,P$419))))</f>
        <v/>
      </c>
      <c r="Q294" s="27" t="str" cm="1">
        <f t="array" ref="Q294">IF($AK294=0,"",IF((INDEX(MASTER!$D$24:$AG$391,$AK294,Q$419)=0),"",(INDEX(MASTER!$D$24:$AG$391,$AK294,Q$419))))</f>
        <v/>
      </c>
      <c r="R294" s="27" t="str" cm="1">
        <f t="array" ref="R294">IF($AK294=0,"",IF((INDEX(MASTER!$D$24:$AG$391,$AK294,R$419)=0),"",(INDEX(MASTER!$D$24:$AG$391,$AK294,R$419))))</f>
        <v/>
      </c>
      <c r="S294" s="27" t="str" cm="1">
        <f t="array" ref="S294">IF($AK294=0,"",IF((INDEX(MASTER!$D$24:$AG$391,$AK294,S$419)=0),"",(INDEX(MASTER!$D$24:$AG$391,$AK294,S$419))))</f>
        <v/>
      </c>
      <c r="T294" s="27" t="str" cm="1">
        <f t="array" ref="T294">IF($AK294=0,"",IF((INDEX(MASTER!$D$24:$AG$391,$AK294,T$419)=0),"",(INDEX(MASTER!$D$24:$AG$391,$AK294,T$419))))</f>
        <v/>
      </c>
      <c r="U294" s="27" t="str" cm="1">
        <f t="array" ref="U294">IF($AK294=0,"",IF((INDEX(MASTER!$D$24:$AG$391,$AK294,U$419)=0),"",(INDEX(MASTER!$D$24:$AG$391,$AK294,U$419))))</f>
        <v/>
      </c>
      <c r="V294" s="27" t="str" cm="1">
        <f t="array" ref="V294">IF($AK294=0,"",IF((INDEX(MASTER!$D$24:$AG$391,$AK294,V$419)=0),"",(INDEX(MASTER!$D$24:$AG$391,$AK294,V$419))))</f>
        <v/>
      </c>
      <c r="W294" s="27" t="str" cm="1">
        <f t="array" ref="W294">IF($AK294=0,"",IF((INDEX(MASTER!$D$24:$AG$391,$AK294,W$419)=0),"",(INDEX(MASTER!$D$24:$AG$391,$AK294,W$419))))</f>
        <v/>
      </c>
      <c r="X294" s="27" t="str" cm="1">
        <f t="array" ref="X294">IF($AK294=0,"",IF((INDEX(MASTER!$D$24:$AG$391,$AK294,X$419)=0),"",(INDEX(MASTER!$D$24:$AG$391,$AK294,X$419))))</f>
        <v/>
      </c>
      <c r="Y294" s="27" t="str" cm="1">
        <f t="array" ref="Y294">IF($AK294=0,"",IF((INDEX(MASTER!$D$24:$AG$391,$AK294,Y$419)=0),"",(INDEX(MASTER!$D$24:$AG$391,$AK294,Y$419))))</f>
        <v/>
      </c>
      <c r="Z294" s="27" t="str" cm="1">
        <f t="array" ref="Z294">IF($AK294=0,"",IF((INDEX(MASTER!$D$24:$AG$391,$AK294,Z$419)=0),"",(INDEX(MASTER!$D$24:$AG$391,$AK294,Z$419))))</f>
        <v/>
      </c>
      <c r="AA294" s="27" t="str" cm="1">
        <f t="array" ref="AA294">IF($AK294=0,"",IF((INDEX(MASTER!$D$24:$AG$391,$AK294,AA$419)=0),"",(INDEX(MASTER!$D$24:$AG$391,$AK294,AA$419))))</f>
        <v/>
      </c>
      <c r="AB294" s="27" t="str" cm="1">
        <f t="array" ref="AB294">IF($AK294=0,"",IF((INDEX(MASTER!$D$24:$AG$391,$AK294,AB$419)=0),"",(INDEX(MASTER!$D$24:$AG$391,$AK294,AB$419))))</f>
        <v/>
      </c>
      <c r="AC294" s="27" t="str" cm="1">
        <f t="array" ref="AC294">IF($AK294=0,"",IF((INDEX(MASTER!$D$24:$AG$391,$AK294,AC$419)=0),"",(INDEX(MASTER!$D$24:$AG$391,$AK294,AC$419))))</f>
        <v/>
      </c>
      <c r="AD294" s="27" t="str" cm="1">
        <f t="array" ref="AD294">IF($AK294=0,"",IF((INDEX(MASTER!$D$24:$AG$391,$AK294,AD$419)=0),"",(INDEX(MASTER!$D$24:$AG$391,$AK294,AD$419))))</f>
        <v/>
      </c>
      <c r="AE294" s="27" t="str" cm="1">
        <f t="array" ref="AE294">IF($AK294=0,"",IF((INDEX(MASTER!$D$24:$AG$391,$AK294,AE$419)=0),"",(INDEX(MASTER!$D$24:$AG$391,$AK294,AE$419))))</f>
        <v/>
      </c>
      <c r="AF294" s="102" t="str" cm="1">
        <f t="array" ref="AF294">IF($AK294=0,"",IF((INDEX(MASTER!$D$24:$AG$391,$AK294,AF$419)=0),"",(INDEX(MASTER!$D$24:$AG$391,$AK294,AF$419))))</f>
        <v/>
      </c>
      <c r="AK294" s="3">
        <v>208</v>
      </c>
    </row>
    <row r="295" spans="2:37" ht="12.75" customHeight="1" x14ac:dyDescent="0.2">
      <c r="B295" s="28"/>
      <c r="D295" s="22" cm="1">
        <f t="array" ref="D295">IF($AK295=0,"",IF((INDEX(MASTER!$D$24:$AG$391,$AK295,D$419)=0),"",(INDEX(MASTER!$D$24:$AG$391,$AK295,D$419))))</f>
        <v>207</v>
      </c>
      <c r="E295" s="22" t="str" cm="1">
        <f t="array" ref="E295">IF($AK295=0,"",IF((INDEX(MASTER!$D$24:$AG$391,$AK295,E$419)=0),"",(INDEX(MASTER!$D$24:$AG$391,$AK295,E$419))))</f>
        <v/>
      </c>
      <c r="F295" s="22" t="str" cm="1">
        <f t="array" ref="F295">IF($AK295=0,"",IF((INDEX(MASTER!$D$24:$AG$391,$AK295,F$419)=0),"",(INDEX(MASTER!$D$24:$AG$391,$AK295,F$419))))</f>
        <v>MONROE / GLASGOW INT (CADD MEASURED)</v>
      </c>
      <c r="G295" s="23" t="str" cm="1">
        <f t="array" ref="G295">IF($AK295=0,"",IF((INDEX(MASTER!$D$24:$AG$391,$AK295,G$419)=0),"",(INDEX(MASTER!$D$24:$AG$391,$AK295,G$419))))</f>
        <v/>
      </c>
      <c r="H295" s="22" t="str" cm="1">
        <f t="array" ref="H295">IF($AK295=0,"",IF((INDEX(MASTER!$D$24:$AG$391,$AK295,H$419)=0),"",(INDEX(MASTER!$D$24:$AG$391,$AK295,H$419))))</f>
        <v/>
      </c>
      <c r="I295" s="23" t="str" cm="1">
        <f t="array" ref="I295">IF($AK295=0,"",IF((INDEX(MASTER!$D$24:$AG$391,$AK295,I$419)=0),"",(INDEX(MASTER!$D$24:$AG$391,$AK295,I$419))))</f>
        <v/>
      </c>
      <c r="J295" s="24" t="str" cm="1">
        <f t="array" ref="J295">IF($AK295=0,"",IF((INDEX(MASTER!$D$24:$AG$391,$AK295,J$419)=0),"",(INDEX(MASTER!$D$24:$AG$391,$AK295,J$419))))</f>
        <v/>
      </c>
      <c r="K295" s="24" t="str" cm="1">
        <f t="array" ref="K295">IF($AK295=0,"",IF((INDEX(MASTER!$D$24:$AG$391,$AK295,K$419)=0),"",(INDEX(MASTER!$D$24:$AG$391,$AK295,K$419))))</f>
        <v>02/S&gt;2/04</v>
      </c>
      <c r="L295" s="25" cm="1">
        <f t="array" ref="L295">IF($AK295=0,"",IF((INDEX(MASTER!$D$24:$AG$391,$AK295,L$419)=0),"",(INDEX(MASTER!$D$24:$AG$391,$AK295,L$419))))</f>
        <v>299</v>
      </c>
      <c r="M295" s="27" cm="1">
        <f t="array" ref="M295">IF($AK295=0,"",IF((INDEX(MASTER!$D$24:$AG$391,$AK295,M$419)=0),"",(INDEX(MASTER!$D$24:$AG$391,$AK295,M$419))))</f>
        <v>4</v>
      </c>
      <c r="N295" s="27" t="str" cm="1">
        <f t="array" ref="N295">IF($AK295=0,"",IF((INDEX(MASTER!$D$24:$AG$391,$AK295,N$419)=0),"",(INDEX(MASTER!$D$24:$AG$391,$AK295,N$419))))</f>
        <v/>
      </c>
      <c r="O295" s="27" t="str" cm="1">
        <f t="array" ref="O295">IF($AK295=0,"",IF((INDEX(MASTER!$D$24:$AG$391,$AK295,O$419)=0),"",(INDEX(MASTER!$D$24:$AG$391,$AK295,O$419))))</f>
        <v/>
      </c>
      <c r="P295" s="27" t="str" cm="1">
        <f t="array" ref="P295">IF($AK295=0,"",IF((INDEX(MASTER!$D$24:$AG$391,$AK295,P$419)=0),"",(INDEX(MASTER!$D$24:$AG$391,$AK295,P$419))))</f>
        <v/>
      </c>
      <c r="Q295" s="27" t="str" cm="1">
        <f t="array" ref="Q295">IF($AK295=0,"",IF((INDEX(MASTER!$D$24:$AG$391,$AK295,Q$419)=0),"",(INDEX(MASTER!$D$24:$AG$391,$AK295,Q$419))))</f>
        <v/>
      </c>
      <c r="R295" s="27" t="str" cm="1">
        <f t="array" ref="R295">IF($AK295=0,"",IF((INDEX(MASTER!$D$24:$AG$391,$AK295,R$419)=0),"",(INDEX(MASTER!$D$24:$AG$391,$AK295,R$419))))</f>
        <v/>
      </c>
      <c r="S295" s="27" t="str" cm="1">
        <f t="array" ref="S295">IF($AK295=0,"",IF((INDEX(MASTER!$D$24:$AG$391,$AK295,S$419)=0),"",(INDEX(MASTER!$D$24:$AG$391,$AK295,S$419))))</f>
        <v/>
      </c>
      <c r="T295" s="27" t="str" cm="1">
        <f t="array" ref="T295">IF($AK295=0,"",IF((INDEX(MASTER!$D$24:$AG$391,$AK295,T$419)=0),"",(INDEX(MASTER!$D$24:$AG$391,$AK295,T$419))))</f>
        <v/>
      </c>
      <c r="U295" s="27" t="str" cm="1">
        <f t="array" ref="U295">IF($AK295=0,"",IF((INDEX(MASTER!$D$24:$AG$391,$AK295,U$419)=0),"",(INDEX(MASTER!$D$24:$AG$391,$AK295,U$419))))</f>
        <v/>
      </c>
      <c r="V295" s="27" t="str" cm="1">
        <f t="array" ref="V295">IF($AK295=0,"",IF((INDEX(MASTER!$D$24:$AG$391,$AK295,V$419)=0),"",(INDEX(MASTER!$D$24:$AG$391,$AK295,V$419))))</f>
        <v/>
      </c>
      <c r="W295" s="27" t="str" cm="1">
        <f t="array" ref="W295">IF($AK295=0,"",IF((INDEX(MASTER!$D$24:$AG$391,$AK295,W$419)=0),"",(INDEX(MASTER!$D$24:$AG$391,$AK295,W$419))))</f>
        <v/>
      </c>
      <c r="X295" s="27" t="str" cm="1">
        <f t="array" ref="X295">IF($AK295=0,"",IF((INDEX(MASTER!$D$24:$AG$391,$AK295,X$419)=0),"",(INDEX(MASTER!$D$24:$AG$391,$AK295,X$419))))</f>
        <v/>
      </c>
      <c r="Y295" s="27" t="str" cm="1">
        <f t="array" ref="Y295">IF($AK295=0,"",IF((INDEX(MASTER!$D$24:$AG$391,$AK295,Y$419)=0),"",(INDEX(MASTER!$D$24:$AG$391,$AK295,Y$419))))</f>
        <v/>
      </c>
      <c r="Z295" s="27" t="str" cm="1">
        <f t="array" ref="Z295">IF($AK295=0,"",IF((INDEX(MASTER!$D$24:$AG$391,$AK295,Z$419)=0),"",(INDEX(MASTER!$D$24:$AG$391,$AK295,Z$419))))</f>
        <v/>
      </c>
      <c r="AA295" s="27" t="str" cm="1">
        <f t="array" ref="AA295">IF($AK295=0,"",IF((INDEX(MASTER!$D$24:$AG$391,$AK295,AA$419)=0),"",(INDEX(MASTER!$D$24:$AG$391,$AK295,AA$419))))</f>
        <v/>
      </c>
      <c r="AB295" s="27" t="str" cm="1">
        <f t="array" ref="AB295">IF($AK295=0,"",IF((INDEX(MASTER!$D$24:$AG$391,$AK295,AB$419)=0),"",(INDEX(MASTER!$D$24:$AG$391,$AK295,AB$419))))</f>
        <v/>
      </c>
      <c r="AC295" s="27" t="str" cm="1">
        <f t="array" ref="AC295">IF($AK295=0,"",IF((INDEX(MASTER!$D$24:$AG$391,$AK295,AC$419)=0),"",(INDEX(MASTER!$D$24:$AG$391,$AK295,AC$419))))</f>
        <v/>
      </c>
      <c r="AD295" s="27" t="str" cm="1">
        <f t="array" ref="AD295">IF($AK295=0,"",IF((INDEX(MASTER!$D$24:$AG$391,$AK295,AD$419)=0),"",(INDEX(MASTER!$D$24:$AG$391,$AK295,AD$419))))</f>
        <v/>
      </c>
      <c r="AE295" s="27" t="str" cm="1">
        <f t="array" ref="AE295">IF($AK295=0,"",IF((INDEX(MASTER!$D$24:$AG$391,$AK295,AE$419)=0),"",(INDEX(MASTER!$D$24:$AG$391,$AK295,AE$419))))</f>
        <v/>
      </c>
      <c r="AF295" s="102" t="str" cm="1">
        <f t="array" ref="AF295">IF($AK295=0,"",IF((INDEX(MASTER!$D$24:$AG$391,$AK295,AF$419)=0),"",(INDEX(MASTER!$D$24:$AG$391,$AK295,AF$419))))</f>
        <v/>
      </c>
      <c r="AK295" s="3">
        <v>209</v>
      </c>
    </row>
    <row r="296" spans="2:37" ht="12.75" customHeight="1" x14ac:dyDescent="0.2">
      <c r="B296" s="28"/>
      <c r="D296" s="22" cm="1">
        <f t="array" ref="D296">IF($AK296=0,"",IF((INDEX(MASTER!$D$24:$AG$391,$AK296,D$419)=0),"",(INDEX(MASTER!$D$24:$AG$391,$AK296,D$419))))</f>
        <v>212</v>
      </c>
      <c r="E296" s="22" t="str" cm="1">
        <f t="array" ref="E296">IF($AK296=0,"",IF((INDEX(MASTER!$D$24:$AG$391,$AK296,E$419)=0),"",(INDEX(MASTER!$D$24:$AG$391,$AK296,E$419))))</f>
        <v/>
      </c>
      <c r="F296" s="22" t="str" cm="1">
        <f t="array" ref="F296">IF($AK296=0,"",IF((INDEX(MASTER!$D$24:$AG$391,$AK296,F$419)=0),"",(INDEX(MASTER!$D$24:$AG$391,$AK296,F$419))))</f>
        <v>MONROE STREET</v>
      </c>
      <c r="G296" s="23" cm="1">
        <f t="array" ref="G296">IF($AK296=0,"",IF((INDEX(MASTER!$D$24:$AG$391,$AK296,G$419)=0),"",(INDEX(MASTER!$D$24:$AG$391,$AK296,G$419))))</f>
        <v>17550</v>
      </c>
      <c r="H296" s="22" t="str" cm="1">
        <f t="array" ref="H296">IF($AK296=0,"",IF((INDEX(MASTER!$D$24:$AG$391,$AK296,H$419)=0),"",(INDEX(MASTER!$D$24:$AG$391,$AK296,H$419))))</f>
        <v>TO</v>
      </c>
      <c r="I296" s="23" cm="1">
        <f t="array" ref="I296">IF($AK296=0,"",IF((INDEX(MASTER!$D$24:$AG$391,$AK296,I$419)=0),"",(INDEX(MASTER!$D$24:$AG$391,$AK296,I$419))))</f>
        <v>17650</v>
      </c>
      <c r="J296" s="24" t="str" cm="1">
        <f t="array" ref="J296">IF($AK296=0,"",IF((INDEX(MASTER!$D$24:$AG$391,$AK296,J$419)=0),"",(INDEX(MASTER!$D$24:$AG$391,$AK296,J$419))))</f>
        <v/>
      </c>
      <c r="K296" s="24" t="str" cm="1">
        <f t="array" ref="K296">IF($AK296=0,"",IF((INDEX(MASTER!$D$24:$AG$391,$AK296,K$419)=0),"",(INDEX(MASTER!$D$24:$AG$391,$AK296,K$419))))</f>
        <v>01/NHS/21</v>
      </c>
      <c r="L296" s="25" cm="1">
        <f t="array" ref="L296">IF($AK296=0,"",IF((INDEX(MASTER!$D$24:$AG$391,$AK296,L$419)=0),"",(INDEX(MASTER!$D$24:$AG$391,$AK296,L$419))))</f>
        <v>28</v>
      </c>
      <c r="M296" s="27" cm="1">
        <f t="array" ref="M296">IF($AK296=0,"",IF((INDEX(MASTER!$D$24:$AG$391,$AK296,M$419)=0),"",(INDEX(MASTER!$D$24:$AG$391,$AK296,M$419))))</f>
        <v>15</v>
      </c>
      <c r="N296" s="27" t="str" cm="1">
        <f t="array" ref="N296">IF($AK296=0,"",IF((INDEX(MASTER!$D$24:$AG$391,$AK296,N$419)=0),"",(INDEX(MASTER!$D$24:$AG$391,$AK296,N$419))))</f>
        <v/>
      </c>
      <c r="O296" s="27" t="str" cm="1">
        <f t="array" ref="O296">IF($AK296=0,"",IF((INDEX(MASTER!$D$24:$AG$391,$AK296,O$419)=0),"",(INDEX(MASTER!$D$24:$AG$391,$AK296,O$419))))</f>
        <v/>
      </c>
      <c r="P296" s="27" t="str" cm="1">
        <f t="array" ref="P296">IF($AK296=0,"",IF((INDEX(MASTER!$D$24:$AG$391,$AK296,P$419)=0),"",(INDEX(MASTER!$D$24:$AG$391,$AK296,P$419))))</f>
        <v/>
      </c>
      <c r="Q296" s="27" t="str" cm="1">
        <f t="array" ref="Q296">IF($AK296=0,"",IF((INDEX(MASTER!$D$24:$AG$391,$AK296,Q$419)=0),"",(INDEX(MASTER!$D$24:$AG$391,$AK296,Q$419))))</f>
        <v/>
      </c>
      <c r="R296" s="27" t="str" cm="1">
        <f t="array" ref="R296">IF($AK296=0,"",IF((INDEX(MASTER!$D$24:$AG$391,$AK296,R$419)=0),"",(INDEX(MASTER!$D$24:$AG$391,$AK296,R$419))))</f>
        <v/>
      </c>
      <c r="S296" s="27" t="str" cm="1">
        <f t="array" ref="S296">IF($AK296=0,"",IF((INDEX(MASTER!$D$24:$AG$391,$AK296,S$419)=0),"",(INDEX(MASTER!$D$24:$AG$391,$AK296,S$419))))</f>
        <v/>
      </c>
      <c r="T296" s="27" t="str" cm="1">
        <f t="array" ref="T296">IF($AK296=0,"",IF((INDEX(MASTER!$D$24:$AG$391,$AK296,T$419)=0),"",(INDEX(MASTER!$D$24:$AG$391,$AK296,T$419))))</f>
        <v/>
      </c>
      <c r="U296" s="27" t="str" cm="1">
        <f t="array" ref="U296">IF($AK296=0,"",IF((INDEX(MASTER!$D$24:$AG$391,$AK296,U$419)=0),"",(INDEX(MASTER!$D$24:$AG$391,$AK296,U$419))))</f>
        <v/>
      </c>
      <c r="V296" s="27" t="str" cm="1">
        <f t="array" ref="V296">IF($AK296=0,"",IF((INDEX(MASTER!$D$24:$AG$391,$AK296,V$419)=0),"",(INDEX(MASTER!$D$24:$AG$391,$AK296,V$419))))</f>
        <v/>
      </c>
      <c r="W296" s="27" t="str" cm="1">
        <f t="array" ref="W296">IF($AK296=0,"",IF((INDEX(MASTER!$D$24:$AG$391,$AK296,W$419)=0),"",(INDEX(MASTER!$D$24:$AG$391,$AK296,W$419))))</f>
        <v/>
      </c>
      <c r="X296" s="27" t="str" cm="1">
        <f t="array" ref="X296">IF($AK296=0,"",IF((INDEX(MASTER!$D$24:$AG$391,$AK296,X$419)=0),"",(INDEX(MASTER!$D$24:$AG$391,$AK296,X$419))))</f>
        <v/>
      </c>
      <c r="Y296" s="27" t="str" cm="1">
        <f t="array" ref="Y296">IF($AK296=0,"",IF((INDEX(MASTER!$D$24:$AG$391,$AK296,Y$419)=0),"",(INDEX(MASTER!$D$24:$AG$391,$AK296,Y$419))))</f>
        <v/>
      </c>
      <c r="Z296" s="27" t="str" cm="1">
        <f t="array" ref="Z296">IF($AK296=0,"",IF((INDEX(MASTER!$D$24:$AG$391,$AK296,Z$419)=0),"",(INDEX(MASTER!$D$24:$AG$391,$AK296,Z$419))))</f>
        <v/>
      </c>
      <c r="AA296" s="27" t="str" cm="1">
        <f t="array" ref="AA296">IF($AK296=0,"",IF((INDEX(MASTER!$D$24:$AG$391,$AK296,AA$419)=0),"",(INDEX(MASTER!$D$24:$AG$391,$AK296,AA$419))))</f>
        <v/>
      </c>
      <c r="AB296" s="27" t="str" cm="1">
        <f t="array" ref="AB296">IF($AK296=0,"",IF((INDEX(MASTER!$D$24:$AG$391,$AK296,AB$419)=0),"",(INDEX(MASTER!$D$24:$AG$391,$AK296,AB$419))))</f>
        <v/>
      </c>
      <c r="AC296" s="27" t="str" cm="1">
        <f t="array" ref="AC296">IF($AK296=0,"",IF((INDEX(MASTER!$D$24:$AG$391,$AK296,AC$419)=0),"",(INDEX(MASTER!$D$24:$AG$391,$AK296,AC$419))))</f>
        <v/>
      </c>
      <c r="AD296" s="27" t="str" cm="1">
        <f t="array" ref="AD296">IF($AK296=0,"",IF((INDEX(MASTER!$D$24:$AG$391,$AK296,AD$419)=0),"",(INDEX(MASTER!$D$24:$AG$391,$AK296,AD$419))))</f>
        <v/>
      </c>
      <c r="AE296" s="27" t="str" cm="1">
        <f t="array" ref="AE296">IF($AK296=0,"",IF((INDEX(MASTER!$D$24:$AG$391,$AK296,AE$419)=0),"",(INDEX(MASTER!$D$24:$AG$391,$AK296,AE$419))))</f>
        <v/>
      </c>
      <c r="AF296" s="102" t="str" cm="1">
        <f t="array" ref="AF296">IF($AK296=0,"",IF((INDEX(MASTER!$D$24:$AG$391,$AK296,AF$419)=0),"",(INDEX(MASTER!$D$24:$AG$391,$AK296,AF$419))))</f>
        <v/>
      </c>
      <c r="AK296" s="3">
        <v>210</v>
      </c>
    </row>
    <row r="297" spans="2:37" ht="12.75" customHeight="1" x14ac:dyDescent="0.2">
      <c r="B297" s="28"/>
      <c r="D297" s="22" cm="1">
        <f t="array" ref="D297">IF($AK297=0,"",IF((INDEX(MASTER!$D$24:$AG$391,$AK297,D$419)=0),"",(INDEX(MASTER!$D$24:$AG$391,$AK297,D$419))))</f>
        <v>213</v>
      </c>
      <c r="E297" s="22" t="str" cm="1">
        <f t="array" ref="E297">IF($AK297=0,"",IF((INDEX(MASTER!$D$24:$AG$391,$AK297,E$419)=0),"",(INDEX(MASTER!$D$24:$AG$391,$AK297,E$419))))</f>
        <v/>
      </c>
      <c r="F297" s="22" t="str" cm="1">
        <f t="array" ref="F297">IF($AK297=0,"",IF((INDEX(MASTER!$D$24:$AG$391,$AK297,F$419)=0),"",(INDEX(MASTER!$D$24:$AG$391,$AK297,F$419))))</f>
        <v>MONROE STREET</v>
      </c>
      <c r="G297" s="23" cm="1">
        <f t="array" ref="G297">IF($AK297=0,"",IF((INDEX(MASTER!$D$24:$AG$391,$AK297,G$419)=0),"",(INDEX(MASTER!$D$24:$AG$391,$AK297,G$419))))</f>
        <v>17700</v>
      </c>
      <c r="H297" s="22" t="str" cm="1">
        <f t="array" ref="H297">IF($AK297=0,"",IF((INDEX(MASTER!$D$24:$AG$391,$AK297,H$419)=0),"",(INDEX(MASTER!$D$24:$AG$391,$AK297,H$419))))</f>
        <v>TO</v>
      </c>
      <c r="I297" s="23" cm="1">
        <f t="array" ref="I297">IF($AK297=0,"",IF((INDEX(MASTER!$D$24:$AG$391,$AK297,I$419)=0),"",(INDEX(MASTER!$D$24:$AG$391,$AK297,I$419))))</f>
        <v>17800</v>
      </c>
      <c r="J297" s="24" t="str" cm="1">
        <f t="array" ref="J297">IF($AK297=0,"",IF((INDEX(MASTER!$D$24:$AG$391,$AK297,J$419)=0),"",(INDEX(MASTER!$D$24:$AG$391,$AK297,J$419))))</f>
        <v/>
      </c>
      <c r="K297" s="24" t="str" cm="1">
        <f t="array" ref="K297">IF($AK297=0,"",IF((INDEX(MASTER!$D$24:$AG$391,$AK297,K$419)=0),"",(INDEX(MASTER!$D$24:$AG$391,$AK297,K$419))))</f>
        <v>01/NHS/21</v>
      </c>
      <c r="L297" s="25" cm="1">
        <f t="array" ref="L297">IF($AK297=0,"",IF((INDEX(MASTER!$D$24:$AG$391,$AK297,L$419)=0),"",(INDEX(MASTER!$D$24:$AG$391,$AK297,L$419))))</f>
        <v>288</v>
      </c>
      <c r="M297" s="27" cm="1">
        <f t="array" ref="M297">IF($AK297=0,"",IF((INDEX(MASTER!$D$24:$AG$391,$AK297,M$419)=0),"",(INDEX(MASTER!$D$24:$AG$391,$AK297,M$419))))</f>
        <v>1075</v>
      </c>
      <c r="N297" s="27" t="str" cm="1">
        <f t="array" ref="N297">IF($AK297=0,"",IF((INDEX(MASTER!$D$24:$AG$391,$AK297,N$419)=0),"",(INDEX(MASTER!$D$24:$AG$391,$AK297,N$419))))</f>
        <v/>
      </c>
      <c r="O297" s="27" t="str" cm="1">
        <f t="array" ref="O297">IF($AK297=0,"",IF((INDEX(MASTER!$D$24:$AG$391,$AK297,O$419)=0),"",(INDEX(MASTER!$D$24:$AG$391,$AK297,O$419))))</f>
        <v/>
      </c>
      <c r="P297" s="27" t="str" cm="1">
        <f t="array" ref="P297">IF($AK297=0,"",IF((INDEX(MASTER!$D$24:$AG$391,$AK297,P$419)=0),"",(INDEX(MASTER!$D$24:$AG$391,$AK297,P$419))))</f>
        <v/>
      </c>
      <c r="Q297" s="27" t="str" cm="1">
        <f t="array" ref="Q297">IF($AK297=0,"",IF((INDEX(MASTER!$D$24:$AG$391,$AK297,Q$419)=0),"",(INDEX(MASTER!$D$24:$AG$391,$AK297,Q$419))))</f>
        <v/>
      </c>
      <c r="R297" s="27" t="str" cm="1">
        <f t="array" ref="R297">IF($AK297=0,"",IF((INDEX(MASTER!$D$24:$AG$391,$AK297,R$419)=0),"",(INDEX(MASTER!$D$24:$AG$391,$AK297,R$419))))</f>
        <v/>
      </c>
      <c r="S297" s="27" t="str" cm="1">
        <f t="array" ref="S297">IF($AK297=0,"",IF((INDEX(MASTER!$D$24:$AG$391,$AK297,S$419)=0),"",(INDEX(MASTER!$D$24:$AG$391,$AK297,S$419))))</f>
        <v/>
      </c>
      <c r="T297" s="27" t="str" cm="1">
        <f t="array" ref="T297">IF($AK297=0,"",IF((INDEX(MASTER!$D$24:$AG$391,$AK297,T$419)=0),"",(INDEX(MASTER!$D$24:$AG$391,$AK297,T$419))))</f>
        <v/>
      </c>
      <c r="U297" s="27" t="str" cm="1">
        <f t="array" ref="U297">IF($AK297=0,"",IF((INDEX(MASTER!$D$24:$AG$391,$AK297,U$419)=0),"",(INDEX(MASTER!$D$24:$AG$391,$AK297,U$419))))</f>
        <v/>
      </c>
      <c r="V297" s="27" t="str" cm="1">
        <f t="array" ref="V297">IF($AK297=0,"",IF((INDEX(MASTER!$D$24:$AG$391,$AK297,V$419)=0),"",(INDEX(MASTER!$D$24:$AG$391,$AK297,V$419))))</f>
        <v/>
      </c>
      <c r="W297" s="27" t="str" cm="1">
        <f t="array" ref="W297">IF($AK297=0,"",IF((INDEX(MASTER!$D$24:$AG$391,$AK297,W$419)=0),"",(INDEX(MASTER!$D$24:$AG$391,$AK297,W$419))))</f>
        <v/>
      </c>
      <c r="X297" s="27" t="str" cm="1">
        <f t="array" ref="X297">IF($AK297=0,"",IF((INDEX(MASTER!$D$24:$AG$391,$AK297,X$419)=0),"",(INDEX(MASTER!$D$24:$AG$391,$AK297,X$419))))</f>
        <v/>
      </c>
      <c r="Y297" s="27" t="str" cm="1">
        <f t="array" ref="Y297">IF($AK297=0,"",IF((INDEX(MASTER!$D$24:$AG$391,$AK297,Y$419)=0),"",(INDEX(MASTER!$D$24:$AG$391,$AK297,Y$419))))</f>
        <v/>
      </c>
      <c r="Z297" s="27" t="str" cm="1">
        <f t="array" ref="Z297">IF($AK297=0,"",IF((INDEX(MASTER!$D$24:$AG$391,$AK297,Z$419)=0),"",(INDEX(MASTER!$D$24:$AG$391,$AK297,Z$419))))</f>
        <v/>
      </c>
      <c r="AA297" s="27" t="str" cm="1">
        <f t="array" ref="AA297">IF($AK297=0,"",IF((INDEX(MASTER!$D$24:$AG$391,$AK297,AA$419)=0),"",(INDEX(MASTER!$D$24:$AG$391,$AK297,AA$419))))</f>
        <v/>
      </c>
      <c r="AB297" s="27" t="str" cm="1">
        <f t="array" ref="AB297">IF($AK297=0,"",IF((INDEX(MASTER!$D$24:$AG$391,$AK297,AB$419)=0),"",(INDEX(MASTER!$D$24:$AG$391,$AK297,AB$419))))</f>
        <v/>
      </c>
      <c r="AC297" s="27" t="str" cm="1">
        <f t="array" ref="AC297">IF($AK297=0,"",IF((INDEX(MASTER!$D$24:$AG$391,$AK297,AC$419)=0),"",(INDEX(MASTER!$D$24:$AG$391,$AK297,AC$419))))</f>
        <v/>
      </c>
      <c r="AD297" s="27" t="str" cm="1">
        <f t="array" ref="AD297">IF($AK297=0,"",IF((INDEX(MASTER!$D$24:$AG$391,$AK297,AD$419)=0),"",(INDEX(MASTER!$D$24:$AG$391,$AK297,AD$419))))</f>
        <v/>
      </c>
      <c r="AE297" s="27" t="str" cm="1">
        <f t="array" ref="AE297">IF($AK297=0,"",IF((INDEX(MASTER!$D$24:$AG$391,$AK297,AE$419)=0),"",(INDEX(MASTER!$D$24:$AG$391,$AK297,AE$419))))</f>
        <v/>
      </c>
      <c r="AF297" s="102" t="str" cm="1">
        <f t="array" ref="AF297">IF($AK297=0,"",IF((INDEX(MASTER!$D$24:$AG$391,$AK297,AF$419)=0),"",(INDEX(MASTER!$D$24:$AG$391,$AK297,AF$419))))</f>
        <v/>
      </c>
      <c r="AK297" s="3">
        <v>211</v>
      </c>
    </row>
    <row r="298" spans="2:37" ht="12.75" customHeight="1" x14ac:dyDescent="0.2">
      <c r="B298" s="28"/>
      <c r="D298" s="22" cm="1">
        <f t="array" ref="D298">IF($AK298=0,"",IF((INDEX(MASTER!$D$24:$AG$391,$AK298,D$419)=0),"",(INDEX(MASTER!$D$24:$AG$391,$AK298,D$419))))</f>
        <v>214</v>
      </c>
      <c r="E298" s="22" t="str" cm="1">
        <f t="array" ref="E298">IF($AK298=0,"",IF((INDEX(MASTER!$D$24:$AG$391,$AK298,E$419)=0),"",(INDEX(MASTER!$D$24:$AG$391,$AK298,E$419))))</f>
        <v/>
      </c>
      <c r="F298" s="22" t="str" cm="1">
        <f t="array" ref="F298">IF($AK298=0,"",IF((INDEX(MASTER!$D$24:$AG$391,$AK298,F$419)=0),"",(INDEX(MASTER!$D$24:$AG$391,$AK298,F$419))))</f>
        <v>MONROE STREET</v>
      </c>
      <c r="G298" s="23" cm="1">
        <f t="array" ref="G298">IF($AK298=0,"",IF((INDEX(MASTER!$D$24:$AG$391,$AK298,G$419)=0),"",(INDEX(MASTER!$D$24:$AG$391,$AK298,G$419))))</f>
        <v>17850</v>
      </c>
      <c r="H298" s="22" t="str" cm="1">
        <f t="array" ref="H298">IF($AK298=0,"",IF((INDEX(MASTER!$D$24:$AG$391,$AK298,H$419)=0),"",(INDEX(MASTER!$D$24:$AG$391,$AK298,H$419))))</f>
        <v>TO</v>
      </c>
      <c r="I298" s="23" cm="1">
        <f t="array" ref="I298">IF($AK298=0,"",IF((INDEX(MASTER!$D$24:$AG$391,$AK298,I$419)=0),"",(INDEX(MASTER!$D$24:$AG$391,$AK298,I$419))))</f>
        <v>18250</v>
      </c>
      <c r="J298" s="24" t="str" cm="1">
        <f t="array" ref="J298">IF($AK298=0,"",IF((INDEX(MASTER!$D$24:$AG$391,$AK298,J$419)=0),"",(INDEX(MASTER!$D$24:$AG$391,$AK298,J$419))))</f>
        <v/>
      </c>
      <c r="K298" s="24" t="str" cm="1">
        <f t="array" ref="K298">IF($AK298=0,"",IF((INDEX(MASTER!$D$24:$AG$391,$AK298,K$419)=0),"",(INDEX(MASTER!$D$24:$AG$391,$AK298,K$419))))</f>
        <v>01/NHS/21</v>
      </c>
      <c r="L298" s="25" cm="1">
        <f t="array" ref="L298">IF($AK298=0,"",IF((INDEX(MASTER!$D$24:$AG$391,$AK298,L$419)=0),"",(INDEX(MASTER!$D$24:$AG$391,$AK298,L$419))))</f>
        <v>93</v>
      </c>
      <c r="M298" s="27" cm="1">
        <f t="array" ref="M298">IF($AK298=0,"",IF((INDEX(MASTER!$D$24:$AG$391,$AK298,M$419)=0),"",(INDEX(MASTER!$D$24:$AG$391,$AK298,M$419))))</f>
        <v>1527</v>
      </c>
      <c r="N298" s="27" t="str" cm="1">
        <f t="array" ref="N298">IF($AK298=0,"",IF((INDEX(MASTER!$D$24:$AG$391,$AK298,N$419)=0),"",(INDEX(MASTER!$D$24:$AG$391,$AK298,N$419))))</f>
        <v/>
      </c>
      <c r="O298" s="27" t="str" cm="1">
        <f t="array" ref="O298">IF($AK298=0,"",IF((INDEX(MASTER!$D$24:$AG$391,$AK298,O$419)=0),"",(INDEX(MASTER!$D$24:$AG$391,$AK298,O$419))))</f>
        <v/>
      </c>
      <c r="P298" s="27" t="str" cm="1">
        <f t="array" ref="P298">IF($AK298=0,"",IF((INDEX(MASTER!$D$24:$AG$391,$AK298,P$419)=0),"",(INDEX(MASTER!$D$24:$AG$391,$AK298,P$419))))</f>
        <v/>
      </c>
      <c r="Q298" s="27" t="str" cm="1">
        <f t="array" ref="Q298">IF($AK298=0,"",IF((INDEX(MASTER!$D$24:$AG$391,$AK298,Q$419)=0),"",(INDEX(MASTER!$D$24:$AG$391,$AK298,Q$419))))</f>
        <v/>
      </c>
      <c r="R298" s="27" t="str" cm="1">
        <f t="array" ref="R298">IF($AK298=0,"",IF((INDEX(MASTER!$D$24:$AG$391,$AK298,R$419)=0),"",(INDEX(MASTER!$D$24:$AG$391,$AK298,R$419))))</f>
        <v/>
      </c>
      <c r="S298" s="27" t="str" cm="1">
        <f t="array" ref="S298">IF($AK298=0,"",IF((INDEX(MASTER!$D$24:$AG$391,$AK298,S$419)=0),"",(INDEX(MASTER!$D$24:$AG$391,$AK298,S$419))))</f>
        <v/>
      </c>
      <c r="T298" s="27" t="str" cm="1">
        <f t="array" ref="T298">IF($AK298=0,"",IF((INDEX(MASTER!$D$24:$AG$391,$AK298,T$419)=0),"",(INDEX(MASTER!$D$24:$AG$391,$AK298,T$419))))</f>
        <v/>
      </c>
      <c r="U298" s="27" t="str" cm="1">
        <f t="array" ref="U298">IF($AK298=0,"",IF((INDEX(MASTER!$D$24:$AG$391,$AK298,U$419)=0),"",(INDEX(MASTER!$D$24:$AG$391,$AK298,U$419))))</f>
        <v/>
      </c>
      <c r="V298" s="27" t="str" cm="1">
        <f t="array" ref="V298">IF($AK298=0,"",IF((INDEX(MASTER!$D$24:$AG$391,$AK298,V$419)=0),"",(INDEX(MASTER!$D$24:$AG$391,$AK298,V$419))))</f>
        <v/>
      </c>
      <c r="W298" s="27" t="str" cm="1">
        <f t="array" ref="W298">IF($AK298=0,"",IF((INDEX(MASTER!$D$24:$AG$391,$AK298,W$419)=0),"",(INDEX(MASTER!$D$24:$AG$391,$AK298,W$419))))</f>
        <v/>
      </c>
      <c r="X298" s="27" t="str" cm="1">
        <f t="array" ref="X298">IF($AK298=0,"",IF((INDEX(MASTER!$D$24:$AG$391,$AK298,X$419)=0),"",(INDEX(MASTER!$D$24:$AG$391,$AK298,X$419))))</f>
        <v/>
      </c>
      <c r="Y298" s="27" t="str" cm="1">
        <f t="array" ref="Y298">IF($AK298=0,"",IF((INDEX(MASTER!$D$24:$AG$391,$AK298,Y$419)=0),"",(INDEX(MASTER!$D$24:$AG$391,$AK298,Y$419))))</f>
        <v/>
      </c>
      <c r="Z298" s="27" t="str" cm="1">
        <f t="array" ref="Z298">IF($AK298=0,"",IF((INDEX(MASTER!$D$24:$AG$391,$AK298,Z$419)=0),"",(INDEX(MASTER!$D$24:$AG$391,$AK298,Z$419))))</f>
        <v/>
      </c>
      <c r="AA298" s="27" t="str" cm="1">
        <f t="array" ref="AA298">IF($AK298=0,"",IF((INDEX(MASTER!$D$24:$AG$391,$AK298,AA$419)=0),"",(INDEX(MASTER!$D$24:$AG$391,$AK298,AA$419))))</f>
        <v/>
      </c>
      <c r="AB298" s="27" t="str" cm="1">
        <f t="array" ref="AB298">IF($AK298=0,"",IF((INDEX(MASTER!$D$24:$AG$391,$AK298,AB$419)=0),"",(INDEX(MASTER!$D$24:$AG$391,$AK298,AB$419))))</f>
        <v/>
      </c>
      <c r="AC298" s="27" t="str" cm="1">
        <f t="array" ref="AC298">IF($AK298=0,"",IF((INDEX(MASTER!$D$24:$AG$391,$AK298,AC$419)=0),"",(INDEX(MASTER!$D$24:$AG$391,$AK298,AC$419))))</f>
        <v/>
      </c>
      <c r="AD298" s="27" t="str" cm="1">
        <f t="array" ref="AD298">IF($AK298=0,"",IF((INDEX(MASTER!$D$24:$AG$391,$AK298,AD$419)=0),"",(INDEX(MASTER!$D$24:$AG$391,$AK298,AD$419))))</f>
        <v/>
      </c>
      <c r="AE298" s="27" t="str" cm="1">
        <f t="array" ref="AE298">IF($AK298=0,"",IF((INDEX(MASTER!$D$24:$AG$391,$AK298,AE$419)=0),"",(INDEX(MASTER!$D$24:$AG$391,$AK298,AE$419))))</f>
        <v/>
      </c>
      <c r="AF298" s="102" t="str" cm="1">
        <f t="array" ref="AF298">IF($AK298=0,"",IF((INDEX(MASTER!$D$24:$AG$391,$AK298,AF$419)=0),"",(INDEX(MASTER!$D$24:$AG$391,$AK298,AF$419))))</f>
        <v/>
      </c>
      <c r="AK298" s="3">
        <v>212</v>
      </c>
    </row>
    <row r="299" spans="2:37" ht="12.75" customHeight="1" x14ac:dyDescent="0.2">
      <c r="B299" s="28"/>
      <c r="D299" s="22" cm="1">
        <f t="array" ref="D299">IF($AK299=0,"",IF((INDEX(MASTER!$D$24:$AG$391,$AK299,D$419)=0),"",(INDEX(MASTER!$D$24:$AG$391,$AK299,D$419))))</f>
        <v>215</v>
      </c>
      <c r="E299" s="22" t="str" cm="1">
        <f t="array" ref="E299">IF($AK299=0,"",IF((INDEX(MASTER!$D$24:$AG$391,$AK299,E$419)=0),"",(INDEX(MASTER!$D$24:$AG$391,$AK299,E$419))))</f>
        <v/>
      </c>
      <c r="F299" s="22" t="str" cm="1">
        <f t="array" ref="F299">IF($AK299=0,"",IF((INDEX(MASTER!$D$24:$AG$391,$AK299,F$419)=0),"",(INDEX(MASTER!$D$24:$AG$391,$AK299,F$419))))</f>
        <v>MONROE STREET</v>
      </c>
      <c r="G299" s="23" cm="1">
        <f t="array" ref="G299">IF($AK299=0,"",IF((INDEX(MASTER!$D$24:$AG$391,$AK299,G$419)=0),"",(INDEX(MASTER!$D$24:$AG$391,$AK299,G$419))))</f>
        <v>18300</v>
      </c>
      <c r="H299" s="22" t="str" cm="1">
        <f t="array" ref="H299">IF($AK299=0,"",IF((INDEX(MASTER!$D$24:$AG$391,$AK299,H$419)=0),"",(INDEX(MASTER!$D$24:$AG$391,$AK299,H$419))))</f>
        <v>TO</v>
      </c>
      <c r="I299" s="23" cm="1">
        <f t="array" ref="I299">IF($AK299=0,"",IF((INDEX(MASTER!$D$24:$AG$391,$AK299,I$419)=0),"",(INDEX(MASTER!$D$24:$AG$391,$AK299,I$419))))</f>
        <v>18400</v>
      </c>
      <c r="J299" s="24" t="str" cm="1">
        <f t="array" ref="J299">IF($AK299=0,"",IF((INDEX(MASTER!$D$24:$AG$391,$AK299,J$419)=0),"",(INDEX(MASTER!$D$24:$AG$391,$AK299,J$419))))</f>
        <v/>
      </c>
      <c r="K299" s="24" t="str" cm="1">
        <f t="array" ref="K299">IF($AK299=0,"",IF((INDEX(MASTER!$D$24:$AG$391,$AK299,K$419)=0),"",(INDEX(MASTER!$D$24:$AG$391,$AK299,K$419))))</f>
        <v>01/NHS/21</v>
      </c>
      <c r="L299" s="25" cm="1">
        <f t="array" ref="L299">IF($AK299=0,"",IF((INDEX(MASTER!$D$24:$AG$391,$AK299,L$419)=0),"",(INDEX(MASTER!$D$24:$AG$391,$AK299,L$419))))</f>
        <v>58</v>
      </c>
      <c r="M299" s="27" cm="1">
        <f t="array" ref="M299">IF($AK299=0,"",IF((INDEX(MASTER!$D$24:$AG$391,$AK299,M$419)=0),"",(INDEX(MASTER!$D$24:$AG$391,$AK299,M$419))))</f>
        <v>830</v>
      </c>
      <c r="N299" s="27" t="str" cm="1">
        <f t="array" ref="N299">IF($AK299=0,"",IF((INDEX(MASTER!$D$24:$AG$391,$AK299,N$419)=0),"",(INDEX(MASTER!$D$24:$AG$391,$AK299,N$419))))</f>
        <v/>
      </c>
      <c r="O299" s="27" t="str" cm="1">
        <f t="array" ref="O299">IF($AK299=0,"",IF((INDEX(MASTER!$D$24:$AG$391,$AK299,O$419)=0),"",(INDEX(MASTER!$D$24:$AG$391,$AK299,O$419))))</f>
        <v/>
      </c>
      <c r="P299" s="27" t="str" cm="1">
        <f t="array" ref="P299">IF($AK299=0,"",IF((INDEX(MASTER!$D$24:$AG$391,$AK299,P$419)=0),"",(INDEX(MASTER!$D$24:$AG$391,$AK299,P$419))))</f>
        <v/>
      </c>
      <c r="Q299" s="27" t="str" cm="1">
        <f t="array" ref="Q299">IF($AK299=0,"",IF((INDEX(MASTER!$D$24:$AG$391,$AK299,Q$419)=0),"",(INDEX(MASTER!$D$24:$AG$391,$AK299,Q$419))))</f>
        <v/>
      </c>
      <c r="R299" s="27" t="str" cm="1">
        <f t="array" ref="R299">IF($AK299=0,"",IF((INDEX(MASTER!$D$24:$AG$391,$AK299,R$419)=0),"",(INDEX(MASTER!$D$24:$AG$391,$AK299,R$419))))</f>
        <v/>
      </c>
      <c r="S299" s="27" t="str" cm="1">
        <f t="array" ref="S299">IF($AK299=0,"",IF((INDEX(MASTER!$D$24:$AG$391,$AK299,S$419)=0),"",(INDEX(MASTER!$D$24:$AG$391,$AK299,S$419))))</f>
        <v/>
      </c>
      <c r="T299" s="27" t="str" cm="1">
        <f t="array" ref="T299">IF($AK299=0,"",IF((INDEX(MASTER!$D$24:$AG$391,$AK299,T$419)=0),"",(INDEX(MASTER!$D$24:$AG$391,$AK299,T$419))))</f>
        <v/>
      </c>
      <c r="U299" s="27" t="str" cm="1">
        <f t="array" ref="U299">IF($AK299=0,"",IF((INDEX(MASTER!$D$24:$AG$391,$AK299,U$419)=0),"",(INDEX(MASTER!$D$24:$AG$391,$AK299,U$419))))</f>
        <v/>
      </c>
      <c r="V299" s="27" t="str" cm="1">
        <f t="array" ref="V299">IF($AK299=0,"",IF((INDEX(MASTER!$D$24:$AG$391,$AK299,V$419)=0),"",(INDEX(MASTER!$D$24:$AG$391,$AK299,V$419))))</f>
        <v/>
      </c>
      <c r="W299" s="27" t="str" cm="1">
        <f t="array" ref="W299">IF($AK299=0,"",IF((INDEX(MASTER!$D$24:$AG$391,$AK299,W$419)=0),"",(INDEX(MASTER!$D$24:$AG$391,$AK299,W$419))))</f>
        <v/>
      </c>
      <c r="X299" s="27" t="str" cm="1">
        <f t="array" ref="X299">IF($AK299=0,"",IF((INDEX(MASTER!$D$24:$AG$391,$AK299,X$419)=0),"",(INDEX(MASTER!$D$24:$AG$391,$AK299,X$419))))</f>
        <v/>
      </c>
      <c r="Y299" s="27" t="str" cm="1">
        <f t="array" ref="Y299">IF($AK299=0,"",IF((INDEX(MASTER!$D$24:$AG$391,$AK299,Y$419)=0),"",(INDEX(MASTER!$D$24:$AG$391,$AK299,Y$419))))</f>
        <v/>
      </c>
      <c r="Z299" s="27" t="str" cm="1">
        <f t="array" ref="Z299">IF($AK299=0,"",IF((INDEX(MASTER!$D$24:$AG$391,$AK299,Z$419)=0),"",(INDEX(MASTER!$D$24:$AG$391,$AK299,Z$419))))</f>
        <v/>
      </c>
      <c r="AA299" s="27" t="str" cm="1">
        <f t="array" ref="AA299">IF($AK299=0,"",IF((INDEX(MASTER!$D$24:$AG$391,$AK299,AA$419)=0),"",(INDEX(MASTER!$D$24:$AG$391,$AK299,AA$419))))</f>
        <v/>
      </c>
      <c r="AB299" s="27" t="str" cm="1">
        <f t="array" ref="AB299">IF($AK299=0,"",IF((INDEX(MASTER!$D$24:$AG$391,$AK299,AB$419)=0),"",(INDEX(MASTER!$D$24:$AG$391,$AK299,AB$419))))</f>
        <v/>
      </c>
      <c r="AC299" s="27" t="str" cm="1">
        <f t="array" ref="AC299">IF($AK299=0,"",IF((INDEX(MASTER!$D$24:$AG$391,$AK299,AC$419)=0),"",(INDEX(MASTER!$D$24:$AG$391,$AK299,AC$419))))</f>
        <v/>
      </c>
      <c r="AD299" s="27" t="str" cm="1">
        <f t="array" ref="AD299">IF($AK299=0,"",IF((INDEX(MASTER!$D$24:$AG$391,$AK299,AD$419)=0),"",(INDEX(MASTER!$D$24:$AG$391,$AK299,AD$419))))</f>
        <v/>
      </c>
      <c r="AE299" s="27" t="str" cm="1">
        <f t="array" ref="AE299">IF($AK299=0,"",IF((INDEX(MASTER!$D$24:$AG$391,$AK299,AE$419)=0),"",(INDEX(MASTER!$D$24:$AG$391,$AK299,AE$419))))</f>
        <v/>
      </c>
      <c r="AF299" s="102" t="str" cm="1">
        <f t="array" ref="AF299">IF($AK299=0,"",IF((INDEX(MASTER!$D$24:$AG$391,$AK299,AF$419)=0),"",(INDEX(MASTER!$D$24:$AG$391,$AK299,AF$419))))</f>
        <v/>
      </c>
      <c r="AK299" s="3">
        <v>213</v>
      </c>
    </row>
    <row r="300" spans="2:37" ht="12.75" customHeight="1" x14ac:dyDescent="0.2">
      <c r="B300" s="28"/>
      <c r="D300" s="22" cm="1">
        <f t="array" ref="D300">IF($AK300=0,"",IF((INDEX(MASTER!$D$24:$AG$391,$AK300,D$419)=0),"",(INDEX(MASTER!$D$24:$AG$391,$AK300,D$419))))</f>
        <v>216</v>
      </c>
      <c r="E300" s="22" t="str" cm="1">
        <f t="array" ref="E300">IF($AK300=0,"",IF((INDEX(MASTER!$D$24:$AG$391,$AK300,E$419)=0),"",(INDEX(MASTER!$D$24:$AG$391,$AK300,E$419))))</f>
        <v/>
      </c>
      <c r="F300" s="22" t="str" cm="1">
        <f t="array" ref="F300">IF($AK300=0,"",IF((INDEX(MASTER!$D$24:$AG$391,$AK300,F$419)=0),"",(INDEX(MASTER!$D$24:$AG$391,$AK300,F$419))))</f>
        <v>MONROE STREET</v>
      </c>
      <c r="G300" s="23" cm="1">
        <f t="array" ref="G300">IF($AK300=0,"",IF((INDEX(MASTER!$D$24:$AG$391,$AK300,G$419)=0),"",(INDEX(MASTER!$D$24:$AG$391,$AK300,G$419))))</f>
        <v>18450</v>
      </c>
      <c r="H300" s="22" t="str" cm="1">
        <f t="array" ref="H300">IF($AK300=0,"",IF((INDEX(MASTER!$D$24:$AG$391,$AK300,H$419)=0),"",(INDEX(MASTER!$D$24:$AG$391,$AK300,H$419))))</f>
        <v>TO</v>
      </c>
      <c r="I300" s="23" cm="1">
        <f t="array" ref="I300">IF($AK300=0,"",IF((INDEX(MASTER!$D$24:$AG$391,$AK300,I$419)=0),"",(INDEX(MASTER!$D$24:$AG$391,$AK300,I$419))))</f>
        <v>18500</v>
      </c>
      <c r="J300" s="24" t="str" cm="1">
        <f t="array" ref="J300">IF($AK300=0,"",IF((INDEX(MASTER!$D$24:$AG$391,$AK300,J$419)=0),"",(INDEX(MASTER!$D$24:$AG$391,$AK300,J$419))))</f>
        <v/>
      </c>
      <c r="K300" s="24" t="str" cm="1">
        <f t="array" ref="K300">IF($AK300=0,"",IF((INDEX(MASTER!$D$24:$AG$391,$AK300,K$419)=0),"",(INDEX(MASTER!$D$24:$AG$391,$AK300,K$419))))</f>
        <v>01/NHS/21</v>
      </c>
      <c r="L300" s="25" cm="1">
        <f t="array" ref="L300">IF($AK300=0,"",IF((INDEX(MASTER!$D$24:$AG$391,$AK300,L$419)=0),"",(INDEX(MASTER!$D$24:$AG$391,$AK300,L$419))))</f>
        <v>46</v>
      </c>
      <c r="M300" s="27" cm="1">
        <f t="array" ref="M300">IF($AK300=0,"",IF((INDEX(MASTER!$D$24:$AG$391,$AK300,M$419)=0),"",(INDEX(MASTER!$D$24:$AG$391,$AK300,M$419))))</f>
        <v>720</v>
      </c>
      <c r="N300" s="27" t="str" cm="1">
        <f t="array" ref="N300">IF($AK300=0,"",IF((INDEX(MASTER!$D$24:$AG$391,$AK300,N$419)=0),"",(INDEX(MASTER!$D$24:$AG$391,$AK300,N$419))))</f>
        <v/>
      </c>
      <c r="O300" s="27" t="str" cm="1">
        <f t="array" ref="O300">IF($AK300=0,"",IF((INDEX(MASTER!$D$24:$AG$391,$AK300,O$419)=0),"",(INDEX(MASTER!$D$24:$AG$391,$AK300,O$419))))</f>
        <v/>
      </c>
      <c r="P300" s="27" t="str" cm="1">
        <f t="array" ref="P300">IF($AK300=0,"",IF((INDEX(MASTER!$D$24:$AG$391,$AK300,P$419)=0),"",(INDEX(MASTER!$D$24:$AG$391,$AK300,P$419))))</f>
        <v/>
      </c>
      <c r="Q300" s="27" t="str" cm="1">
        <f t="array" ref="Q300">IF($AK300=0,"",IF((INDEX(MASTER!$D$24:$AG$391,$AK300,Q$419)=0),"",(INDEX(MASTER!$D$24:$AG$391,$AK300,Q$419))))</f>
        <v/>
      </c>
      <c r="R300" s="27" t="str" cm="1">
        <f t="array" ref="R300">IF($AK300=0,"",IF((INDEX(MASTER!$D$24:$AG$391,$AK300,R$419)=0),"",(INDEX(MASTER!$D$24:$AG$391,$AK300,R$419))))</f>
        <v/>
      </c>
      <c r="S300" s="27" t="str" cm="1">
        <f t="array" ref="S300">IF($AK300=0,"",IF((INDEX(MASTER!$D$24:$AG$391,$AK300,S$419)=0),"",(INDEX(MASTER!$D$24:$AG$391,$AK300,S$419))))</f>
        <v/>
      </c>
      <c r="T300" s="27" t="str" cm="1">
        <f t="array" ref="T300">IF($AK300=0,"",IF((INDEX(MASTER!$D$24:$AG$391,$AK300,T$419)=0),"",(INDEX(MASTER!$D$24:$AG$391,$AK300,T$419))))</f>
        <v/>
      </c>
      <c r="U300" s="27" t="str" cm="1">
        <f t="array" ref="U300">IF($AK300=0,"",IF((INDEX(MASTER!$D$24:$AG$391,$AK300,U$419)=0),"",(INDEX(MASTER!$D$24:$AG$391,$AK300,U$419))))</f>
        <v/>
      </c>
      <c r="V300" s="27" t="str" cm="1">
        <f t="array" ref="V300">IF($AK300=0,"",IF((INDEX(MASTER!$D$24:$AG$391,$AK300,V$419)=0),"",(INDEX(MASTER!$D$24:$AG$391,$AK300,V$419))))</f>
        <v/>
      </c>
      <c r="W300" s="27" t="str" cm="1">
        <f t="array" ref="W300">IF($AK300=0,"",IF((INDEX(MASTER!$D$24:$AG$391,$AK300,W$419)=0),"",(INDEX(MASTER!$D$24:$AG$391,$AK300,W$419))))</f>
        <v/>
      </c>
      <c r="X300" s="27" t="str" cm="1">
        <f t="array" ref="X300">IF($AK300=0,"",IF((INDEX(MASTER!$D$24:$AG$391,$AK300,X$419)=0),"",(INDEX(MASTER!$D$24:$AG$391,$AK300,X$419))))</f>
        <v/>
      </c>
      <c r="Y300" s="27" t="str" cm="1">
        <f t="array" ref="Y300">IF($AK300=0,"",IF((INDEX(MASTER!$D$24:$AG$391,$AK300,Y$419)=0),"",(INDEX(MASTER!$D$24:$AG$391,$AK300,Y$419))))</f>
        <v/>
      </c>
      <c r="Z300" s="27" t="str" cm="1">
        <f t="array" ref="Z300">IF($AK300=0,"",IF((INDEX(MASTER!$D$24:$AG$391,$AK300,Z$419)=0),"",(INDEX(MASTER!$D$24:$AG$391,$AK300,Z$419))))</f>
        <v/>
      </c>
      <c r="AA300" s="27" t="str" cm="1">
        <f t="array" ref="AA300">IF($AK300=0,"",IF((INDEX(MASTER!$D$24:$AG$391,$AK300,AA$419)=0),"",(INDEX(MASTER!$D$24:$AG$391,$AK300,AA$419))))</f>
        <v/>
      </c>
      <c r="AB300" s="27" t="str" cm="1">
        <f t="array" ref="AB300">IF($AK300=0,"",IF((INDEX(MASTER!$D$24:$AG$391,$AK300,AB$419)=0),"",(INDEX(MASTER!$D$24:$AG$391,$AK300,AB$419))))</f>
        <v/>
      </c>
      <c r="AC300" s="27" t="str" cm="1">
        <f t="array" ref="AC300">IF($AK300=0,"",IF((INDEX(MASTER!$D$24:$AG$391,$AK300,AC$419)=0),"",(INDEX(MASTER!$D$24:$AG$391,$AK300,AC$419))))</f>
        <v/>
      </c>
      <c r="AD300" s="27" t="str" cm="1">
        <f t="array" ref="AD300">IF($AK300=0,"",IF((INDEX(MASTER!$D$24:$AG$391,$AK300,AD$419)=0),"",(INDEX(MASTER!$D$24:$AG$391,$AK300,AD$419))))</f>
        <v/>
      </c>
      <c r="AE300" s="27" t="str" cm="1">
        <f t="array" ref="AE300">IF($AK300=0,"",IF((INDEX(MASTER!$D$24:$AG$391,$AK300,AE$419)=0),"",(INDEX(MASTER!$D$24:$AG$391,$AK300,AE$419))))</f>
        <v/>
      </c>
      <c r="AF300" s="102" t="str" cm="1">
        <f t="array" ref="AF300">IF($AK300=0,"",IF((INDEX(MASTER!$D$24:$AG$391,$AK300,AF$419)=0),"",(INDEX(MASTER!$D$24:$AG$391,$AK300,AF$419))))</f>
        <v/>
      </c>
      <c r="AK300" s="3">
        <v>214</v>
      </c>
    </row>
    <row r="301" spans="2:37" ht="12.75" customHeight="1" x14ac:dyDescent="0.2">
      <c r="B301" s="28"/>
      <c r="D301" s="22" cm="1">
        <f t="array" ref="D301">IF($AK301=0,"",IF((INDEX(MASTER!$D$24:$AG$391,$AK301,D$419)=0),"",(INDEX(MASTER!$D$24:$AG$391,$AK301,D$419))))</f>
        <v>217</v>
      </c>
      <c r="E301" s="22" t="str" cm="1">
        <f t="array" ref="E301">IF($AK301=0,"",IF((INDEX(MASTER!$D$24:$AG$391,$AK301,E$419)=0),"",(INDEX(MASTER!$D$24:$AG$391,$AK301,E$419))))</f>
        <v/>
      </c>
      <c r="F301" s="22" t="str" cm="1">
        <f t="array" ref="F301">IF($AK301=0,"",IF((INDEX(MASTER!$D$24:$AG$391,$AK301,F$419)=0),"",(INDEX(MASTER!$D$24:$AG$391,$AK301,F$419))))</f>
        <v>MONROE STREET</v>
      </c>
      <c r="G301" s="23" cm="1">
        <f t="array" ref="G301">IF($AK301=0,"",IF((INDEX(MASTER!$D$24:$AG$391,$AK301,G$419)=0),"",(INDEX(MASTER!$D$24:$AG$391,$AK301,G$419))))</f>
        <v>18600</v>
      </c>
      <c r="H301" s="22" t="str" cm="1">
        <f t="array" ref="H301">IF($AK301=0,"",IF((INDEX(MASTER!$D$24:$AG$391,$AK301,H$419)=0),"",(INDEX(MASTER!$D$24:$AG$391,$AK301,H$419))))</f>
        <v>TO</v>
      </c>
      <c r="I301" s="23" cm="1">
        <f t="array" ref="I301">IF($AK301=0,"",IF((INDEX(MASTER!$D$24:$AG$391,$AK301,I$419)=0),"",(INDEX(MASTER!$D$24:$AG$391,$AK301,I$419))))</f>
        <v>18700</v>
      </c>
      <c r="J301" s="24" t="str" cm="1">
        <f t="array" ref="J301">IF($AK301=0,"",IF((INDEX(MASTER!$D$24:$AG$391,$AK301,J$419)=0),"",(INDEX(MASTER!$D$24:$AG$391,$AK301,J$419))))</f>
        <v/>
      </c>
      <c r="K301" s="24" t="str" cm="1">
        <f t="array" ref="K301">IF($AK301=0,"",IF((INDEX(MASTER!$D$24:$AG$391,$AK301,K$419)=0),"",(INDEX(MASTER!$D$24:$AG$391,$AK301,K$419))))</f>
        <v>01/NHS/21</v>
      </c>
      <c r="L301" s="25" cm="1">
        <f t="array" ref="L301">IF($AK301=0,"",IF((INDEX(MASTER!$D$24:$AG$391,$AK301,L$419)=0),"",(INDEX(MASTER!$D$24:$AG$391,$AK301,L$419))))</f>
        <v>65</v>
      </c>
      <c r="M301" s="27" cm="1">
        <f t="array" ref="M301">IF($AK301=0,"",IF((INDEX(MASTER!$D$24:$AG$391,$AK301,M$419)=0),"",(INDEX(MASTER!$D$24:$AG$391,$AK301,M$419))))</f>
        <v>474</v>
      </c>
      <c r="N301" s="27" t="str" cm="1">
        <f t="array" ref="N301">IF($AK301=0,"",IF((INDEX(MASTER!$D$24:$AG$391,$AK301,N$419)=0),"",(INDEX(MASTER!$D$24:$AG$391,$AK301,N$419))))</f>
        <v/>
      </c>
      <c r="O301" s="27" t="str" cm="1">
        <f t="array" ref="O301">IF($AK301=0,"",IF((INDEX(MASTER!$D$24:$AG$391,$AK301,O$419)=0),"",(INDEX(MASTER!$D$24:$AG$391,$AK301,O$419))))</f>
        <v/>
      </c>
      <c r="P301" s="27" t="str" cm="1">
        <f t="array" ref="P301">IF($AK301=0,"",IF((INDEX(MASTER!$D$24:$AG$391,$AK301,P$419)=0),"",(INDEX(MASTER!$D$24:$AG$391,$AK301,P$419))))</f>
        <v/>
      </c>
      <c r="Q301" s="27" t="str" cm="1">
        <f t="array" ref="Q301">IF($AK301=0,"",IF((INDEX(MASTER!$D$24:$AG$391,$AK301,Q$419)=0),"",(INDEX(MASTER!$D$24:$AG$391,$AK301,Q$419))))</f>
        <v/>
      </c>
      <c r="R301" s="27" t="str" cm="1">
        <f t="array" ref="R301">IF($AK301=0,"",IF((INDEX(MASTER!$D$24:$AG$391,$AK301,R$419)=0),"",(INDEX(MASTER!$D$24:$AG$391,$AK301,R$419))))</f>
        <v/>
      </c>
      <c r="S301" s="27" t="str" cm="1">
        <f t="array" ref="S301">IF($AK301=0,"",IF((INDEX(MASTER!$D$24:$AG$391,$AK301,S$419)=0),"",(INDEX(MASTER!$D$24:$AG$391,$AK301,S$419))))</f>
        <v/>
      </c>
      <c r="T301" s="27" t="str" cm="1">
        <f t="array" ref="T301">IF($AK301=0,"",IF((INDEX(MASTER!$D$24:$AG$391,$AK301,T$419)=0),"",(INDEX(MASTER!$D$24:$AG$391,$AK301,T$419))))</f>
        <v/>
      </c>
      <c r="U301" s="27" t="str" cm="1">
        <f t="array" ref="U301">IF($AK301=0,"",IF((INDEX(MASTER!$D$24:$AG$391,$AK301,U$419)=0),"",(INDEX(MASTER!$D$24:$AG$391,$AK301,U$419))))</f>
        <v/>
      </c>
      <c r="V301" s="27" t="str" cm="1">
        <f t="array" ref="V301">IF($AK301=0,"",IF((INDEX(MASTER!$D$24:$AG$391,$AK301,V$419)=0),"",(INDEX(MASTER!$D$24:$AG$391,$AK301,V$419))))</f>
        <v/>
      </c>
      <c r="W301" s="27" t="str" cm="1">
        <f t="array" ref="W301">IF($AK301=0,"",IF((INDEX(MASTER!$D$24:$AG$391,$AK301,W$419)=0),"",(INDEX(MASTER!$D$24:$AG$391,$AK301,W$419))))</f>
        <v/>
      </c>
      <c r="X301" s="27" t="str" cm="1">
        <f t="array" ref="X301">IF($AK301=0,"",IF((INDEX(MASTER!$D$24:$AG$391,$AK301,X$419)=0),"",(INDEX(MASTER!$D$24:$AG$391,$AK301,X$419))))</f>
        <v/>
      </c>
      <c r="Y301" s="27" t="str" cm="1">
        <f t="array" ref="Y301">IF($AK301=0,"",IF((INDEX(MASTER!$D$24:$AG$391,$AK301,Y$419)=0),"",(INDEX(MASTER!$D$24:$AG$391,$AK301,Y$419))))</f>
        <v/>
      </c>
      <c r="Z301" s="27" t="str" cm="1">
        <f t="array" ref="Z301">IF($AK301=0,"",IF((INDEX(MASTER!$D$24:$AG$391,$AK301,Z$419)=0),"",(INDEX(MASTER!$D$24:$AG$391,$AK301,Z$419))))</f>
        <v/>
      </c>
      <c r="AA301" s="27" t="str" cm="1">
        <f t="array" ref="AA301">IF($AK301=0,"",IF((INDEX(MASTER!$D$24:$AG$391,$AK301,AA$419)=0),"",(INDEX(MASTER!$D$24:$AG$391,$AK301,AA$419))))</f>
        <v/>
      </c>
      <c r="AB301" s="27" t="str" cm="1">
        <f t="array" ref="AB301">IF($AK301=0,"",IF((INDEX(MASTER!$D$24:$AG$391,$AK301,AB$419)=0),"",(INDEX(MASTER!$D$24:$AG$391,$AK301,AB$419))))</f>
        <v/>
      </c>
      <c r="AC301" s="27" t="str" cm="1">
        <f t="array" ref="AC301">IF($AK301=0,"",IF((INDEX(MASTER!$D$24:$AG$391,$AK301,AC$419)=0),"",(INDEX(MASTER!$D$24:$AG$391,$AK301,AC$419))))</f>
        <v/>
      </c>
      <c r="AD301" s="27" t="str" cm="1">
        <f t="array" ref="AD301">IF($AK301=0,"",IF((INDEX(MASTER!$D$24:$AG$391,$AK301,AD$419)=0),"",(INDEX(MASTER!$D$24:$AG$391,$AK301,AD$419))))</f>
        <v/>
      </c>
      <c r="AE301" s="27" t="str" cm="1">
        <f t="array" ref="AE301">IF($AK301=0,"",IF((INDEX(MASTER!$D$24:$AG$391,$AK301,AE$419)=0),"",(INDEX(MASTER!$D$24:$AG$391,$AK301,AE$419))))</f>
        <v/>
      </c>
      <c r="AF301" s="102" t="str" cm="1">
        <f t="array" ref="AF301">IF($AK301=0,"",IF((INDEX(MASTER!$D$24:$AG$391,$AK301,AF$419)=0),"",(INDEX(MASTER!$D$24:$AG$391,$AK301,AF$419))))</f>
        <v/>
      </c>
      <c r="AK301" s="3">
        <v>215</v>
      </c>
    </row>
    <row r="302" spans="2:37" ht="12.75" customHeight="1" x14ac:dyDescent="0.2">
      <c r="B302" s="28"/>
      <c r="D302" s="22" cm="1">
        <f t="array" ref="D302">IF($AK302=0,"",IF((INDEX(MASTER!$D$24:$AG$391,$AK302,D$419)=0),"",(INDEX(MASTER!$D$24:$AG$391,$AK302,D$419))))</f>
        <v>218</v>
      </c>
      <c r="E302" s="22" t="str" cm="1">
        <f t="array" ref="E302">IF($AK302=0,"",IF((INDEX(MASTER!$D$24:$AG$391,$AK302,E$419)=0),"",(INDEX(MASTER!$D$24:$AG$391,$AK302,E$419))))</f>
        <v/>
      </c>
      <c r="F302" s="22" t="str" cm="1">
        <f t="array" ref="F302">IF($AK302=0,"",IF((INDEX(MASTER!$D$24:$AG$391,$AK302,F$419)=0),"",(INDEX(MASTER!$D$24:$AG$391,$AK302,F$419))))</f>
        <v>MONROE / ALEXIS INT (CADD MEASURED)</v>
      </c>
      <c r="G302" s="23" t="str" cm="1">
        <f t="array" ref="G302">IF($AK302=0,"",IF((INDEX(MASTER!$D$24:$AG$391,$AK302,G$419)=0),"",(INDEX(MASTER!$D$24:$AG$391,$AK302,G$419))))</f>
        <v/>
      </c>
      <c r="H302" s="22" t="str" cm="1">
        <f t="array" ref="H302">IF($AK302=0,"",IF((INDEX(MASTER!$D$24:$AG$391,$AK302,H$419)=0),"",(INDEX(MASTER!$D$24:$AG$391,$AK302,H$419))))</f>
        <v/>
      </c>
      <c r="I302" s="23" t="str" cm="1">
        <f t="array" ref="I302">IF($AK302=0,"",IF((INDEX(MASTER!$D$24:$AG$391,$AK302,I$419)=0),"",(INDEX(MASTER!$D$24:$AG$391,$AK302,I$419))))</f>
        <v/>
      </c>
      <c r="J302" s="24" t="str" cm="1">
        <f t="array" ref="J302">IF($AK302=0,"",IF((INDEX(MASTER!$D$24:$AG$391,$AK302,J$419)=0),"",(INDEX(MASTER!$D$24:$AG$391,$AK302,J$419))))</f>
        <v/>
      </c>
      <c r="K302" s="24" t="str" cm="1">
        <f t="array" ref="K302">IF($AK302=0,"",IF((INDEX(MASTER!$D$24:$AG$391,$AK302,K$419)=0),"",(INDEX(MASTER!$D$24:$AG$391,$AK302,K$419))))</f>
        <v>01/NHS/21</v>
      </c>
      <c r="L302" s="25" cm="1">
        <f t="array" ref="L302">IF($AK302=0,"",IF((INDEX(MASTER!$D$24:$AG$391,$AK302,L$419)=0),"",(INDEX(MASTER!$D$24:$AG$391,$AK302,L$419))))</f>
        <v>954</v>
      </c>
      <c r="M302" s="27" cm="1">
        <f t="array" ref="M302">IF($AK302=0,"",IF((INDEX(MASTER!$D$24:$AG$391,$AK302,M$419)=0),"",(INDEX(MASTER!$D$24:$AG$391,$AK302,M$419))))</f>
        <v>257</v>
      </c>
      <c r="N302" s="27" t="str" cm="1">
        <f t="array" ref="N302">IF($AK302=0,"",IF((INDEX(MASTER!$D$24:$AG$391,$AK302,N$419)=0),"",(INDEX(MASTER!$D$24:$AG$391,$AK302,N$419))))</f>
        <v/>
      </c>
      <c r="O302" s="27" t="str" cm="1">
        <f t="array" ref="O302">IF($AK302=0,"",IF((INDEX(MASTER!$D$24:$AG$391,$AK302,O$419)=0),"",(INDEX(MASTER!$D$24:$AG$391,$AK302,O$419))))</f>
        <v/>
      </c>
      <c r="P302" s="27" t="str" cm="1">
        <f t="array" ref="P302">IF($AK302=0,"",IF((INDEX(MASTER!$D$24:$AG$391,$AK302,P$419)=0),"",(INDEX(MASTER!$D$24:$AG$391,$AK302,P$419))))</f>
        <v/>
      </c>
      <c r="Q302" s="27" t="str" cm="1">
        <f t="array" ref="Q302">IF($AK302=0,"",IF((INDEX(MASTER!$D$24:$AG$391,$AK302,Q$419)=0),"",(INDEX(MASTER!$D$24:$AG$391,$AK302,Q$419))))</f>
        <v/>
      </c>
      <c r="R302" s="27" t="str" cm="1">
        <f t="array" ref="R302">IF($AK302=0,"",IF((INDEX(MASTER!$D$24:$AG$391,$AK302,R$419)=0),"",(INDEX(MASTER!$D$24:$AG$391,$AK302,R$419))))</f>
        <v/>
      </c>
      <c r="S302" s="27" t="str" cm="1">
        <f t="array" ref="S302">IF($AK302=0,"",IF((INDEX(MASTER!$D$24:$AG$391,$AK302,S$419)=0),"",(INDEX(MASTER!$D$24:$AG$391,$AK302,S$419))))</f>
        <v/>
      </c>
      <c r="T302" s="27" t="str" cm="1">
        <f t="array" ref="T302">IF($AK302=0,"",IF((INDEX(MASTER!$D$24:$AG$391,$AK302,T$419)=0),"",(INDEX(MASTER!$D$24:$AG$391,$AK302,T$419))))</f>
        <v/>
      </c>
      <c r="U302" s="27" t="str" cm="1">
        <f t="array" ref="U302">IF($AK302=0,"",IF((INDEX(MASTER!$D$24:$AG$391,$AK302,U$419)=0),"",(INDEX(MASTER!$D$24:$AG$391,$AK302,U$419))))</f>
        <v/>
      </c>
      <c r="V302" s="27" t="str" cm="1">
        <f t="array" ref="V302">IF($AK302=0,"",IF((INDEX(MASTER!$D$24:$AG$391,$AK302,V$419)=0),"",(INDEX(MASTER!$D$24:$AG$391,$AK302,V$419))))</f>
        <v/>
      </c>
      <c r="W302" s="27" t="str" cm="1">
        <f t="array" ref="W302">IF($AK302=0,"",IF((INDEX(MASTER!$D$24:$AG$391,$AK302,W$419)=0),"",(INDEX(MASTER!$D$24:$AG$391,$AK302,W$419))))</f>
        <v/>
      </c>
      <c r="X302" s="27" t="str" cm="1">
        <f t="array" ref="X302">IF($AK302=0,"",IF((INDEX(MASTER!$D$24:$AG$391,$AK302,X$419)=0),"",(INDEX(MASTER!$D$24:$AG$391,$AK302,X$419))))</f>
        <v/>
      </c>
      <c r="Y302" s="27" t="str" cm="1">
        <f t="array" ref="Y302">IF($AK302=0,"",IF((INDEX(MASTER!$D$24:$AG$391,$AK302,Y$419)=0),"",(INDEX(MASTER!$D$24:$AG$391,$AK302,Y$419))))</f>
        <v/>
      </c>
      <c r="Z302" s="27" t="str" cm="1">
        <f t="array" ref="Z302">IF($AK302=0,"",IF((INDEX(MASTER!$D$24:$AG$391,$AK302,Z$419)=0),"",(INDEX(MASTER!$D$24:$AG$391,$AK302,Z$419))))</f>
        <v/>
      </c>
      <c r="AA302" s="27" t="str" cm="1">
        <f t="array" ref="AA302">IF($AK302=0,"",IF((INDEX(MASTER!$D$24:$AG$391,$AK302,AA$419)=0),"",(INDEX(MASTER!$D$24:$AG$391,$AK302,AA$419))))</f>
        <v/>
      </c>
      <c r="AB302" s="27" t="str" cm="1">
        <f t="array" ref="AB302">IF($AK302=0,"",IF((INDEX(MASTER!$D$24:$AG$391,$AK302,AB$419)=0),"",(INDEX(MASTER!$D$24:$AG$391,$AK302,AB$419))))</f>
        <v/>
      </c>
      <c r="AC302" s="27" t="str" cm="1">
        <f t="array" ref="AC302">IF($AK302=0,"",IF((INDEX(MASTER!$D$24:$AG$391,$AK302,AC$419)=0),"",(INDEX(MASTER!$D$24:$AG$391,$AK302,AC$419))))</f>
        <v/>
      </c>
      <c r="AD302" s="27" t="str" cm="1">
        <f t="array" ref="AD302">IF($AK302=0,"",IF((INDEX(MASTER!$D$24:$AG$391,$AK302,AD$419)=0),"",(INDEX(MASTER!$D$24:$AG$391,$AK302,AD$419))))</f>
        <v/>
      </c>
      <c r="AE302" s="27" t="str" cm="1">
        <f t="array" ref="AE302">IF($AK302=0,"",IF((INDEX(MASTER!$D$24:$AG$391,$AK302,AE$419)=0),"",(INDEX(MASTER!$D$24:$AG$391,$AK302,AE$419))))</f>
        <v/>
      </c>
      <c r="AF302" s="102" t="str" cm="1">
        <f t="array" ref="AF302">IF($AK302=0,"",IF((INDEX(MASTER!$D$24:$AG$391,$AK302,AF$419)=0),"",(INDEX(MASTER!$D$24:$AG$391,$AK302,AF$419))))</f>
        <v/>
      </c>
      <c r="AK302" s="3">
        <v>216</v>
      </c>
    </row>
    <row r="303" spans="2:37" ht="12.75" customHeight="1" x14ac:dyDescent="0.2">
      <c r="B303" s="28"/>
      <c r="D303" s="22" cm="1">
        <f t="array" ref="D303">IF($AK303=0,"",IF((INDEX(MASTER!$D$24:$AG$391,$AK303,D$419)=0),"",(INDEX(MASTER!$D$24:$AG$391,$AK303,D$419))))</f>
        <v>218</v>
      </c>
      <c r="E303" s="22" t="str" cm="1">
        <f t="array" ref="E303">IF($AK303=0,"",IF((INDEX(MASTER!$D$24:$AG$391,$AK303,E$419)=0),"",(INDEX(MASTER!$D$24:$AG$391,$AK303,E$419))))</f>
        <v/>
      </c>
      <c r="F303" s="22" t="str" cm="1">
        <f t="array" ref="F303">IF($AK303=0,"",IF((INDEX(MASTER!$D$24:$AG$391,$AK303,F$419)=0),"",(INDEX(MASTER!$D$24:$AG$391,$AK303,F$419))))</f>
        <v>MONROE STREET</v>
      </c>
      <c r="G303" s="23" cm="1">
        <f t="array" ref="G303">IF($AK303=0,"",IF((INDEX(MASTER!$D$24:$AG$391,$AK303,G$419)=0),"",(INDEX(MASTER!$D$24:$AG$391,$AK303,G$419))))</f>
        <v>18750</v>
      </c>
      <c r="H303" s="22" t="str" cm="1">
        <f t="array" ref="H303">IF($AK303=0,"",IF((INDEX(MASTER!$D$24:$AG$391,$AK303,H$419)=0),"",(INDEX(MASTER!$D$24:$AG$391,$AK303,H$419))))</f>
        <v>TO</v>
      </c>
      <c r="I303" s="23" cm="1">
        <f t="array" ref="I303">IF($AK303=0,"",IF((INDEX(MASTER!$D$24:$AG$391,$AK303,I$419)=0),"",(INDEX(MASTER!$D$24:$AG$391,$AK303,I$419))))</f>
        <v>18850</v>
      </c>
      <c r="J303" s="24" t="str" cm="1">
        <f t="array" ref="J303">IF($AK303=0,"",IF((INDEX(MASTER!$D$24:$AG$391,$AK303,J$419)=0),"",(INDEX(MASTER!$D$24:$AG$391,$AK303,J$419))))</f>
        <v/>
      </c>
      <c r="K303" s="24" t="str" cm="1">
        <f t="array" ref="K303">IF($AK303=0,"",IF((INDEX(MASTER!$D$24:$AG$391,$AK303,K$419)=0),"",(INDEX(MASTER!$D$24:$AG$391,$AK303,K$419))))</f>
        <v>01/NHS/21</v>
      </c>
      <c r="L303" s="25" t="str" cm="1">
        <f t="array" ref="L303">IF($AK303=0,"",IF((INDEX(MASTER!$D$24:$AG$391,$AK303,L$419)=0),"",(INDEX(MASTER!$D$24:$AG$391,$AK303,L$419))))</f>
        <v>0</v>
      </c>
      <c r="M303" s="27" t="str" cm="1">
        <f t="array" ref="M303">IF($AK303=0,"",IF((INDEX(MASTER!$D$24:$AG$391,$AK303,M$419)=0),"",(INDEX(MASTER!$D$24:$AG$391,$AK303,M$419))))</f>
        <v>0</v>
      </c>
      <c r="N303" s="27" t="str" cm="1">
        <f t="array" ref="N303">IF($AK303=0,"",IF((INDEX(MASTER!$D$24:$AG$391,$AK303,N$419)=0),"",(INDEX(MASTER!$D$24:$AG$391,$AK303,N$419))))</f>
        <v/>
      </c>
      <c r="O303" s="27" t="str" cm="1">
        <f t="array" ref="O303">IF($AK303=0,"",IF((INDEX(MASTER!$D$24:$AG$391,$AK303,O$419)=0),"",(INDEX(MASTER!$D$24:$AG$391,$AK303,O$419))))</f>
        <v/>
      </c>
      <c r="P303" s="27" t="str" cm="1">
        <f t="array" ref="P303">IF($AK303=0,"",IF((INDEX(MASTER!$D$24:$AG$391,$AK303,P$419)=0),"",(INDEX(MASTER!$D$24:$AG$391,$AK303,P$419))))</f>
        <v/>
      </c>
      <c r="Q303" s="27" t="str" cm="1">
        <f t="array" ref="Q303">IF($AK303=0,"",IF((INDEX(MASTER!$D$24:$AG$391,$AK303,Q$419)=0),"",(INDEX(MASTER!$D$24:$AG$391,$AK303,Q$419))))</f>
        <v/>
      </c>
      <c r="R303" s="27" t="str" cm="1">
        <f t="array" ref="R303">IF($AK303=0,"",IF((INDEX(MASTER!$D$24:$AG$391,$AK303,R$419)=0),"",(INDEX(MASTER!$D$24:$AG$391,$AK303,R$419))))</f>
        <v/>
      </c>
      <c r="S303" s="27" t="str" cm="1">
        <f t="array" ref="S303">IF($AK303=0,"",IF((INDEX(MASTER!$D$24:$AG$391,$AK303,S$419)=0),"",(INDEX(MASTER!$D$24:$AG$391,$AK303,S$419))))</f>
        <v/>
      </c>
      <c r="T303" s="27" t="str" cm="1">
        <f t="array" ref="T303">IF($AK303=0,"",IF((INDEX(MASTER!$D$24:$AG$391,$AK303,T$419)=0),"",(INDEX(MASTER!$D$24:$AG$391,$AK303,T$419))))</f>
        <v/>
      </c>
      <c r="U303" s="27" t="str" cm="1">
        <f t="array" ref="U303">IF($AK303=0,"",IF((INDEX(MASTER!$D$24:$AG$391,$AK303,U$419)=0),"",(INDEX(MASTER!$D$24:$AG$391,$AK303,U$419))))</f>
        <v/>
      </c>
      <c r="V303" s="27" t="str" cm="1">
        <f t="array" ref="V303">IF($AK303=0,"",IF((INDEX(MASTER!$D$24:$AG$391,$AK303,V$419)=0),"",(INDEX(MASTER!$D$24:$AG$391,$AK303,V$419))))</f>
        <v/>
      </c>
      <c r="W303" s="27" t="str" cm="1">
        <f t="array" ref="W303">IF($AK303=0,"",IF((INDEX(MASTER!$D$24:$AG$391,$AK303,W$419)=0),"",(INDEX(MASTER!$D$24:$AG$391,$AK303,W$419))))</f>
        <v/>
      </c>
      <c r="X303" s="27" t="str" cm="1">
        <f t="array" ref="X303">IF($AK303=0,"",IF((INDEX(MASTER!$D$24:$AG$391,$AK303,X$419)=0),"",(INDEX(MASTER!$D$24:$AG$391,$AK303,X$419))))</f>
        <v/>
      </c>
      <c r="Y303" s="27" t="str" cm="1">
        <f t="array" ref="Y303">IF($AK303=0,"",IF((INDEX(MASTER!$D$24:$AG$391,$AK303,Y$419)=0),"",(INDEX(MASTER!$D$24:$AG$391,$AK303,Y$419))))</f>
        <v/>
      </c>
      <c r="Z303" s="27" t="str" cm="1">
        <f t="array" ref="Z303">IF($AK303=0,"",IF((INDEX(MASTER!$D$24:$AG$391,$AK303,Z$419)=0),"",(INDEX(MASTER!$D$24:$AG$391,$AK303,Z$419))))</f>
        <v/>
      </c>
      <c r="AA303" s="27" t="str" cm="1">
        <f t="array" ref="AA303">IF($AK303=0,"",IF((INDEX(MASTER!$D$24:$AG$391,$AK303,AA$419)=0),"",(INDEX(MASTER!$D$24:$AG$391,$AK303,AA$419))))</f>
        <v/>
      </c>
      <c r="AB303" s="27" t="str" cm="1">
        <f t="array" ref="AB303">IF($AK303=0,"",IF((INDEX(MASTER!$D$24:$AG$391,$AK303,AB$419)=0),"",(INDEX(MASTER!$D$24:$AG$391,$AK303,AB$419))))</f>
        <v/>
      </c>
      <c r="AC303" s="27" t="str" cm="1">
        <f t="array" ref="AC303">IF($AK303=0,"",IF((INDEX(MASTER!$D$24:$AG$391,$AK303,AC$419)=0),"",(INDEX(MASTER!$D$24:$AG$391,$AK303,AC$419))))</f>
        <v/>
      </c>
      <c r="AD303" s="27" t="str" cm="1">
        <f t="array" ref="AD303">IF($AK303=0,"",IF((INDEX(MASTER!$D$24:$AG$391,$AK303,AD$419)=0),"",(INDEX(MASTER!$D$24:$AG$391,$AK303,AD$419))))</f>
        <v/>
      </c>
      <c r="AE303" s="27" t="str" cm="1">
        <f t="array" ref="AE303">IF($AK303=0,"",IF((INDEX(MASTER!$D$24:$AG$391,$AK303,AE$419)=0),"",(INDEX(MASTER!$D$24:$AG$391,$AK303,AE$419))))</f>
        <v/>
      </c>
      <c r="AF303" s="102" t="str" cm="1">
        <f t="array" ref="AF303">IF($AK303=0,"",IF((INDEX(MASTER!$D$24:$AG$391,$AK303,AF$419)=0),"",(INDEX(MASTER!$D$24:$AG$391,$AK303,AF$419))))</f>
        <v/>
      </c>
      <c r="AK303" s="3">
        <v>217</v>
      </c>
    </row>
    <row r="304" spans="2:37" ht="12.75" customHeight="1" x14ac:dyDescent="0.2">
      <c r="B304" s="28"/>
      <c r="D304" s="22" cm="1">
        <f t="array" ref="D304">IF($AK304=0,"",IF((INDEX(MASTER!$D$24:$AG$391,$AK304,D$419)=0),"",(INDEX(MASTER!$D$24:$AG$391,$AK304,D$419))))</f>
        <v>219</v>
      </c>
      <c r="E304" s="22" t="str" cm="1">
        <f t="array" ref="E304">IF($AK304=0,"",IF((INDEX(MASTER!$D$24:$AG$391,$AK304,E$419)=0),"",(INDEX(MASTER!$D$24:$AG$391,$AK304,E$419))))</f>
        <v/>
      </c>
      <c r="F304" s="22" t="str" cm="1">
        <f t="array" ref="F304">IF($AK304=0,"",IF((INDEX(MASTER!$D$24:$AG$391,$AK304,F$419)=0),"",(INDEX(MASTER!$D$24:$AG$391,$AK304,F$419))))</f>
        <v>MONROE STREET</v>
      </c>
      <c r="G304" s="23" cm="1">
        <f t="array" ref="G304">IF($AK304=0,"",IF((INDEX(MASTER!$D$24:$AG$391,$AK304,G$419)=0),"",(INDEX(MASTER!$D$24:$AG$391,$AK304,G$419))))</f>
        <v>18900</v>
      </c>
      <c r="H304" s="22" t="str" cm="1">
        <f t="array" ref="H304">IF($AK304=0,"",IF((INDEX(MASTER!$D$24:$AG$391,$AK304,H$419)=0),"",(INDEX(MASTER!$D$24:$AG$391,$AK304,H$419))))</f>
        <v>TO</v>
      </c>
      <c r="I304" s="23" cm="1">
        <f t="array" ref="I304">IF($AK304=0,"",IF((INDEX(MASTER!$D$24:$AG$391,$AK304,I$419)=0),"",(INDEX(MASTER!$D$24:$AG$391,$AK304,I$419))))</f>
        <v>18950</v>
      </c>
      <c r="J304" s="24" t="str" cm="1">
        <f t="array" ref="J304">IF($AK304=0,"",IF((INDEX(MASTER!$D$24:$AG$391,$AK304,J$419)=0),"",(INDEX(MASTER!$D$24:$AG$391,$AK304,J$419))))</f>
        <v/>
      </c>
      <c r="K304" s="24" t="str" cm="1">
        <f t="array" ref="K304">IF($AK304=0,"",IF((INDEX(MASTER!$D$24:$AG$391,$AK304,K$419)=0),"",(INDEX(MASTER!$D$24:$AG$391,$AK304,K$419))))</f>
        <v>01/NHS/21</v>
      </c>
      <c r="L304" s="25" cm="1">
        <f t="array" ref="L304">IF($AK304=0,"",IF((INDEX(MASTER!$D$24:$AG$391,$AK304,L$419)=0),"",(INDEX(MASTER!$D$24:$AG$391,$AK304,L$419))))</f>
        <v>91</v>
      </c>
      <c r="M304" s="27" cm="1">
        <f t="array" ref="M304">IF($AK304=0,"",IF((INDEX(MASTER!$D$24:$AG$391,$AK304,M$419)=0),"",(INDEX(MASTER!$D$24:$AG$391,$AK304,M$419))))</f>
        <v>337</v>
      </c>
      <c r="N304" s="27" t="str" cm="1">
        <f t="array" ref="N304">IF($AK304=0,"",IF((INDEX(MASTER!$D$24:$AG$391,$AK304,N$419)=0),"",(INDEX(MASTER!$D$24:$AG$391,$AK304,N$419))))</f>
        <v/>
      </c>
      <c r="O304" s="27" t="str" cm="1">
        <f t="array" ref="O304">IF($AK304=0,"",IF((INDEX(MASTER!$D$24:$AG$391,$AK304,O$419)=0),"",(INDEX(MASTER!$D$24:$AG$391,$AK304,O$419))))</f>
        <v/>
      </c>
      <c r="P304" s="27" t="str" cm="1">
        <f t="array" ref="P304">IF($AK304=0,"",IF((INDEX(MASTER!$D$24:$AG$391,$AK304,P$419)=0),"",(INDEX(MASTER!$D$24:$AG$391,$AK304,P$419))))</f>
        <v/>
      </c>
      <c r="Q304" s="27" t="str" cm="1">
        <f t="array" ref="Q304">IF($AK304=0,"",IF((INDEX(MASTER!$D$24:$AG$391,$AK304,Q$419)=0),"",(INDEX(MASTER!$D$24:$AG$391,$AK304,Q$419))))</f>
        <v/>
      </c>
      <c r="R304" s="27" t="str" cm="1">
        <f t="array" ref="R304">IF($AK304=0,"",IF((INDEX(MASTER!$D$24:$AG$391,$AK304,R$419)=0),"",(INDEX(MASTER!$D$24:$AG$391,$AK304,R$419))))</f>
        <v/>
      </c>
      <c r="S304" s="27" t="str" cm="1">
        <f t="array" ref="S304">IF($AK304=0,"",IF((INDEX(MASTER!$D$24:$AG$391,$AK304,S$419)=0),"",(INDEX(MASTER!$D$24:$AG$391,$AK304,S$419))))</f>
        <v/>
      </c>
      <c r="T304" s="27" t="str" cm="1">
        <f t="array" ref="T304">IF($AK304=0,"",IF((INDEX(MASTER!$D$24:$AG$391,$AK304,T$419)=0),"",(INDEX(MASTER!$D$24:$AG$391,$AK304,T$419))))</f>
        <v/>
      </c>
      <c r="U304" s="27" t="str" cm="1">
        <f t="array" ref="U304">IF($AK304=0,"",IF((INDEX(MASTER!$D$24:$AG$391,$AK304,U$419)=0),"",(INDEX(MASTER!$D$24:$AG$391,$AK304,U$419))))</f>
        <v/>
      </c>
      <c r="V304" s="27" t="str" cm="1">
        <f t="array" ref="V304">IF($AK304=0,"",IF((INDEX(MASTER!$D$24:$AG$391,$AK304,V$419)=0),"",(INDEX(MASTER!$D$24:$AG$391,$AK304,V$419))))</f>
        <v/>
      </c>
      <c r="W304" s="27" t="str" cm="1">
        <f t="array" ref="W304">IF($AK304=0,"",IF((INDEX(MASTER!$D$24:$AG$391,$AK304,W$419)=0),"",(INDEX(MASTER!$D$24:$AG$391,$AK304,W$419))))</f>
        <v/>
      </c>
      <c r="X304" s="27" t="str" cm="1">
        <f t="array" ref="X304">IF($AK304=0,"",IF((INDEX(MASTER!$D$24:$AG$391,$AK304,X$419)=0),"",(INDEX(MASTER!$D$24:$AG$391,$AK304,X$419))))</f>
        <v/>
      </c>
      <c r="Y304" s="27" t="str" cm="1">
        <f t="array" ref="Y304">IF($AK304=0,"",IF((INDEX(MASTER!$D$24:$AG$391,$AK304,Y$419)=0),"",(INDEX(MASTER!$D$24:$AG$391,$AK304,Y$419))))</f>
        <v/>
      </c>
      <c r="Z304" s="27" t="str" cm="1">
        <f t="array" ref="Z304">IF($AK304=0,"",IF((INDEX(MASTER!$D$24:$AG$391,$AK304,Z$419)=0),"",(INDEX(MASTER!$D$24:$AG$391,$AK304,Z$419))))</f>
        <v/>
      </c>
      <c r="AA304" s="27" t="str" cm="1">
        <f t="array" ref="AA304">IF($AK304=0,"",IF((INDEX(MASTER!$D$24:$AG$391,$AK304,AA$419)=0),"",(INDEX(MASTER!$D$24:$AG$391,$AK304,AA$419))))</f>
        <v/>
      </c>
      <c r="AB304" s="27" t="str" cm="1">
        <f t="array" ref="AB304">IF($AK304=0,"",IF((INDEX(MASTER!$D$24:$AG$391,$AK304,AB$419)=0),"",(INDEX(MASTER!$D$24:$AG$391,$AK304,AB$419))))</f>
        <v/>
      </c>
      <c r="AC304" s="27" t="str" cm="1">
        <f t="array" ref="AC304">IF($AK304=0,"",IF((INDEX(MASTER!$D$24:$AG$391,$AK304,AC$419)=0),"",(INDEX(MASTER!$D$24:$AG$391,$AK304,AC$419))))</f>
        <v/>
      </c>
      <c r="AD304" s="27" t="str" cm="1">
        <f t="array" ref="AD304">IF($AK304=0,"",IF((INDEX(MASTER!$D$24:$AG$391,$AK304,AD$419)=0),"",(INDEX(MASTER!$D$24:$AG$391,$AK304,AD$419))))</f>
        <v/>
      </c>
      <c r="AE304" s="27" t="str" cm="1">
        <f t="array" ref="AE304">IF($AK304=0,"",IF((INDEX(MASTER!$D$24:$AG$391,$AK304,AE$419)=0),"",(INDEX(MASTER!$D$24:$AG$391,$AK304,AE$419))))</f>
        <v/>
      </c>
      <c r="AF304" s="102" t="str" cm="1">
        <f t="array" ref="AF304">IF($AK304=0,"",IF((INDEX(MASTER!$D$24:$AG$391,$AK304,AF$419)=0),"",(INDEX(MASTER!$D$24:$AG$391,$AK304,AF$419))))</f>
        <v/>
      </c>
      <c r="AK304" s="3">
        <v>218</v>
      </c>
    </row>
    <row r="305" spans="2:37" ht="12.75" customHeight="1" x14ac:dyDescent="0.2">
      <c r="B305" s="28"/>
      <c r="D305" s="22" cm="1">
        <f t="array" ref="D305">IF($AK305=0,"",IF((INDEX(MASTER!$D$24:$AG$391,$AK305,D$419)=0),"",(INDEX(MASTER!$D$24:$AG$391,$AK305,D$419))))</f>
        <v>220</v>
      </c>
      <c r="E305" s="22" t="str" cm="1">
        <f t="array" ref="E305">IF($AK305=0,"",IF((INDEX(MASTER!$D$24:$AG$391,$AK305,E$419)=0),"",(INDEX(MASTER!$D$24:$AG$391,$AK305,E$419))))</f>
        <v/>
      </c>
      <c r="F305" s="22" t="str" cm="1">
        <f t="array" ref="F305">IF($AK305=0,"",IF((INDEX(MASTER!$D$24:$AG$391,$AK305,F$419)=0),"",(INDEX(MASTER!$D$24:$AG$391,$AK305,F$419))))</f>
        <v>MONROE STREET</v>
      </c>
      <c r="G305" s="23" cm="1">
        <f t="array" ref="G305">IF($AK305=0,"",IF((INDEX(MASTER!$D$24:$AG$391,$AK305,G$419)=0),"",(INDEX(MASTER!$D$24:$AG$391,$AK305,G$419))))</f>
        <v>19000</v>
      </c>
      <c r="H305" s="22" t="str" cm="1">
        <f t="array" ref="H305">IF($AK305=0,"",IF((INDEX(MASTER!$D$24:$AG$391,$AK305,H$419)=0),"",(INDEX(MASTER!$D$24:$AG$391,$AK305,H$419))))</f>
        <v>TO</v>
      </c>
      <c r="I305" s="23" cm="1">
        <f t="array" ref="I305">IF($AK305=0,"",IF((INDEX(MASTER!$D$24:$AG$391,$AK305,I$419)=0),"",(INDEX(MASTER!$D$24:$AG$391,$AK305,I$419))))</f>
        <v>19100</v>
      </c>
      <c r="J305" s="24" t="str" cm="1">
        <f t="array" ref="J305">IF($AK305=0,"",IF((INDEX(MASTER!$D$24:$AG$391,$AK305,J$419)=0),"",(INDEX(MASTER!$D$24:$AG$391,$AK305,J$419))))</f>
        <v/>
      </c>
      <c r="K305" s="24" t="str" cm="1">
        <f t="array" ref="K305">IF($AK305=0,"",IF((INDEX(MASTER!$D$24:$AG$391,$AK305,K$419)=0),"",(INDEX(MASTER!$D$24:$AG$391,$AK305,K$419))))</f>
        <v>01/NHS/21</v>
      </c>
      <c r="L305" s="25" cm="1">
        <f t="array" ref="L305">IF($AK305=0,"",IF((INDEX(MASTER!$D$24:$AG$391,$AK305,L$419)=0),"",(INDEX(MASTER!$D$24:$AG$391,$AK305,L$419))))</f>
        <v>938</v>
      </c>
      <c r="M305" s="27" cm="1">
        <f t="array" ref="M305">IF($AK305=0,"",IF((INDEX(MASTER!$D$24:$AG$391,$AK305,M$419)=0),"",(INDEX(MASTER!$D$24:$AG$391,$AK305,M$419))))</f>
        <v>743</v>
      </c>
      <c r="N305" s="27" t="str" cm="1">
        <f t="array" ref="N305">IF($AK305=0,"",IF((INDEX(MASTER!$D$24:$AG$391,$AK305,N$419)=0),"",(INDEX(MASTER!$D$24:$AG$391,$AK305,N$419))))</f>
        <v/>
      </c>
      <c r="O305" s="27" t="str" cm="1">
        <f t="array" ref="O305">IF($AK305=0,"",IF((INDEX(MASTER!$D$24:$AG$391,$AK305,O$419)=0),"",(INDEX(MASTER!$D$24:$AG$391,$AK305,O$419))))</f>
        <v/>
      </c>
      <c r="P305" s="27" t="str" cm="1">
        <f t="array" ref="P305">IF($AK305=0,"",IF((INDEX(MASTER!$D$24:$AG$391,$AK305,P$419)=0),"",(INDEX(MASTER!$D$24:$AG$391,$AK305,P$419))))</f>
        <v/>
      </c>
      <c r="Q305" s="27" t="str" cm="1">
        <f t="array" ref="Q305">IF($AK305=0,"",IF((INDEX(MASTER!$D$24:$AG$391,$AK305,Q$419)=0),"",(INDEX(MASTER!$D$24:$AG$391,$AK305,Q$419))))</f>
        <v/>
      </c>
      <c r="R305" s="27" t="str" cm="1">
        <f t="array" ref="R305">IF($AK305=0,"",IF((INDEX(MASTER!$D$24:$AG$391,$AK305,R$419)=0),"",(INDEX(MASTER!$D$24:$AG$391,$AK305,R$419))))</f>
        <v/>
      </c>
      <c r="S305" s="27" t="str" cm="1">
        <f t="array" ref="S305">IF($AK305=0,"",IF((INDEX(MASTER!$D$24:$AG$391,$AK305,S$419)=0),"",(INDEX(MASTER!$D$24:$AG$391,$AK305,S$419))))</f>
        <v/>
      </c>
      <c r="T305" s="27" t="str" cm="1">
        <f t="array" ref="T305">IF($AK305=0,"",IF((INDEX(MASTER!$D$24:$AG$391,$AK305,T$419)=0),"",(INDEX(MASTER!$D$24:$AG$391,$AK305,T$419))))</f>
        <v/>
      </c>
      <c r="U305" s="27" t="str" cm="1">
        <f t="array" ref="U305">IF($AK305=0,"",IF((INDEX(MASTER!$D$24:$AG$391,$AK305,U$419)=0),"",(INDEX(MASTER!$D$24:$AG$391,$AK305,U$419))))</f>
        <v/>
      </c>
      <c r="V305" s="27" t="str" cm="1">
        <f t="array" ref="V305">IF($AK305=0,"",IF((INDEX(MASTER!$D$24:$AG$391,$AK305,V$419)=0),"",(INDEX(MASTER!$D$24:$AG$391,$AK305,V$419))))</f>
        <v/>
      </c>
      <c r="W305" s="27" t="str" cm="1">
        <f t="array" ref="W305">IF($AK305=0,"",IF((INDEX(MASTER!$D$24:$AG$391,$AK305,W$419)=0),"",(INDEX(MASTER!$D$24:$AG$391,$AK305,W$419))))</f>
        <v/>
      </c>
      <c r="X305" s="27" t="str" cm="1">
        <f t="array" ref="X305">IF($AK305=0,"",IF((INDEX(MASTER!$D$24:$AG$391,$AK305,X$419)=0),"",(INDEX(MASTER!$D$24:$AG$391,$AK305,X$419))))</f>
        <v/>
      </c>
      <c r="Y305" s="27" t="str" cm="1">
        <f t="array" ref="Y305">IF($AK305=0,"",IF((INDEX(MASTER!$D$24:$AG$391,$AK305,Y$419)=0),"",(INDEX(MASTER!$D$24:$AG$391,$AK305,Y$419))))</f>
        <v/>
      </c>
      <c r="Z305" s="27" t="str" cm="1">
        <f t="array" ref="Z305">IF($AK305=0,"",IF((INDEX(MASTER!$D$24:$AG$391,$AK305,Z$419)=0),"",(INDEX(MASTER!$D$24:$AG$391,$AK305,Z$419))))</f>
        <v/>
      </c>
      <c r="AA305" s="27" t="str" cm="1">
        <f t="array" ref="AA305">IF($AK305=0,"",IF((INDEX(MASTER!$D$24:$AG$391,$AK305,AA$419)=0),"",(INDEX(MASTER!$D$24:$AG$391,$AK305,AA$419))))</f>
        <v/>
      </c>
      <c r="AB305" s="27" t="str" cm="1">
        <f t="array" ref="AB305">IF($AK305=0,"",IF((INDEX(MASTER!$D$24:$AG$391,$AK305,AB$419)=0),"",(INDEX(MASTER!$D$24:$AG$391,$AK305,AB$419))))</f>
        <v/>
      </c>
      <c r="AC305" s="27" t="str" cm="1">
        <f t="array" ref="AC305">IF($AK305=0,"",IF((INDEX(MASTER!$D$24:$AG$391,$AK305,AC$419)=0),"",(INDEX(MASTER!$D$24:$AG$391,$AK305,AC$419))))</f>
        <v/>
      </c>
      <c r="AD305" s="27" t="str" cm="1">
        <f t="array" ref="AD305">IF($AK305=0,"",IF((INDEX(MASTER!$D$24:$AG$391,$AK305,AD$419)=0),"",(INDEX(MASTER!$D$24:$AG$391,$AK305,AD$419))))</f>
        <v/>
      </c>
      <c r="AE305" s="27" t="str" cm="1">
        <f t="array" ref="AE305">IF($AK305=0,"",IF((INDEX(MASTER!$D$24:$AG$391,$AK305,AE$419)=0),"",(INDEX(MASTER!$D$24:$AG$391,$AK305,AE$419))))</f>
        <v/>
      </c>
      <c r="AF305" s="102" t="str" cm="1">
        <f t="array" ref="AF305">IF($AK305=0,"",IF((INDEX(MASTER!$D$24:$AG$391,$AK305,AF$419)=0),"",(INDEX(MASTER!$D$24:$AG$391,$AK305,AF$419))))</f>
        <v/>
      </c>
      <c r="AK305" s="3">
        <v>219</v>
      </c>
    </row>
    <row r="306" spans="2:37" ht="12.75" customHeight="1" x14ac:dyDescent="0.2">
      <c r="B306" s="28"/>
      <c r="D306" s="22" cm="1">
        <f t="array" ref="D306">IF($AK306=0,"",IF((INDEX(MASTER!$D$24:$AG$391,$AK306,D$419)=0),"",(INDEX(MASTER!$D$24:$AG$391,$AK306,D$419))))</f>
        <v>221</v>
      </c>
      <c r="E306" s="22" t="str" cm="1">
        <f t="array" ref="E306">IF($AK306=0,"",IF((INDEX(MASTER!$D$24:$AG$391,$AK306,E$419)=0),"",(INDEX(MASTER!$D$24:$AG$391,$AK306,E$419))))</f>
        <v/>
      </c>
      <c r="F306" s="22" t="str" cm="1">
        <f t="array" ref="F306">IF($AK306=0,"",IF((INDEX(MASTER!$D$24:$AG$391,$AK306,F$419)=0),"",(INDEX(MASTER!$D$24:$AG$391,$AK306,F$419))))</f>
        <v>MONROE STREET</v>
      </c>
      <c r="G306" s="23" cm="1">
        <f t="array" ref="G306">IF($AK306=0,"",IF((INDEX(MASTER!$D$24:$AG$391,$AK306,G$419)=0),"",(INDEX(MASTER!$D$24:$AG$391,$AK306,G$419))))</f>
        <v>19150</v>
      </c>
      <c r="H306" s="22" t="str" cm="1">
        <f t="array" ref="H306">IF($AK306=0,"",IF((INDEX(MASTER!$D$24:$AG$391,$AK306,H$419)=0),"",(INDEX(MASTER!$D$24:$AG$391,$AK306,H$419))))</f>
        <v>TO</v>
      </c>
      <c r="I306" s="23" cm="1">
        <f t="array" ref="I306">IF($AK306=0,"",IF((INDEX(MASTER!$D$24:$AG$391,$AK306,I$419)=0),"",(INDEX(MASTER!$D$24:$AG$391,$AK306,I$419))))</f>
        <v>19250</v>
      </c>
      <c r="J306" s="24" t="str" cm="1">
        <f t="array" ref="J306">IF($AK306=0,"",IF((INDEX(MASTER!$D$24:$AG$391,$AK306,J$419)=0),"",(INDEX(MASTER!$D$24:$AG$391,$AK306,J$419))))</f>
        <v/>
      </c>
      <c r="K306" s="24" t="str" cm="1">
        <f t="array" ref="K306">IF($AK306=0,"",IF((INDEX(MASTER!$D$24:$AG$391,$AK306,K$419)=0),"",(INDEX(MASTER!$D$24:$AG$391,$AK306,K$419))))</f>
        <v>01/NHS/21</v>
      </c>
      <c r="L306" s="25" cm="1">
        <f t="array" ref="L306">IF($AK306=0,"",IF((INDEX(MASTER!$D$24:$AG$391,$AK306,L$419)=0),"",(INDEX(MASTER!$D$24:$AG$391,$AK306,L$419))))</f>
        <v>853</v>
      </c>
      <c r="M306" s="27" cm="1">
        <f t="array" ref="M306">IF($AK306=0,"",IF((INDEX(MASTER!$D$24:$AG$391,$AK306,M$419)=0),"",(INDEX(MASTER!$D$24:$AG$391,$AK306,M$419))))</f>
        <v>242</v>
      </c>
      <c r="N306" s="27" t="str" cm="1">
        <f t="array" ref="N306">IF($AK306=0,"",IF((INDEX(MASTER!$D$24:$AG$391,$AK306,N$419)=0),"",(INDEX(MASTER!$D$24:$AG$391,$AK306,N$419))))</f>
        <v/>
      </c>
      <c r="O306" s="27" t="str" cm="1">
        <f t="array" ref="O306">IF($AK306=0,"",IF((INDEX(MASTER!$D$24:$AG$391,$AK306,O$419)=0),"",(INDEX(MASTER!$D$24:$AG$391,$AK306,O$419))))</f>
        <v/>
      </c>
      <c r="P306" s="27" t="str" cm="1">
        <f t="array" ref="P306">IF($AK306=0,"",IF((INDEX(MASTER!$D$24:$AG$391,$AK306,P$419)=0),"",(INDEX(MASTER!$D$24:$AG$391,$AK306,P$419))))</f>
        <v/>
      </c>
      <c r="Q306" s="27" t="str" cm="1">
        <f t="array" ref="Q306">IF($AK306=0,"",IF((INDEX(MASTER!$D$24:$AG$391,$AK306,Q$419)=0),"",(INDEX(MASTER!$D$24:$AG$391,$AK306,Q$419))))</f>
        <v/>
      </c>
      <c r="R306" s="27" t="str" cm="1">
        <f t="array" ref="R306">IF($AK306=0,"",IF((INDEX(MASTER!$D$24:$AG$391,$AK306,R$419)=0),"",(INDEX(MASTER!$D$24:$AG$391,$AK306,R$419))))</f>
        <v/>
      </c>
      <c r="S306" s="27" t="str" cm="1">
        <f t="array" ref="S306">IF($AK306=0,"",IF((INDEX(MASTER!$D$24:$AG$391,$AK306,S$419)=0),"",(INDEX(MASTER!$D$24:$AG$391,$AK306,S$419))))</f>
        <v/>
      </c>
      <c r="T306" s="27" t="str" cm="1">
        <f t="array" ref="T306">IF($AK306=0,"",IF((INDEX(MASTER!$D$24:$AG$391,$AK306,T$419)=0),"",(INDEX(MASTER!$D$24:$AG$391,$AK306,T$419))))</f>
        <v/>
      </c>
      <c r="U306" s="27" t="str" cm="1">
        <f t="array" ref="U306">IF($AK306=0,"",IF((INDEX(MASTER!$D$24:$AG$391,$AK306,U$419)=0),"",(INDEX(MASTER!$D$24:$AG$391,$AK306,U$419))))</f>
        <v/>
      </c>
      <c r="V306" s="27" t="str" cm="1">
        <f t="array" ref="V306">IF($AK306=0,"",IF((INDEX(MASTER!$D$24:$AG$391,$AK306,V$419)=0),"",(INDEX(MASTER!$D$24:$AG$391,$AK306,V$419))))</f>
        <v/>
      </c>
      <c r="W306" s="27" t="str" cm="1">
        <f t="array" ref="W306">IF($AK306=0,"",IF((INDEX(MASTER!$D$24:$AG$391,$AK306,W$419)=0),"",(INDEX(MASTER!$D$24:$AG$391,$AK306,W$419))))</f>
        <v/>
      </c>
      <c r="X306" s="27" t="str" cm="1">
        <f t="array" ref="X306">IF($AK306=0,"",IF((INDEX(MASTER!$D$24:$AG$391,$AK306,X$419)=0),"",(INDEX(MASTER!$D$24:$AG$391,$AK306,X$419))))</f>
        <v/>
      </c>
      <c r="Y306" s="27" t="str" cm="1">
        <f t="array" ref="Y306">IF($AK306=0,"",IF((INDEX(MASTER!$D$24:$AG$391,$AK306,Y$419)=0),"",(INDEX(MASTER!$D$24:$AG$391,$AK306,Y$419))))</f>
        <v/>
      </c>
      <c r="Z306" s="27" t="str" cm="1">
        <f t="array" ref="Z306">IF($AK306=0,"",IF((INDEX(MASTER!$D$24:$AG$391,$AK306,Z$419)=0),"",(INDEX(MASTER!$D$24:$AG$391,$AK306,Z$419))))</f>
        <v/>
      </c>
      <c r="AA306" s="27" t="str" cm="1">
        <f t="array" ref="AA306">IF($AK306=0,"",IF((INDEX(MASTER!$D$24:$AG$391,$AK306,AA$419)=0),"",(INDEX(MASTER!$D$24:$AG$391,$AK306,AA$419))))</f>
        <v/>
      </c>
      <c r="AB306" s="27" t="str" cm="1">
        <f t="array" ref="AB306">IF($AK306=0,"",IF((INDEX(MASTER!$D$24:$AG$391,$AK306,AB$419)=0),"",(INDEX(MASTER!$D$24:$AG$391,$AK306,AB$419))))</f>
        <v/>
      </c>
      <c r="AC306" s="27" t="str" cm="1">
        <f t="array" ref="AC306">IF($AK306=0,"",IF((INDEX(MASTER!$D$24:$AG$391,$AK306,AC$419)=0),"",(INDEX(MASTER!$D$24:$AG$391,$AK306,AC$419))))</f>
        <v/>
      </c>
      <c r="AD306" s="27" t="str" cm="1">
        <f t="array" ref="AD306">IF($AK306=0,"",IF((INDEX(MASTER!$D$24:$AG$391,$AK306,AD$419)=0),"",(INDEX(MASTER!$D$24:$AG$391,$AK306,AD$419))))</f>
        <v/>
      </c>
      <c r="AE306" s="27" t="str" cm="1">
        <f t="array" ref="AE306">IF($AK306=0,"",IF((INDEX(MASTER!$D$24:$AG$391,$AK306,AE$419)=0),"",(INDEX(MASTER!$D$24:$AG$391,$AK306,AE$419))))</f>
        <v/>
      </c>
      <c r="AF306" s="102" t="str" cm="1">
        <f t="array" ref="AF306">IF($AK306=0,"",IF((INDEX(MASTER!$D$24:$AG$391,$AK306,AF$419)=0),"",(INDEX(MASTER!$D$24:$AG$391,$AK306,AF$419))))</f>
        <v/>
      </c>
      <c r="AK306" s="3">
        <v>220</v>
      </c>
    </row>
    <row r="307" spans="2:37" ht="12.75" customHeight="1" x14ac:dyDescent="0.2">
      <c r="B307" s="28"/>
      <c r="D307" s="22" cm="1">
        <f t="array" ref="D307">IF($AK307=0,"",IF((INDEX(MASTER!$D$24:$AG$391,$AK307,D$419)=0),"",(INDEX(MASTER!$D$24:$AG$391,$AK307,D$419))))</f>
        <v>222</v>
      </c>
      <c r="E307" s="22" t="str" cm="1">
        <f t="array" ref="E307">IF($AK307=0,"",IF((INDEX(MASTER!$D$24:$AG$391,$AK307,E$419)=0),"",(INDEX(MASTER!$D$24:$AG$391,$AK307,E$419))))</f>
        <v/>
      </c>
      <c r="F307" s="22" t="str" cm="1">
        <f t="array" ref="F307">IF($AK307=0,"",IF((INDEX(MASTER!$D$24:$AG$391,$AK307,F$419)=0),"",(INDEX(MASTER!$D$24:$AG$391,$AK307,F$419))))</f>
        <v>MONROE STREET</v>
      </c>
      <c r="G307" s="23" cm="1">
        <f t="array" ref="G307">IF($AK307=0,"",IF((INDEX(MASTER!$D$24:$AG$391,$AK307,G$419)=0),"",(INDEX(MASTER!$D$24:$AG$391,$AK307,G$419))))</f>
        <v>19300</v>
      </c>
      <c r="H307" s="22" t="str" cm="1">
        <f t="array" ref="H307">IF($AK307=0,"",IF((INDEX(MASTER!$D$24:$AG$391,$AK307,H$419)=0),"",(INDEX(MASTER!$D$24:$AG$391,$AK307,H$419))))</f>
        <v>TO</v>
      </c>
      <c r="I307" s="23" cm="1">
        <f t="array" ref="I307">IF($AK307=0,"",IF((INDEX(MASTER!$D$24:$AG$391,$AK307,I$419)=0),"",(INDEX(MASTER!$D$24:$AG$391,$AK307,I$419))))</f>
        <v>19300</v>
      </c>
      <c r="J307" s="24" t="str" cm="1">
        <f t="array" ref="J307">IF($AK307=0,"",IF((INDEX(MASTER!$D$24:$AG$391,$AK307,J$419)=0),"",(INDEX(MASTER!$D$24:$AG$391,$AK307,J$419))))</f>
        <v/>
      </c>
      <c r="K307" s="24" t="str" cm="1">
        <f t="array" ref="K307">IF($AK307=0,"",IF((INDEX(MASTER!$D$24:$AG$391,$AK307,K$419)=0),"",(INDEX(MASTER!$D$24:$AG$391,$AK307,K$419))))</f>
        <v>01/NHS/21</v>
      </c>
      <c r="L307" s="25" cm="1">
        <f t="array" ref="L307">IF($AK307=0,"",IF((INDEX(MASTER!$D$24:$AG$391,$AK307,L$419)=0),"",(INDEX(MASTER!$D$24:$AG$391,$AK307,L$419))))</f>
        <v>68</v>
      </c>
      <c r="M307" s="27" cm="1">
        <f t="array" ref="M307">IF($AK307=0,"",IF((INDEX(MASTER!$D$24:$AG$391,$AK307,M$419)=0),"",(INDEX(MASTER!$D$24:$AG$391,$AK307,M$419))))</f>
        <v>1</v>
      </c>
      <c r="N307" s="27" t="str" cm="1">
        <f t="array" ref="N307">IF($AK307=0,"",IF((INDEX(MASTER!$D$24:$AG$391,$AK307,N$419)=0),"",(INDEX(MASTER!$D$24:$AG$391,$AK307,N$419))))</f>
        <v/>
      </c>
      <c r="O307" s="27" t="str" cm="1">
        <f t="array" ref="O307">IF($AK307=0,"",IF((INDEX(MASTER!$D$24:$AG$391,$AK307,O$419)=0),"",(INDEX(MASTER!$D$24:$AG$391,$AK307,O$419))))</f>
        <v/>
      </c>
      <c r="P307" s="27" t="str" cm="1">
        <f t="array" ref="P307">IF($AK307=0,"",IF((INDEX(MASTER!$D$24:$AG$391,$AK307,P$419)=0),"",(INDEX(MASTER!$D$24:$AG$391,$AK307,P$419))))</f>
        <v/>
      </c>
      <c r="Q307" s="27" t="str" cm="1">
        <f t="array" ref="Q307">IF($AK307=0,"",IF((INDEX(MASTER!$D$24:$AG$391,$AK307,Q$419)=0),"",(INDEX(MASTER!$D$24:$AG$391,$AK307,Q$419))))</f>
        <v/>
      </c>
      <c r="R307" s="27" t="str" cm="1">
        <f t="array" ref="R307">IF($AK307=0,"",IF((INDEX(MASTER!$D$24:$AG$391,$AK307,R$419)=0),"",(INDEX(MASTER!$D$24:$AG$391,$AK307,R$419))))</f>
        <v/>
      </c>
      <c r="S307" s="27" t="str" cm="1">
        <f t="array" ref="S307">IF($AK307=0,"",IF((INDEX(MASTER!$D$24:$AG$391,$AK307,S$419)=0),"",(INDEX(MASTER!$D$24:$AG$391,$AK307,S$419))))</f>
        <v/>
      </c>
      <c r="T307" s="27" t="str" cm="1">
        <f t="array" ref="T307">IF($AK307=0,"",IF((INDEX(MASTER!$D$24:$AG$391,$AK307,T$419)=0),"",(INDEX(MASTER!$D$24:$AG$391,$AK307,T$419))))</f>
        <v/>
      </c>
      <c r="U307" s="27" t="str" cm="1">
        <f t="array" ref="U307">IF($AK307=0,"",IF((INDEX(MASTER!$D$24:$AG$391,$AK307,U$419)=0),"",(INDEX(MASTER!$D$24:$AG$391,$AK307,U$419))))</f>
        <v/>
      </c>
      <c r="V307" s="27" t="str" cm="1">
        <f t="array" ref="V307">IF($AK307=0,"",IF((INDEX(MASTER!$D$24:$AG$391,$AK307,V$419)=0),"",(INDEX(MASTER!$D$24:$AG$391,$AK307,V$419))))</f>
        <v/>
      </c>
      <c r="W307" s="27" t="str" cm="1">
        <f t="array" ref="W307">IF($AK307=0,"",IF((INDEX(MASTER!$D$24:$AG$391,$AK307,W$419)=0),"",(INDEX(MASTER!$D$24:$AG$391,$AK307,W$419))))</f>
        <v/>
      </c>
      <c r="X307" s="27" t="str" cm="1">
        <f t="array" ref="X307">IF($AK307=0,"",IF((INDEX(MASTER!$D$24:$AG$391,$AK307,X$419)=0),"",(INDEX(MASTER!$D$24:$AG$391,$AK307,X$419))))</f>
        <v/>
      </c>
      <c r="Y307" s="27" t="str" cm="1">
        <f t="array" ref="Y307">IF($AK307=0,"",IF((INDEX(MASTER!$D$24:$AG$391,$AK307,Y$419)=0),"",(INDEX(MASTER!$D$24:$AG$391,$AK307,Y$419))))</f>
        <v/>
      </c>
      <c r="Z307" s="27" t="str" cm="1">
        <f t="array" ref="Z307">IF($AK307=0,"",IF((INDEX(MASTER!$D$24:$AG$391,$AK307,Z$419)=0),"",(INDEX(MASTER!$D$24:$AG$391,$AK307,Z$419))))</f>
        <v/>
      </c>
      <c r="AA307" s="27" t="str" cm="1">
        <f t="array" ref="AA307">IF($AK307=0,"",IF((INDEX(MASTER!$D$24:$AG$391,$AK307,AA$419)=0),"",(INDEX(MASTER!$D$24:$AG$391,$AK307,AA$419))))</f>
        <v/>
      </c>
      <c r="AB307" s="27" t="str" cm="1">
        <f t="array" ref="AB307">IF($AK307=0,"",IF((INDEX(MASTER!$D$24:$AG$391,$AK307,AB$419)=0),"",(INDEX(MASTER!$D$24:$AG$391,$AK307,AB$419))))</f>
        <v/>
      </c>
      <c r="AC307" s="27" t="str" cm="1">
        <f t="array" ref="AC307">IF($AK307=0,"",IF((INDEX(MASTER!$D$24:$AG$391,$AK307,AC$419)=0),"",(INDEX(MASTER!$D$24:$AG$391,$AK307,AC$419))))</f>
        <v/>
      </c>
      <c r="AD307" s="27" t="str" cm="1">
        <f t="array" ref="AD307">IF($AK307=0,"",IF((INDEX(MASTER!$D$24:$AG$391,$AK307,AD$419)=0),"",(INDEX(MASTER!$D$24:$AG$391,$AK307,AD$419))))</f>
        <v/>
      </c>
      <c r="AE307" s="27" t="str" cm="1">
        <f t="array" ref="AE307">IF($AK307=0,"",IF((INDEX(MASTER!$D$24:$AG$391,$AK307,AE$419)=0),"",(INDEX(MASTER!$D$24:$AG$391,$AK307,AE$419))))</f>
        <v/>
      </c>
      <c r="AF307" s="102" t="str" cm="1">
        <f t="array" ref="AF307">IF($AK307=0,"",IF((INDEX(MASTER!$D$24:$AG$391,$AK307,AF$419)=0),"",(INDEX(MASTER!$D$24:$AG$391,$AK307,AF$419))))</f>
        <v/>
      </c>
      <c r="AK307" s="3">
        <v>221</v>
      </c>
    </row>
    <row r="308" spans="2:37" ht="12.75" customHeight="1" x14ac:dyDescent="0.2">
      <c r="B308" s="28"/>
      <c r="D308" s="22" cm="1">
        <f t="array" ref="D308">IF($AK308=0,"",IF((INDEX(MASTER!$D$24:$AG$391,$AK308,D$419)=0),"",(INDEX(MASTER!$D$24:$AG$391,$AK308,D$419))))</f>
        <v>223</v>
      </c>
      <c r="E308" s="22" t="str" cm="1">
        <f t="array" ref="E308">IF($AK308=0,"",IF((INDEX(MASTER!$D$24:$AG$391,$AK308,E$419)=0),"",(INDEX(MASTER!$D$24:$AG$391,$AK308,E$419))))</f>
        <v/>
      </c>
      <c r="F308" s="22" t="str" cm="1">
        <f t="array" ref="F308">IF($AK308=0,"",IF((INDEX(MASTER!$D$24:$AG$391,$AK308,F$419)=0),"",(INDEX(MASTER!$D$24:$AG$391,$AK308,F$419))))</f>
        <v>ALEXIS ROAD</v>
      </c>
      <c r="G308" s="23" cm="1">
        <f t="array" ref="G308">IF($AK308=0,"",IF((INDEX(MASTER!$D$24:$AG$391,$AK308,G$419)=0),"",(INDEX(MASTER!$D$24:$AG$391,$AK308,G$419))))</f>
        <v>3300</v>
      </c>
      <c r="H308" s="22" t="str" cm="1">
        <f t="array" ref="H308">IF($AK308=0,"",IF((INDEX(MASTER!$D$24:$AG$391,$AK308,H$419)=0),"",(INDEX(MASTER!$D$24:$AG$391,$AK308,H$419))))</f>
        <v>TO</v>
      </c>
      <c r="I308" s="23" cm="1">
        <f t="array" ref="I308">IF($AK308=0,"",IF((INDEX(MASTER!$D$24:$AG$391,$AK308,I$419)=0),"",(INDEX(MASTER!$D$24:$AG$391,$AK308,I$419))))</f>
        <v>3400</v>
      </c>
      <c r="J308" s="24" t="str" cm="1">
        <f t="array" ref="J308">IF($AK308=0,"",IF((INDEX(MASTER!$D$24:$AG$391,$AK308,J$419)=0),"",(INDEX(MASTER!$D$24:$AG$391,$AK308,J$419))))</f>
        <v/>
      </c>
      <c r="K308" s="24" t="str" cm="1">
        <f t="array" ref="K308">IF($AK308=0,"",IF((INDEX(MASTER!$D$24:$AG$391,$AK308,K$419)=0),"",(INDEX(MASTER!$D$24:$AG$391,$AK308,K$419))))</f>
        <v>01/NHS/21</v>
      </c>
      <c r="L308" s="25" t="str" cm="1">
        <f t="array" ref="L308">IF($AK308=0,"",IF((INDEX(MASTER!$D$24:$AG$391,$AK308,L$419)=0),"",(INDEX(MASTER!$D$24:$AG$391,$AK308,L$419))))</f>
        <v>0</v>
      </c>
      <c r="M308" s="27" t="str" cm="1">
        <f t="array" ref="M308">IF($AK308=0,"",IF((INDEX(MASTER!$D$24:$AG$391,$AK308,M$419)=0),"",(INDEX(MASTER!$D$24:$AG$391,$AK308,M$419))))</f>
        <v>0</v>
      </c>
      <c r="N308" s="27" t="str" cm="1">
        <f t="array" ref="N308">IF($AK308=0,"",IF((INDEX(MASTER!$D$24:$AG$391,$AK308,N$419)=0),"",(INDEX(MASTER!$D$24:$AG$391,$AK308,N$419))))</f>
        <v/>
      </c>
      <c r="O308" s="27" t="str" cm="1">
        <f t="array" ref="O308">IF($AK308=0,"",IF((INDEX(MASTER!$D$24:$AG$391,$AK308,O$419)=0),"",(INDEX(MASTER!$D$24:$AG$391,$AK308,O$419))))</f>
        <v/>
      </c>
      <c r="P308" s="27" t="str" cm="1">
        <f t="array" ref="P308">IF($AK308=0,"",IF((INDEX(MASTER!$D$24:$AG$391,$AK308,P$419)=0),"",(INDEX(MASTER!$D$24:$AG$391,$AK308,P$419))))</f>
        <v/>
      </c>
      <c r="Q308" s="27" t="str" cm="1">
        <f t="array" ref="Q308">IF($AK308=0,"",IF((INDEX(MASTER!$D$24:$AG$391,$AK308,Q$419)=0),"",(INDEX(MASTER!$D$24:$AG$391,$AK308,Q$419))))</f>
        <v/>
      </c>
      <c r="R308" s="27" t="str" cm="1">
        <f t="array" ref="R308">IF($AK308=0,"",IF((INDEX(MASTER!$D$24:$AG$391,$AK308,R$419)=0),"",(INDEX(MASTER!$D$24:$AG$391,$AK308,R$419))))</f>
        <v/>
      </c>
      <c r="S308" s="27" t="str" cm="1">
        <f t="array" ref="S308">IF($AK308=0,"",IF((INDEX(MASTER!$D$24:$AG$391,$AK308,S$419)=0),"",(INDEX(MASTER!$D$24:$AG$391,$AK308,S$419))))</f>
        <v/>
      </c>
      <c r="T308" s="27" t="str" cm="1">
        <f t="array" ref="T308">IF($AK308=0,"",IF((INDEX(MASTER!$D$24:$AG$391,$AK308,T$419)=0),"",(INDEX(MASTER!$D$24:$AG$391,$AK308,T$419))))</f>
        <v/>
      </c>
      <c r="U308" s="27" t="str" cm="1">
        <f t="array" ref="U308">IF($AK308=0,"",IF((INDEX(MASTER!$D$24:$AG$391,$AK308,U$419)=0),"",(INDEX(MASTER!$D$24:$AG$391,$AK308,U$419))))</f>
        <v/>
      </c>
      <c r="V308" s="27" t="str" cm="1">
        <f t="array" ref="V308">IF($AK308=0,"",IF((INDEX(MASTER!$D$24:$AG$391,$AK308,V$419)=0),"",(INDEX(MASTER!$D$24:$AG$391,$AK308,V$419))))</f>
        <v/>
      </c>
      <c r="W308" s="27" t="str" cm="1">
        <f t="array" ref="W308">IF($AK308=0,"",IF((INDEX(MASTER!$D$24:$AG$391,$AK308,W$419)=0),"",(INDEX(MASTER!$D$24:$AG$391,$AK308,W$419))))</f>
        <v/>
      </c>
      <c r="X308" s="27" t="str" cm="1">
        <f t="array" ref="X308">IF($AK308=0,"",IF((INDEX(MASTER!$D$24:$AG$391,$AK308,X$419)=0),"",(INDEX(MASTER!$D$24:$AG$391,$AK308,X$419))))</f>
        <v/>
      </c>
      <c r="Y308" s="27" t="str" cm="1">
        <f t="array" ref="Y308">IF($AK308=0,"",IF((INDEX(MASTER!$D$24:$AG$391,$AK308,Y$419)=0),"",(INDEX(MASTER!$D$24:$AG$391,$AK308,Y$419))))</f>
        <v/>
      </c>
      <c r="Z308" s="27" t="str" cm="1">
        <f t="array" ref="Z308">IF($AK308=0,"",IF((INDEX(MASTER!$D$24:$AG$391,$AK308,Z$419)=0),"",(INDEX(MASTER!$D$24:$AG$391,$AK308,Z$419))))</f>
        <v/>
      </c>
      <c r="AA308" s="27" t="str" cm="1">
        <f t="array" ref="AA308">IF($AK308=0,"",IF((INDEX(MASTER!$D$24:$AG$391,$AK308,AA$419)=0),"",(INDEX(MASTER!$D$24:$AG$391,$AK308,AA$419))))</f>
        <v/>
      </c>
      <c r="AB308" s="27" t="str" cm="1">
        <f t="array" ref="AB308">IF($AK308=0,"",IF((INDEX(MASTER!$D$24:$AG$391,$AK308,AB$419)=0),"",(INDEX(MASTER!$D$24:$AG$391,$AK308,AB$419))))</f>
        <v/>
      </c>
      <c r="AC308" s="27" t="str" cm="1">
        <f t="array" ref="AC308">IF($AK308=0,"",IF((INDEX(MASTER!$D$24:$AG$391,$AK308,AC$419)=0),"",(INDEX(MASTER!$D$24:$AG$391,$AK308,AC$419))))</f>
        <v/>
      </c>
      <c r="AD308" s="27" t="str" cm="1">
        <f t="array" ref="AD308">IF($AK308=0,"",IF((INDEX(MASTER!$D$24:$AG$391,$AK308,AD$419)=0),"",(INDEX(MASTER!$D$24:$AG$391,$AK308,AD$419))))</f>
        <v/>
      </c>
      <c r="AE308" s="27" t="str" cm="1">
        <f t="array" ref="AE308">IF($AK308=0,"",IF((INDEX(MASTER!$D$24:$AG$391,$AK308,AE$419)=0),"",(INDEX(MASTER!$D$24:$AG$391,$AK308,AE$419))))</f>
        <v/>
      </c>
      <c r="AF308" s="102" t="str" cm="1">
        <f t="array" ref="AF308">IF($AK308=0,"",IF((INDEX(MASTER!$D$24:$AG$391,$AK308,AF$419)=0),"",(INDEX(MASTER!$D$24:$AG$391,$AK308,AF$419))))</f>
        <v/>
      </c>
      <c r="AK308" s="3">
        <v>222</v>
      </c>
    </row>
    <row r="309" spans="2:37" ht="12.75" customHeight="1" x14ac:dyDescent="0.2">
      <c r="B309" s="28"/>
      <c r="D309" s="22" cm="1">
        <f t="array" ref="D309">IF($AK309=0,"",IF((INDEX(MASTER!$D$24:$AG$391,$AK309,D$419)=0),"",(INDEX(MASTER!$D$24:$AG$391,$AK309,D$419))))</f>
        <v>224</v>
      </c>
      <c r="E309" s="22" t="str" cm="1">
        <f t="array" ref="E309">IF($AK309=0,"",IF((INDEX(MASTER!$D$24:$AG$391,$AK309,E$419)=0),"",(INDEX(MASTER!$D$24:$AG$391,$AK309,E$419))))</f>
        <v/>
      </c>
      <c r="F309" s="22" t="str" cm="1">
        <f t="array" ref="F309">IF($AK309=0,"",IF((INDEX(MASTER!$D$24:$AG$391,$AK309,F$419)=0),"",(INDEX(MASTER!$D$24:$AG$391,$AK309,F$419))))</f>
        <v>ALEXIS ROAD</v>
      </c>
      <c r="G309" s="23" cm="1">
        <f t="array" ref="G309">IF($AK309=0,"",IF((INDEX(MASTER!$D$24:$AG$391,$AK309,G$419)=0),"",(INDEX(MASTER!$D$24:$AG$391,$AK309,G$419))))</f>
        <v>3450</v>
      </c>
      <c r="H309" s="22" t="str" cm="1">
        <f t="array" ref="H309">IF($AK309=0,"",IF((INDEX(MASTER!$D$24:$AG$391,$AK309,H$419)=0),"",(INDEX(MASTER!$D$24:$AG$391,$AK309,H$419))))</f>
        <v>TO</v>
      </c>
      <c r="I309" s="23" cm="1">
        <f t="array" ref="I309">IF($AK309=0,"",IF((INDEX(MASTER!$D$24:$AG$391,$AK309,I$419)=0),"",(INDEX(MASTER!$D$24:$AG$391,$AK309,I$419))))</f>
        <v>3550</v>
      </c>
      <c r="J309" s="24" t="str" cm="1">
        <f t="array" ref="J309">IF($AK309=0,"",IF((INDEX(MASTER!$D$24:$AG$391,$AK309,J$419)=0),"",(INDEX(MASTER!$D$24:$AG$391,$AK309,J$419))))</f>
        <v/>
      </c>
      <c r="K309" s="24" t="str" cm="1">
        <f t="array" ref="K309">IF($AK309=0,"",IF((INDEX(MASTER!$D$24:$AG$391,$AK309,K$419)=0),"",(INDEX(MASTER!$D$24:$AG$391,$AK309,K$419))))</f>
        <v>02/S&gt;2/04</v>
      </c>
      <c r="L309" s="25" cm="1">
        <f t="array" ref="L309">IF($AK309=0,"",IF((INDEX(MASTER!$D$24:$AG$391,$AK309,L$419)=0),"",(INDEX(MASTER!$D$24:$AG$391,$AK309,L$419))))</f>
        <v>797</v>
      </c>
      <c r="M309" s="27" cm="1">
        <f t="array" ref="M309">IF($AK309=0,"",IF((INDEX(MASTER!$D$24:$AG$391,$AK309,M$419)=0),"",(INDEX(MASTER!$D$24:$AG$391,$AK309,M$419))))</f>
        <v>32</v>
      </c>
      <c r="N309" s="27" t="str" cm="1">
        <f t="array" ref="N309">IF($AK309=0,"",IF((INDEX(MASTER!$D$24:$AG$391,$AK309,N$419)=0),"",(INDEX(MASTER!$D$24:$AG$391,$AK309,N$419))))</f>
        <v/>
      </c>
      <c r="O309" s="27" t="str" cm="1">
        <f t="array" ref="O309">IF($AK309=0,"",IF((INDEX(MASTER!$D$24:$AG$391,$AK309,O$419)=0),"",(INDEX(MASTER!$D$24:$AG$391,$AK309,O$419))))</f>
        <v/>
      </c>
      <c r="P309" s="27" t="str" cm="1">
        <f t="array" ref="P309">IF($AK309=0,"",IF((INDEX(MASTER!$D$24:$AG$391,$AK309,P$419)=0),"",(INDEX(MASTER!$D$24:$AG$391,$AK309,P$419))))</f>
        <v/>
      </c>
      <c r="Q309" s="27" t="str" cm="1">
        <f t="array" ref="Q309">IF($AK309=0,"",IF((INDEX(MASTER!$D$24:$AG$391,$AK309,Q$419)=0),"",(INDEX(MASTER!$D$24:$AG$391,$AK309,Q$419))))</f>
        <v/>
      </c>
      <c r="R309" s="27" t="str" cm="1">
        <f t="array" ref="R309">IF($AK309=0,"",IF((INDEX(MASTER!$D$24:$AG$391,$AK309,R$419)=0),"",(INDEX(MASTER!$D$24:$AG$391,$AK309,R$419))))</f>
        <v/>
      </c>
      <c r="S309" s="27" t="str" cm="1">
        <f t="array" ref="S309">IF($AK309=0,"",IF((INDEX(MASTER!$D$24:$AG$391,$AK309,S$419)=0),"",(INDEX(MASTER!$D$24:$AG$391,$AK309,S$419))))</f>
        <v/>
      </c>
      <c r="T309" s="27" t="str" cm="1">
        <f t="array" ref="T309">IF($AK309=0,"",IF((INDEX(MASTER!$D$24:$AG$391,$AK309,T$419)=0),"",(INDEX(MASTER!$D$24:$AG$391,$AK309,T$419))))</f>
        <v/>
      </c>
      <c r="U309" s="27" t="str" cm="1">
        <f t="array" ref="U309">IF($AK309=0,"",IF((INDEX(MASTER!$D$24:$AG$391,$AK309,U$419)=0),"",(INDEX(MASTER!$D$24:$AG$391,$AK309,U$419))))</f>
        <v/>
      </c>
      <c r="V309" s="27" t="str" cm="1">
        <f t="array" ref="V309">IF($AK309=0,"",IF((INDEX(MASTER!$D$24:$AG$391,$AK309,V$419)=0),"",(INDEX(MASTER!$D$24:$AG$391,$AK309,V$419))))</f>
        <v/>
      </c>
      <c r="W309" s="27" t="str" cm="1">
        <f t="array" ref="W309">IF($AK309=0,"",IF((INDEX(MASTER!$D$24:$AG$391,$AK309,W$419)=0),"",(INDEX(MASTER!$D$24:$AG$391,$AK309,W$419))))</f>
        <v/>
      </c>
      <c r="X309" s="27" t="str" cm="1">
        <f t="array" ref="X309">IF($AK309=0,"",IF((INDEX(MASTER!$D$24:$AG$391,$AK309,X$419)=0),"",(INDEX(MASTER!$D$24:$AG$391,$AK309,X$419))))</f>
        <v/>
      </c>
      <c r="Y309" s="27" t="str" cm="1">
        <f t="array" ref="Y309">IF($AK309=0,"",IF((INDEX(MASTER!$D$24:$AG$391,$AK309,Y$419)=0),"",(INDEX(MASTER!$D$24:$AG$391,$AK309,Y$419))))</f>
        <v/>
      </c>
      <c r="Z309" s="27" t="str" cm="1">
        <f t="array" ref="Z309">IF($AK309=0,"",IF((INDEX(MASTER!$D$24:$AG$391,$AK309,Z$419)=0),"",(INDEX(MASTER!$D$24:$AG$391,$AK309,Z$419))))</f>
        <v/>
      </c>
      <c r="AA309" s="27" t="str" cm="1">
        <f t="array" ref="AA309">IF($AK309=0,"",IF((INDEX(MASTER!$D$24:$AG$391,$AK309,AA$419)=0),"",(INDEX(MASTER!$D$24:$AG$391,$AK309,AA$419))))</f>
        <v/>
      </c>
      <c r="AB309" s="27" t="str" cm="1">
        <f t="array" ref="AB309">IF($AK309=0,"",IF((INDEX(MASTER!$D$24:$AG$391,$AK309,AB$419)=0),"",(INDEX(MASTER!$D$24:$AG$391,$AK309,AB$419))))</f>
        <v/>
      </c>
      <c r="AC309" s="27" t="str" cm="1">
        <f t="array" ref="AC309">IF($AK309=0,"",IF((INDEX(MASTER!$D$24:$AG$391,$AK309,AC$419)=0),"",(INDEX(MASTER!$D$24:$AG$391,$AK309,AC$419))))</f>
        <v/>
      </c>
      <c r="AD309" s="27" t="str" cm="1">
        <f t="array" ref="AD309">IF($AK309=0,"",IF((INDEX(MASTER!$D$24:$AG$391,$AK309,AD$419)=0),"",(INDEX(MASTER!$D$24:$AG$391,$AK309,AD$419))))</f>
        <v/>
      </c>
      <c r="AE309" s="27" t="str" cm="1">
        <f t="array" ref="AE309">IF($AK309=0,"",IF((INDEX(MASTER!$D$24:$AG$391,$AK309,AE$419)=0),"",(INDEX(MASTER!$D$24:$AG$391,$AK309,AE$419))))</f>
        <v/>
      </c>
      <c r="AF309" s="102" t="str" cm="1">
        <f t="array" ref="AF309">IF($AK309=0,"",IF((INDEX(MASTER!$D$24:$AG$391,$AK309,AF$419)=0),"",(INDEX(MASTER!$D$24:$AG$391,$AK309,AF$419))))</f>
        <v/>
      </c>
      <c r="AK309" s="3">
        <v>223</v>
      </c>
    </row>
    <row r="310" spans="2:37" ht="12.75" customHeight="1" x14ac:dyDescent="0.2">
      <c r="B310" s="28"/>
      <c r="D310" s="22" cm="1">
        <f t="array" ref="D310">IF($AK310=0,"",IF((INDEX(MASTER!$D$24:$AG$391,$AK310,D$419)=0),"",(INDEX(MASTER!$D$24:$AG$391,$AK310,D$419))))</f>
        <v>225</v>
      </c>
      <c r="E310" s="22" t="str" cm="1">
        <f t="array" ref="E310">IF($AK310=0,"",IF((INDEX(MASTER!$D$24:$AG$391,$AK310,E$419)=0),"",(INDEX(MASTER!$D$24:$AG$391,$AK310,E$419))))</f>
        <v/>
      </c>
      <c r="F310" s="22" t="str" cm="1">
        <f t="array" ref="F310">IF($AK310=0,"",IF((INDEX(MASTER!$D$24:$AG$391,$AK310,F$419)=0),"",(INDEX(MASTER!$D$24:$AG$391,$AK310,F$419))))</f>
        <v>ALEXIS ROAD</v>
      </c>
      <c r="G310" s="23" cm="1">
        <f t="array" ref="G310">IF($AK310=0,"",IF((INDEX(MASTER!$D$24:$AG$391,$AK310,G$419)=0),"",(INDEX(MASTER!$D$24:$AG$391,$AK310,G$419))))</f>
        <v>3600</v>
      </c>
      <c r="H310" s="22" t="str" cm="1">
        <f t="array" ref="H310">IF($AK310=0,"",IF((INDEX(MASTER!$D$24:$AG$391,$AK310,H$419)=0),"",(INDEX(MASTER!$D$24:$AG$391,$AK310,H$419))))</f>
        <v>TO</v>
      </c>
      <c r="I310" s="23" cm="1">
        <f t="array" ref="I310">IF($AK310=0,"",IF((INDEX(MASTER!$D$24:$AG$391,$AK310,I$419)=0),"",(INDEX(MASTER!$D$24:$AG$391,$AK310,I$419))))</f>
        <v>3650</v>
      </c>
      <c r="J310" s="24" t="str" cm="1">
        <f t="array" ref="J310">IF($AK310=0,"",IF((INDEX(MASTER!$D$24:$AG$391,$AK310,J$419)=0),"",(INDEX(MASTER!$D$24:$AG$391,$AK310,J$419))))</f>
        <v/>
      </c>
      <c r="K310" s="24" t="str" cm="1">
        <f t="array" ref="K310">IF($AK310=0,"",IF((INDEX(MASTER!$D$24:$AG$391,$AK310,K$419)=0),"",(INDEX(MASTER!$D$24:$AG$391,$AK310,K$419))))</f>
        <v>02/S&gt;2/04</v>
      </c>
      <c r="L310" s="25" cm="1">
        <f t="array" ref="L310">IF($AK310=0,"",IF((INDEX(MASTER!$D$24:$AG$391,$AK310,L$419)=0),"",(INDEX(MASTER!$D$24:$AG$391,$AK310,L$419))))</f>
        <v>722</v>
      </c>
      <c r="M310" s="27" cm="1">
        <f t="array" ref="M310">IF($AK310=0,"",IF((INDEX(MASTER!$D$24:$AG$391,$AK310,M$419)=0),"",(INDEX(MASTER!$D$24:$AG$391,$AK310,M$419))))</f>
        <v>26</v>
      </c>
      <c r="N310" s="27" t="str" cm="1">
        <f t="array" ref="N310">IF($AK310=0,"",IF((INDEX(MASTER!$D$24:$AG$391,$AK310,N$419)=0),"",(INDEX(MASTER!$D$24:$AG$391,$AK310,N$419))))</f>
        <v/>
      </c>
      <c r="O310" s="27" t="str" cm="1">
        <f t="array" ref="O310">IF($AK310=0,"",IF((INDEX(MASTER!$D$24:$AG$391,$AK310,O$419)=0),"",(INDEX(MASTER!$D$24:$AG$391,$AK310,O$419))))</f>
        <v/>
      </c>
      <c r="P310" s="27" t="str" cm="1">
        <f t="array" ref="P310">IF($AK310=0,"",IF((INDEX(MASTER!$D$24:$AG$391,$AK310,P$419)=0),"",(INDEX(MASTER!$D$24:$AG$391,$AK310,P$419))))</f>
        <v/>
      </c>
      <c r="Q310" s="27" t="str" cm="1">
        <f t="array" ref="Q310">IF($AK310=0,"",IF((INDEX(MASTER!$D$24:$AG$391,$AK310,Q$419)=0),"",(INDEX(MASTER!$D$24:$AG$391,$AK310,Q$419))))</f>
        <v/>
      </c>
      <c r="R310" s="27" t="str" cm="1">
        <f t="array" ref="R310">IF($AK310=0,"",IF((INDEX(MASTER!$D$24:$AG$391,$AK310,R$419)=0),"",(INDEX(MASTER!$D$24:$AG$391,$AK310,R$419))))</f>
        <v/>
      </c>
      <c r="S310" s="27" t="str" cm="1">
        <f t="array" ref="S310">IF($AK310=0,"",IF((INDEX(MASTER!$D$24:$AG$391,$AK310,S$419)=0),"",(INDEX(MASTER!$D$24:$AG$391,$AK310,S$419))))</f>
        <v/>
      </c>
      <c r="T310" s="27" t="str" cm="1">
        <f t="array" ref="T310">IF($AK310=0,"",IF((INDEX(MASTER!$D$24:$AG$391,$AK310,T$419)=0),"",(INDEX(MASTER!$D$24:$AG$391,$AK310,T$419))))</f>
        <v/>
      </c>
      <c r="U310" s="27" t="str" cm="1">
        <f t="array" ref="U310">IF($AK310=0,"",IF((INDEX(MASTER!$D$24:$AG$391,$AK310,U$419)=0),"",(INDEX(MASTER!$D$24:$AG$391,$AK310,U$419))))</f>
        <v/>
      </c>
      <c r="V310" s="27" t="str" cm="1">
        <f t="array" ref="V310">IF($AK310=0,"",IF((INDEX(MASTER!$D$24:$AG$391,$AK310,V$419)=0),"",(INDEX(MASTER!$D$24:$AG$391,$AK310,V$419))))</f>
        <v/>
      </c>
      <c r="W310" s="27" t="str" cm="1">
        <f t="array" ref="W310">IF($AK310=0,"",IF((INDEX(MASTER!$D$24:$AG$391,$AK310,W$419)=0),"",(INDEX(MASTER!$D$24:$AG$391,$AK310,W$419))))</f>
        <v/>
      </c>
      <c r="X310" s="27" t="str" cm="1">
        <f t="array" ref="X310">IF($AK310=0,"",IF((INDEX(MASTER!$D$24:$AG$391,$AK310,X$419)=0),"",(INDEX(MASTER!$D$24:$AG$391,$AK310,X$419))))</f>
        <v/>
      </c>
      <c r="Y310" s="27" t="str" cm="1">
        <f t="array" ref="Y310">IF($AK310=0,"",IF((INDEX(MASTER!$D$24:$AG$391,$AK310,Y$419)=0),"",(INDEX(MASTER!$D$24:$AG$391,$AK310,Y$419))))</f>
        <v/>
      </c>
      <c r="Z310" s="27" t="str" cm="1">
        <f t="array" ref="Z310">IF($AK310=0,"",IF((INDEX(MASTER!$D$24:$AG$391,$AK310,Z$419)=0),"",(INDEX(MASTER!$D$24:$AG$391,$AK310,Z$419))))</f>
        <v/>
      </c>
      <c r="AA310" s="27" t="str" cm="1">
        <f t="array" ref="AA310">IF($AK310=0,"",IF((INDEX(MASTER!$D$24:$AG$391,$AK310,AA$419)=0),"",(INDEX(MASTER!$D$24:$AG$391,$AK310,AA$419))))</f>
        <v/>
      </c>
      <c r="AB310" s="27" t="str" cm="1">
        <f t="array" ref="AB310">IF($AK310=0,"",IF((INDEX(MASTER!$D$24:$AG$391,$AK310,AB$419)=0),"",(INDEX(MASTER!$D$24:$AG$391,$AK310,AB$419))))</f>
        <v/>
      </c>
      <c r="AC310" s="27" t="str" cm="1">
        <f t="array" ref="AC310">IF($AK310=0,"",IF((INDEX(MASTER!$D$24:$AG$391,$AK310,AC$419)=0),"",(INDEX(MASTER!$D$24:$AG$391,$AK310,AC$419))))</f>
        <v/>
      </c>
      <c r="AD310" s="27" t="str" cm="1">
        <f t="array" ref="AD310">IF($AK310=0,"",IF((INDEX(MASTER!$D$24:$AG$391,$AK310,AD$419)=0),"",(INDEX(MASTER!$D$24:$AG$391,$AK310,AD$419))))</f>
        <v/>
      </c>
      <c r="AE310" s="27" t="str" cm="1">
        <f t="array" ref="AE310">IF($AK310=0,"",IF((INDEX(MASTER!$D$24:$AG$391,$AK310,AE$419)=0),"",(INDEX(MASTER!$D$24:$AG$391,$AK310,AE$419))))</f>
        <v/>
      </c>
      <c r="AF310" s="102" t="str" cm="1">
        <f t="array" ref="AF310">IF($AK310=0,"",IF((INDEX(MASTER!$D$24:$AG$391,$AK310,AF$419)=0),"",(INDEX(MASTER!$D$24:$AG$391,$AK310,AF$419))))</f>
        <v/>
      </c>
      <c r="AK310" s="3">
        <v>224</v>
      </c>
    </row>
    <row r="311" spans="2:37" ht="12.75" customHeight="1" x14ac:dyDescent="0.2">
      <c r="B311" s="28"/>
      <c r="D311" s="22" cm="1">
        <f t="array" ref="D311">IF($AK311=0,"",IF((INDEX(MASTER!$D$24:$AG$391,$AK311,D$419)=0),"",(INDEX(MASTER!$D$24:$AG$391,$AK311,D$419))))</f>
        <v>226</v>
      </c>
      <c r="E311" s="22" t="str" cm="1">
        <f t="array" ref="E311">IF($AK311=0,"",IF((INDEX(MASTER!$D$24:$AG$391,$AK311,E$419)=0),"",(INDEX(MASTER!$D$24:$AG$391,$AK311,E$419))))</f>
        <v/>
      </c>
      <c r="F311" s="22" t="str" cm="1">
        <f t="array" ref="F311">IF($AK311=0,"",IF((INDEX(MASTER!$D$24:$AG$391,$AK311,F$419)=0),"",(INDEX(MASTER!$D$24:$AG$391,$AK311,F$419))))</f>
        <v>ACRES / ALEXIS INT (CADD MEASURED)</v>
      </c>
      <c r="G311" s="23" t="str" cm="1">
        <f t="array" ref="G311">IF($AK311=0,"",IF((INDEX(MASTER!$D$24:$AG$391,$AK311,G$419)=0),"",(INDEX(MASTER!$D$24:$AG$391,$AK311,G$419))))</f>
        <v/>
      </c>
      <c r="H311" s="22" t="str" cm="1">
        <f t="array" ref="H311">IF($AK311=0,"",IF((INDEX(MASTER!$D$24:$AG$391,$AK311,H$419)=0),"",(INDEX(MASTER!$D$24:$AG$391,$AK311,H$419))))</f>
        <v/>
      </c>
      <c r="I311" s="23" t="str" cm="1">
        <f t="array" ref="I311">IF($AK311=0,"",IF((INDEX(MASTER!$D$24:$AG$391,$AK311,I$419)=0),"",(INDEX(MASTER!$D$24:$AG$391,$AK311,I$419))))</f>
        <v/>
      </c>
      <c r="J311" s="24" t="str" cm="1">
        <f t="array" ref="J311">IF($AK311=0,"",IF((INDEX(MASTER!$D$24:$AG$391,$AK311,J$419)=0),"",(INDEX(MASTER!$D$24:$AG$391,$AK311,J$419))))</f>
        <v/>
      </c>
      <c r="K311" s="24" t="str" cm="1">
        <f t="array" ref="K311">IF($AK311=0,"",IF((INDEX(MASTER!$D$24:$AG$391,$AK311,K$419)=0),"",(INDEX(MASTER!$D$24:$AG$391,$AK311,K$419))))</f>
        <v>02/S&gt;2/04</v>
      </c>
      <c r="L311" s="25" cm="1">
        <f t="array" ref="L311">IF($AK311=0,"",IF((INDEX(MASTER!$D$24:$AG$391,$AK311,L$419)=0),"",(INDEX(MASTER!$D$24:$AG$391,$AK311,L$419))))</f>
        <v>48</v>
      </c>
      <c r="M311" s="27" t="str" cm="1">
        <f t="array" ref="M311">IF($AK311=0,"",IF((INDEX(MASTER!$D$24:$AG$391,$AK311,M$419)=0),"",(INDEX(MASTER!$D$24:$AG$391,$AK311,M$419))))</f>
        <v>0</v>
      </c>
      <c r="N311" s="27" t="str" cm="1">
        <f t="array" ref="N311">IF($AK311=0,"",IF((INDEX(MASTER!$D$24:$AG$391,$AK311,N$419)=0),"",(INDEX(MASTER!$D$24:$AG$391,$AK311,N$419))))</f>
        <v/>
      </c>
      <c r="O311" s="27" t="str" cm="1">
        <f t="array" ref="O311">IF($AK311=0,"",IF((INDEX(MASTER!$D$24:$AG$391,$AK311,O$419)=0),"",(INDEX(MASTER!$D$24:$AG$391,$AK311,O$419))))</f>
        <v/>
      </c>
      <c r="P311" s="27" t="str" cm="1">
        <f t="array" ref="P311">IF($AK311=0,"",IF((INDEX(MASTER!$D$24:$AG$391,$AK311,P$419)=0),"",(INDEX(MASTER!$D$24:$AG$391,$AK311,P$419))))</f>
        <v/>
      </c>
      <c r="Q311" s="27" t="str" cm="1">
        <f t="array" ref="Q311">IF($AK311=0,"",IF((INDEX(MASTER!$D$24:$AG$391,$AK311,Q$419)=0),"",(INDEX(MASTER!$D$24:$AG$391,$AK311,Q$419))))</f>
        <v/>
      </c>
      <c r="R311" s="27" t="str" cm="1">
        <f t="array" ref="R311">IF($AK311=0,"",IF((INDEX(MASTER!$D$24:$AG$391,$AK311,R$419)=0),"",(INDEX(MASTER!$D$24:$AG$391,$AK311,R$419))))</f>
        <v/>
      </c>
      <c r="S311" s="27" t="str" cm="1">
        <f t="array" ref="S311">IF($AK311=0,"",IF((INDEX(MASTER!$D$24:$AG$391,$AK311,S$419)=0),"",(INDEX(MASTER!$D$24:$AG$391,$AK311,S$419))))</f>
        <v/>
      </c>
      <c r="T311" s="27" t="str" cm="1">
        <f t="array" ref="T311">IF($AK311=0,"",IF((INDEX(MASTER!$D$24:$AG$391,$AK311,T$419)=0),"",(INDEX(MASTER!$D$24:$AG$391,$AK311,T$419))))</f>
        <v/>
      </c>
      <c r="U311" s="27" t="str" cm="1">
        <f t="array" ref="U311">IF($AK311=0,"",IF((INDEX(MASTER!$D$24:$AG$391,$AK311,U$419)=0),"",(INDEX(MASTER!$D$24:$AG$391,$AK311,U$419))))</f>
        <v/>
      </c>
      <c r="V311" s="27" t="str" cm="1">
        <f t="array" ref="V311">IF($AK311=0,"",IF((INDEX(MASTER!$D$24:$AG$391,$AK311,V$419)=0),"",(INDEX(MASTER!$D$24:$AG$391,$AK311,V$419))))</f>
        <v/>
      </c>
      <c r="W311" s="27" t="str" cm="1">
        <f t="array" ref="W311">IF($AK311=0,"",IF((INDEX(MASTER!$D$24:$AG$391,$AK311,W$419)=0),"",(INDEX(MASTER!$D$24:$AG$391,$AK311,W$419))))</f>
        <v/>
      </c>
      <c r="X311" s="27" t="str" cm="1">
        <f t="array" ref="X311">IF($AK311=0,"",IF((INDEX(MASTER!$D$24:$AG$391,$AK311,X$419)=0),"",(INDEX(MASTER!$D$24:$AG$391,$AK311,X$419))))</f>
        <v/>
      </c>
      <c r="Y311" s="27" t="str" cm="1">
        <f t="array" ref="Y311">IF($AK311=0,"",IF((INDEX(MASTER!$D$24:$AG$391,$AK311,Y$419)=0),"",(INDEX(MASTER!$D$24:$AG$391,$AK311,Y$419))))</f>
        <v/>
      </c>
      <c r="Z311" s="27" t="str" cm="1">
        <f t="array" ref="Z311">IF($AK311=0,"",IF((INDEX(MASTER!$D$24:$AG$391,$AK311,Z$419)=0),"",(INDEX(MASTER!$D$24:$AG$391,$AK311,Z$419))))</f>
        <v/>
      </c>
      <c r="AA311" s="27" t="str" cm="1">
        <f t="array" ref="AA311">IF($AK311=0,"",IF((INDEX(MASTER!$D$24:$AG$391,$AK311,AA$419)=0),"",(INDEX(MASTER!$D$24:$AG$391,$AK311,AA$419))))</f>
        <v/>
      </c>
      <c r="AB311" s="27" t="str" cm="1">
        <f t="array" ref="AB311">IF($AK311=0,"",IF((INDEX(MASTER!$D$24:$AG$391,$AK311,AB$419)=0),"",(INDEX(MASTER!$D$24:$AG$391,$AK311,AB$419))))</f>
        <v/>
      </c>
      <c r="AC311" s="27" t="str" cm="1">
        <f t="array" ref="AC311">IF($AK311=0,"",IF((INDEX(MASTER!$D$24:$AG$391,$AK311,AC$419)=0),"",(INDEX(MASTER!$D$24:$AG$391,$AK311,AC$419))))</f>
        <v/>
      </c>
      <c r="AD311" s="27" t="str" cm="1">
        <f t="array" ref="AD311">IF($AK311=0,"",IF((INDEX(MASTER!$D$24:$AG$391,$AK311,AD$419)=0),"",(INDEX(MASTER!$D$24:$AG$391,$AK311,AD$419))))</f>
        <v/>
      </c>
      <c r="AE311" s="27" t="str" cm="1">
        <f t="array" ref="AE311">IF($AK311=0,"",IF((INDEX(MASTER!$D$24:$AG$391,$AK311,AE$419)=0),"",(INDEX(MASTER!$D$24:$AG$391,$AK311,AE$419))))</f>
        <v/>
      </c>
      <c r="AF311" s="102" t="str" cm="1">
        <f t="array" ref="AF311">IF($AK311=0,"",IF((INDEX(MASTER!$D$24:$AG$391,$AK311,AF$419)=0),"",(INDEX(MASTER!$D$24:$AG$391,$AK311,AF$419))))</f>
        <v/>
      </c>
      <c r="AK311" s="3">
        <v>225</v>
      </c>
    </row>
    <row r="312" spans="2:37" ht="12.75" customHeight="1" x14ac:dyDescent="0.2">
      <c r="B312" s="28"/>
      <c r="D312" s="22" cm="1">
        <f t="array" ref="D312">IF($AK312=0,"",IF((INDEX(MASTER!$D$24:$AG$391,$AK312,D$419)=0),"",(INDEX(MASTER!$D$24:$AG$391,$AK312,D$419))))</f>
        <v>226</v>
      </c>
      <c r="E312" s="22" t="str" cm="1">
        <f t="array" ref="E312">IF($AK312=0,"",IF((INDEX(MASTER!$D$24:$AG$391,$AK312,E$419)=0),"",(INDEX(MASTER!$D$24:$AG$391,$AK312,E$419))))</f>
        <v/>
      </c>
      <c r="F312" s="22" t="str" cm="1">
        <f t="array" ref="F312">IF($AK312=0,"",IF((INDEX(MASTER!$D$24:$AG$391,$AK312,F$419)=0),"",(INDEX(MASTER!$D$24:$AG$391,$AK312,F$419))))</f>
        <v>ALEXIS ROAD</v>
      </c>
      <c r="G312" s="23" cm="1">
        <f t="array" ref="G312">IF($AK312=0,"",IF((INDEX(MASTER!$D$24:$AG$391,$AK312,G$419)=0),"",(INDEX(MASTER!$D$24:$AG$391,$AK312,G$419))))</f>
        <v>3700</v>
      </c>
      <c r="H312" s="22" t="str" cm="1">
        <f t="array" ref="H312">IF($AK312=0,"",IF((INDEX(MASTER!$D$24:$AG$391,$AK312,H$419)=0),"",(INDEX(MASTER!$D$24:$AG$391,$AK312,H$419))))</f>
        <v>TO</v>
      </c>
      <c r="I312" s="23" cm="1">
        <f t="array" ref="I312">IF($AK312=0,"",IF((INDEX(MASTER!$D$24:$AG$391,$AK312,I$419)=0),"",(INDEX(MASTER!$D$24:$AG$391,$AK312,I$419))))</f>
        <v>3850</v>
      </c>
      <c r="J312" s="24" t="str" cm="1">
        <f t="array" ref="J312">IF($AK312=0,"",IF((INDEX(MASTER!$D$24:$AG$391,$AK312,J$419)=0),"",(INDEX(MASTER!$D$24:$AG$391,$AK312,J$419))))</f>
        <v/>
      </c>
      <c r="K312" s="24" t="str" cm="1">
        <f t="array" ref="K312">IF($AK312=0,"",IF((INDEX(MASTER!$D$24:$AG$391,$AK312,K$419)=0),"",(INDEX(MASTER!$D$24:$AG$391,$AK312,K$419))))</f>
        <v>02/S&gt;2/04</v>
      </c>
      <c r="L312" s="25" cm="1">
        <f t="array" ref="L312">IF($AK312=0,"",IF((INDEX(MASTER!$D$24:$AG$391,$AK312,L$419)=0),"",(INDEX(MASTER!$D$24:$AG$391,$AK312,L$419))))</f>
        <v>146</v>
      </c>
      <c r="M312" s="27" cm="1">
        <f t="array" ref="M312">IF($AK312=0,"",IF((INDEX(MASTER!$D$24:$AG$391,$AK312,M$419)=0),"",(INDEX(MASTER!$D$24:$AG$391,$AK312,M$419))))</f>
        <v>81</v>
      </c>
      <c r="N312" s="27" t="str" cm="1">
        <f t="array" ref="N312">IF($AK312=0,"",IF((INDEX(MASTER!$D$24:$AG$391,$AK312,N$419)=0),"",(INDEX(MASTER!$D$24:$AG$391,$AK312,N$419))))</f>
        <v/>
      </c>
      <c r="O312" s="27" t="str" cm="1">
        <f t="array" ref="O312">IF($AK312=0,"",IF((INDEX(MASTER!$D$24:$AG$391,$AK312,O$419)=0),"",(INDEX(MASTER!$D$24:$AG$391,$AK312,O$419))))</f>
        <v/>
      </c>
      <c r="P312" s="27" t="str" cm="1">
        <f t="array" ref="P312">IF($AK312=0,"",IF((INDEX(MASTER!$D$24:$AG$391,$AK312,P$419)=0),"",(INDEX(MASTER!$D$24:$AG$391,$AK312,P$419))))</f>
        <v/>
      </c>
      <c r="Q312" s="27" t="str" cm="1">
        <f t="array" ref="Q312">IF($AK312=0,"",IF((INDEX(MASTER!$D$24:$AG$391,$AK312,Q$419)=0),"",(INDEX(MASTER!$D$24:$AG$391,$AK312,Q$419))))</f>
        <v/>
      </c>
      <c r="R312" s="27" t="str" cm="1">
        <f t="array" ref="R312">IF($AK312=0,"",IF((INDEX(MASTER!$D$24:$AG$391,$AK312,R$419)=0),"",(INDEX(MASTER!$D$24:$AG$391,$AK312,R$419))))</f>
        <v/>
      </c>
      <c r="S312" s="27" t="str" cm="1">
        <f t="array" ref="S312">IF($AK312=0,"",IF((INDEX(MASTER!$D$24:$AG$391,$AK312,S$419)=0),"",(INDEX(MASTER!$D$24:$AG$391,$AK312,S$419))))</f>
        <v/>
      </c>
      <c r="T312" s="27" t="str" cm="1">
        <f t="array" ref="T312">IF($AK312=0,"",IF((INDEX(MASTER!$D$24:$AG$391,$AK312,T$419)=0),"",(INDEX(MASTER!$D$24:$AG$391,$AK312,T$419))))</f>
        <v/>
      </c>
      <c r="U312" s="27" t="str" cm="1">
        <f t="array" ref="U312">IF($AK312=0,"",IF((INDEX(MASTER!$D$24:$AG$391,$AK312,U$419)=0),"",(INDEX(MASTER!$D$24:$AG$391,$AK312,U$419))))</f>
        <v/>
      </c>
      <c r="V312" s="27" t="str" cm="1">
        <f t="array" ref="V312">IF($AK312=0,"",IF((INDEX(MASTER!$D$24:$AG$391,$AK312,V$419)=0),"",(INDEX(MASTER!$D$24:$AG$391,$AK312,V$419))))</f>
        <v/>
      </c>
      <c r="W312" s="27" t="str" cm="1">
        <f t="array" ref="W312">IF($AK312=0,"",IF((INDEX(MASTER!$D$24:$AG$391,$AK312,W$419)=0),"",(INDEX(MASTER!$D$24:$AG$391,$AK312,W$419))))</f>
        <v/>
      </c>
      <c r="X312" s="27" t="str" cm="1">
        <f t="array" ref="X312">IF($AK312=0,"",IF((INDEX(MASTER!$D$24:$AG$391,$AK312,X$419)=0),"",(INDEX(MASTER!$D$24:$AG$391,$AK312,X$419))))</f>
        <v/>
      </c>
      <c r="Y312" s="27" t="str" cm="1">
        <f t="array" ref="Y312">IF($AK312=0,"",IF((INDEX(MASTER!$D$24:$AG$391,$AK312,Y$419)=0),"",(INDEX(MASTER!$D$24:$AG$391,$AK312,Y$419))))</f>
        <v/>
      </c>
      <c r="Z312" s="27" t="str" cm="1">
        <f t="array" ref="Z312">IF($AK312=0,"",IF((INDEX(MASTER!$D$24:$AG$391,$AK312,Z$419)=0),"",(INDEX(MASTER!$D$24:$AG$391,$AK312,Z$419))))</f>
        <v/>
      </c>
      <c r="AA312" s="27" t="str" cm="1">
        <f t="array" ref="AA312">IF($AK312=0,"",IF((INDEX(MASTER!$D$24:$AG$391,$AK312,AA$419)=0),"",(INDEX(MASTER!$D$24:$AG$391,$AK312,AA$419))))</f>
        <v/>
      </c>
      <c r="AB312" s="27" t="str" cm="1">
        <f t="array" ref="AB312">IF($AK312=0,"",IF((INDEX(MASTER!$D$24:$AG$391,$AK312,AB$419)=0),"",(INDEX(MASTER!$D$24:$AG$391,$AK312,AB$419))))</f>
        <v/>
      </c>
      <c r="AC312" s="27" t="str" cm="1">
        <f t="array" ref="AC312">IF($AK312=0,"",IF((INDEX(MASTER!$D$24:$AG$391,$AK312,AC$419)=0),"",(INDEX(MASTER!$D$24:$AG$391,$AK312,AC$419))))</f>
        <v/>
      </c>
      <c r="AD312" s="27" t="str" cm="1">
        <f t="array" ref="AD312">IF($AK312=0,"",IF((INDEX(MASTER!$D$24:$AG$391,$AK312,AD$419)=0),"",(INDEX(MASTER!$D$24:$AG$391,$AK312,AD$419))))</f>
        <v/>
      </c>
      <c r="AE312" s="27" t="str" cm="1">
        <f t="array" ref="AE312">IF($AK312=0,"",IF((INDEX(MASTER!$D$24:$AG$391,$AK312,AE$419)=0),"",(INDEX(MASTER!$D$24:$AG$391,$AK312,AE$419))))</f>
        <v/>
      </c>
      <c r="AF312" s="102" t="str" cm="1">
        <f t="array" ref="AF312">IF($AK312=0,"",IF((INDEX(MASTER!$D$24:$AG$391,$AK312,AF$419)=0),"",(INDEX(MASTER!$D$24:$AG$391,$AK312,AF$419))))</f>
        <v/>
      </c>
      <c r="AK312" s="3">
        <v>226</v>
      </c>
    </row>
    <row r="313" spans="2:37" ht="12.75" customHeight="1" x14ac:dyDescent="0.2">
      <c r="B313" s="28"/>
      <c r="D313" s="22" cm="1">
        <f t="array" ref="D313">IF($AK313=0,"",IF((INDEX(MASTER!$D$24:$AG$391,$AK313,D$419)=0),"",(INDEX(MASTER!$D$24:$AG$391,$AK313,D$419))))</f>
        <v>227</v>
      </c>
      <c r="E313" s="22" t="str" cm="1">
        <f t="array" ref="E313">IF($AK313=0,"",IF((INDEX(MASTER!$D$24:$AG$391,$AK313,E$419)=0),"",(INDEX(MASTER!$D$24:$AG$391,$AK313,E$419))))</f>
        <v/>
      </c>
      <c r="F313" s="22" t="str" cm="1">
        <f t="array" ref="F313">IF($AK313=0,"",IF((INDEX(MASTER!$D$24:$AG$391,$AK313,F$419)=0),"",(INDEX(MASTER!$D$24:$AG$391,$AK313,F$419))))</f>
        <v>ALEXIS ROAD</v>
      </c>
      <c r="G313" s="23" cm="1">
        <f t="array" ref="G313">IF($AK313=0,"",IF((INDEX(MASTER!$D$24:$AG$391,$AK313,G$419)=0),"",(INDEX(MASTER!$D$24:$AG$391,$AK313,G$419))))</f>
        <v>3900</v>
      </c>
      <c r="H313" s="22" t="str" cm="1">
        <f t="array" ref="H313">IF($AK313=0,"",IF((INDEX(MASTER!$D$24:$AG$391,$AK313,H$419)=0),"",(INDEX(MASTER!$D$24:$AG$391,$AK313,H$419))))</f>
        <v>TO</v>
      </c>
      <c r="I313" s="23" cm="1">
        <f t="array" ref="I313">IF($AK313=0,"",IF((INDEX(MASTER!$D$24:$AG$391,$AK313,I$419)=0),"",(INDEX(MASTER!$D$24:$AG$391,$AK313,I$419))))</f>
        <v>3900</v>
      </c>
      <c r="J313" s="24" t="str" cm="1">
        <f t="array" ref="J313">IF($AK313=0,"",IF((INDEX(MASTER!$D$24:$AG$391,$AK313,J$419)=0),"",(INDEX(MASTER!$D$24:$AG$391,$AK313,J$419))))</f>
        <v/>
      </c>
      <c r="K313" s="24" t="str" cm="1">
        <f t="array" ref="K313">IF($AK313=0,"",IF((INDEX(MASTER!$D$24:$AG$391,$AK313,K$419)=0),"",(INDEX(MASTER!$D$24:$AG$391,$AK313,K$419))))</f>
        <v>02/S&gt;2/04</v>
      </c>
      <c r="L313" s="25" cm="1">
        <f t="array" ref="L313">IF($AK313=0,"",IF((INDEX(MASTER!$D$24:$AG$391,$AK313,L$419)=0),"",(INDEX(MASTER!$D$24:$AG$391,$AK313,L$419))))</f>
        <v>28</v>
      </c>
      <c r="M313" s="27" cm="1">
        <f t="array" ref="M313">IF($AK313=0,"",IF((INDEX(MASTER!$D$24:$AG$391,$AK313,M$419)=0),"",(INDEX(MASTER!$D$24:$AG$391,$AK313,M$419))))</f>
        <v>22</v>
      </c>
      <c r="N313" s="27" t="str" cm="1">
        <f t="array" ref="N313">IF($AK313=0,"",IF((INDEX(MASTER!$D$24:$AG$391,$AK313,N$419)=0),"",(INDEX(MASTER!$D$24:$AG$391,$AK313,N$419))))</f>
        <v/>
      </c>
      <c r="O313" s="27" t="str" cm="1">
        <f t="array" ref="O313">IF($AK313=0,"",IF((INDEX(MASTER!$D$24:$AG$391,$AK313,O$419)=0),"",(INDEX(MASTER!$D$24:$AG$391,$AK313,O$419))))</f>
        <v/>
      </c>
      <c r="P313" s="27" t="str" cm="1">
        <f t="array" ref="P313">IF($AK313=0,"",IF((INDEX(MASTER!$D$24:$AG$391,$AK313,P$419)=0),"",(INDEX(MASTER!$D$24:$AG$391,$AK313,P$419))))</f>
        <v/>
      </c>
      <c r="Q313" s="27" t="str" cm="1">
        <f t="array" ref="Q313">IF($AK313=0,"",IF((INDEX(MASTER!$D$24:$AG$391,$AK313,Q$419)=0),"",(INDEX(MASTER!$D$24:$AG$391,$AK313,Q$419))))</f>
        <v/>
      </c>
      <c r="R313" s="27" t="str" cm="1">
        <f t="array" ref="R313">IF($AK313=0,"",IF((INDEX(MASTER!$D$24:$AG$391,$AK313,R$419)=0),"",(INDEX(MASTER!$D$24:$AG$391,$AK313,R$419))))</f>
        <v/>
      </c>
      <c r="S313" s="27" t="str" cm="1">
        <f t="array" ref="S313">IF($AK313=0,"",IF((INDEX(MASTER!$D$24:$AG$391,$AK313,S$419)=0),"",(INDEX(MASTER!$D$24:$AG$391,$AK313,S$419))))</f>
        <v/>
      </c>
      <c r="T313" s="27" t="str" cm="1">
        <f t="array" ref="T313">IF($AK313=0,"",IF((INDEX(MASTER!$D$24:$AG$391,$AK313,T$419)=0),"",(INDEX(MASTER!$D$24:$AG$391,$AK313,T$419))))</f>
        <v/>
      </c>
      <c r="U313" s="27" t="str" cm="1">
        <f t="array" ref="U313">IF($AK313=0,"",IF((INDEX(MASTER!$D$24:$AG$391,$AK313,U$419)=0),"",(INDEX(MASTER!$D$24:$AG$391,$AK313,U$419))))</f>
        <v/>
      </c>
      <c r="V313" s="27" t="str" cm="1">
        <f t="array" ref="V313">IF($AK313=0,"",IF((INDEX(MASTER!$D$24:$AG$391,$AK313,V$419)=0),"",(INDEX(MASTER!$D$24:$AG$391,$AK313,V$419))))</f>
        <v/>
      </c>
      <c r="W313" s="27" t="str" cm="1">
        <f t="array" ref="W313">IF($AK313=0,"",IF((INDEX(MASTER!$D$24:$AG$391,$AK313,W$419)=0),"",(INDEX(MASTER!$D$24:$AG$391,$AK313,W$419))))</f>
        <v/>
      </c>
      <c r="X313" s="27" t="str" cm="1">
        <f t="array" ref="X313">IF($AK313=0,"",IF((INDEX(MASTER!$D$24:$AG$391,$AK313,X$419)=0),"",(INDEX(MASTER!$D$24:$AG$391,$AK313,X$419))))</f>
        <v/>
      </c>
      <c r="Y313" s="27" t="str" cm="1">
        <f t="array" ref="Y313">IF($AK313=0,"",IF((INDEX(MASTER!$D$24:$AG$391,$AK313,Y$419)=0),"",(INDEX(MASTER!$D$24:$AG$391,$AK313,Y$419))))</f>
        <v/>
      </c>
      <c r="Z313" s="27" t="str" cm="1">
        <f t="array" ref="Z313">IF($AK313=0,"",IF((INDEX(MASTER!$D$24:$AG$391,$AK313,Z$419)=0),"",(INDEX(MASTER!$D$24:$AG$391,$AK313,Z$419))))</f>
        <v/>
      </c>
      <c r="AA313" s="27" t="str" cm="1">
        <f t="array" ref="AA313">IF($AK313=0,"",IF((INDEX(MASTER!$D$24:$AG$391,$AK313,AA$419)=0),"",(INDEX(MASTER!$D$24:$AG$391,$AK313,AA$419))))</f>
        <v/>
      </c>
      <c r="AB313" s="27" t="str" cm="1">
        <f t="array" ref="AB313">IF($AK313=0,"",IF((INDEX(MASTER!$D$24:$AG$391,$AK313,AB$419)=0),"",(INDEX(MASTER!$D$24:$AG$391,$AK313,AB$419))))</f>
        <v/>
      </c>
      <c r="AC313" s="27" t="str" cm="1">
        <f t="array" ref="AC313">IF($AK313=0,"",IF((INDEX(MASTER!$D$24:$AG$391,$AK313,AC$419)=0),"",(INDEX(MASTER!$D$24:$AG$391,$AK313,AC$419))))</f>
        <v/>
      </c>
      <c r="AD313" s="27" t="str" cm="1">
        <f t="array" ref="AD313">IF($AK313=0,"",IF((INDEX(MASTER!$D$24:$AG$391,$AK313,AD$419)=0),"",(INDEX(MASTER!$D$24:$AG$391,$AK313,AD$419))))</f>
        <v/>
      </c>
      <c r="AE313" s="27" t="str" cm="1">
        <f t="array" ref="AE313">IF($AK313=0,"",IF((INDEX(MASTER!$D$24:$AG$391,$AK313,AE$419)=0),"",(INDEX(MASTER!$D$24:$AG$391,$AK313,AE$419))))</f>
        <v/>
      </c>
      <c r="AF313" s="102" t="str" cm="1">
        <f t="array" ref="AF313">IF($AK313=0,"",IF((INDEX(MASTER!$D$24:$AG$391,$AK313,AF$419)=0),"",(INDEX(MASTER!$D$24:$AG$391,$AK313,AF$419))))</f>
        <v/>
      </c>
      <c r="AK313" s="3">
        <v>227</v>
      </c>
    </row>
    <row r="314" spans="2:37" ht="12.75" customHeight="1" x14ac:dyDescent="0.2">
      <c r="B314" s="28"/>
      <c r="D314" s="22" cm="1">
        <f t="array" ref="D314">IF($AK314=0,"",IF((INDEX(MASTER!$D$24:$AG$391,$AK314,D$419)=0),"",(INDEX(MASTER!$D$24:$AG$391,$AK314,D$419))))</f>
        <v>307</v>
      </c>
      <c r="E314" s="22" t="str" cm="1">
        <f t="array" ref="E314">IF($AK314=0,"",IF((INDEX(MASTER!$D$24:$AG$391,$AK314,E$419)=0),"",(INDEX(MASTER!$D$24:$AG$391,$AK314,E$419))))</f>
        <v/>
      </c>
      <c r="F314" s="22" t="str" cm="1">
        <f t="array" ref="F314">IF($AK314=0,"",IF((INDEX(MASTER!$D$24:$AG$391,$AK314,F$419)=0),"",(INDEX(MASTER!$D$24:$AG$391,$AK314,F$419))))</f>
        <v>ELLIOT LOON (CADD MEASURED)</v>
      </c>
      <c r="G314" s="23" t="str" cm="1">
        <f t="array" ref="G314">IF($AK314=0,"",IF((INDEX(MASTER!$D$24:$AG$391,$AK314,G$419)=0),"",(INDEX(MASTER!$D$24:$AG$391,$AK314,G$419))))</f>
        <v/>
      </c>
      <c r="H314" s="22" t="str" cm="1">
        <f t="array" ref="H314">IF($AK314=0,"",IF((INDEX(MASTER!$D$24:$AG$391,$AK314,H$419)=0),"",(INDEX(MASTER!$D$24:$AG$391,$AK314,H$419))))</f>
        <v/>
      </c>
      <c r="I314" s="23" t="str" cm="1">
        <f t="array" ref="I314">IF($AK314=0,"",IF((INDEX(MASTER!$D$24:$AG$391,$AK314,I$419)=0),"",(INDEX(MASTER!$D$24:$AG$391,$AK314,I$419))))</f>
        <v/>
      </c>
      <c r="J314" s="24" t="str" cm="1">
        <f t="array" ref="J314">IF($AK314=0,"",IF((INDEX(MASTER!$D$24:$AG$391,$AK314,J$419)=0),"",(INDEX(MASTER!$D$24:$AG$391,$AK314,J$419))))</f>
        <v/>
      </c>
      <c r="K314" s="24" t="str" cm="1">
        <f t="array" ref="K314">IF($AK314=0,"",IF((INDEX(MASTER!$D$24:$AG$391,$AK314,K$419)=0),"",(INDEX(MASTER!$D$24:$AG$391,$AK314,K$419))))</f>
        <v>02/S&gt;2/04</v>
      </c>
      <c r="L314" s="25" cm="1">
        <f t="array" ref="L314">IF($AK314=0,"",IF((INDEX(MASTER!$D$24:$AG$391,$AK314,L$419)=0),"",(INDEX(MASTER!$D$24:$AG$391,$AK314,L$419))))</f>
        <v>162</v>
      </c>
      <c r="M314" s="27" t="str" cm="1">
        <f t="array" ref="M314">IF($AK314=0,"",IF((INDEX(MASTER!$D$24:$AG$391,$AK314,M$419)=0),"",(INDEX(MASTER!$D$24:$AG$391,$AK314,M$419))))</f>
        <v>0</v>
      </c>
      <c r="N314" s="27" t="str" cm="1">
        <f t="array" ref="N314">IF($AK314=0,"",IF((INDEX(MASTER!$D$24:$AG$391,$AK314,N$419)=0),"",(INDEX(MASTER!$D$24:$AG$391,$AK314,N$419))))</f>
        <v/>
      </c>
      <c r="O314" s="27" t="str" cm="1">
        <f t="array" ref="O314">IF($AK314=0,"",IF((INDEX(MASTER!$D$24:$AG$391,$AK314,O$419)=0),"",(INDEX(MASTER!$D$24:$AG$391,$AK314,O$419))))</f>
        <v/>
      </c>
      <c r="P314" s="27" t="str" cm="1">
        <f t="array" ref="P314">IF($AK314=0,"",IF((INDEX(MASTER!$D$24:$AG$391,$AK314,P$419)=0),"",(INDEX(MASTER!$D$24:$AG$391,$AK314,P$419))))</f>
        <v/>
      </c>
      <c r="Q314" s="27" t="str" cm="1">
        <f t="array" ref="Q314">IF($AK314=0,"",IF((INDEX(MASTER!$D$24:$AG$391,$AK314,Q$419)=0),"",(INDEX(MASTER!$D$24:$AG$391,$AK314,Q$419))))</f>
        <v/>
      </c>
      <c r="R314" s="27" t="str" cm="1">
        <f t="array" ref="R314">IF($AK314=0,"",IF((INDEX(MASTER!$D$24:$AG$391,$AK314,R$419)=0),"",(INDEX(MASTER!$D$24:$AG$391,$AK314,R$419))))</f>
        <v/>
      </c>
      <c r="S314" s="27" t="str" cm="1">
        <f t="array" ref="S314">IF($AK314=0,"",IF((INDEX(MASTER!$D$24:$AG$391,$AK314,S$419)=0),"",(INDEX(MASTER!$D$24:$AG$391,$AK314,S$419))))</f>
        <v/>
      </c>
      <c r="T314" s="27" t="str" cm="1">
        <f t="array" ref="T314">IF($AK314=0,"",IF((INDEX(MASTER!$D$24:$AG$391,$AK314,T$419)=0),"",(INDEX(MASTER!$D$24:$AG$391,$AK314,T$419))))</f>
        <v/>
      </c>
      <c r="U314" s="27" t="str" cm="1">
        <f t="array" ref="U314">IF($AK314=0,"",IF((INDEX(MASTER!$D$24:$AG$391,$AK314,U$419)=0),"",(INDEX(MASTER!$D$24:$AG$391,$AK314,U$419))))</f>
        <v/>
      </c>
      <c r="V314" s="27" t="str" cm="1">
        <f t="array" ref="V314">IF($AK314=0,"",IF((INDEX(MASTER!$D$24:$AG$391,$AK314,V$419)=0),"",(INDEX(MASTER!$D$24:$AG$391,$AK314,V$419))))</f>
        <v/>
      </c>
      <c r="W314" s="27" t="str" cm="1">
        <f t="array" ref="W314">IF($AK314=0,"",IF((INDEX(MASTER!$D$24:$AG$391,$AK314,W$419)=0),"",(INDEX(MASTER!$D$24:$AG$391,$AK314,W$419))))</f>
        <v/>
      </c>
      <c r="X314" s="27" t="str" cm="1">
        <f t="array" ref="X314">IF($AK314=0,"",IF((INDEX(MASTER!$D$24:$AG$391,$AK314,X$419)=0),"",(INDEX(MASTER!$D$24:$AG$391,$AK314,X$419))))</f>
        <v/>
      </c>
      <c r="Y314" s="27" t="str" cm="1">
        <f t="array" ref="Y314">IF($AK314=0,"",IF((INDEX(MASTER!$D$24:$AG$391,$AK314,Y$419)=0),"",(INDEX(MASTER!$D$24:$AG$391,$AK314,Y$419))))</f>
        <v/>
      </c>
      <c r="Z314" s="27" t="str" cm="1">
        <f t="array" ref="Z314">IF($AK314=0,"",IF((INDEX(MASTER!$D$24:$AG$391,$AK314,Z$419)=0),"",(INDEX(MASTER!$D$24:$AG$391,$AK314,Z$419))))</f>
        <v/>
      </c>
      <c r="AA314" s="27" t="str" cm="1">
        <f t="array" ref="AA314">IF($AK314=0,"",IF((INDEX(MASTER!$D$24:$AG$391,$AK314,AA$419)=0),"",(INDEX(MASTER!$D$24:$AG$391,$AK314,AA$419))))</f>
        <v/>
      </c>
      <c r="AB314" s="27" t="str" cm="1">
        <f t="array" ref="AB314">IF($AK314=0,"",IF((INDEX(MASTER!$D$24:$AG$391,$AK314,AB$419)=0),"",(INDEX(MASTER!$D$24:$AG$391,$AK314,AB$419))))</f>
        <v/>
      </c>
      <c r="AC314" s="27" t="str" cm="1">
        <f t="array" ref="AC314">IF($AK314=0,"",IF((INDEX(MASTER!$D$24:$AG$391,$AK314,AC$419)=0),"",(INDEX(MASTER!$D$24:$AG$391,$AK314,AC$419))))</f>
        <v/>
      </c>
      <c r="AD314" s="27" t="str" cm="1">
        <f t="array" ref="AD314">IF($AK314=0,"",IF((INDEX(MASTER!$D$24:$AG$391,$AK314,AD$419)=0),"",(INDEX(MASTER!$D$24:$AG$391,$AK314,AD$419))))</f>
        <v/>
      </c>
      <c r="AE314" s="27" t="str" cm="1">
        <f t="array" ref="AE314">IF($AK314=0,"",IF((INDEX(MASTER!$D$24:$AG$391,$AK314,AE$419)=0),"",(INDEX(MASTER!$D$24:$AG$391,$AK314,AE$419))))</f>
        <v/>
      </c>
      <c r="AF314" s="102" t="str" cm="1">
        <f t="array" ref="AF314">IF($AK314=0,"",IF((INDEX(MASTER!$D$24:$AG$391,$AK314,AF$419)=0),"",(INDEX(MASTER!$D$24:$AG$391,$AK314,AF$419))))</f>
        <v/>
      </c>
      <c r="AK314" s="3">
        <v>228</v>
      </c>
    </row>
    <row r="315" spans="2:37" ht="12.75" customHeight="1" x14ac:dyDescent="0.2">
      <c r="B315" s="28"/>
      <c r="D315" s="22" cm="1">
        <f t="array" ref="D315">IF($AK315=0,"",IF((INDEX(MASTER!$D$24:$AG$391,$AK315,D$419)=0),"",(INDEX(MASTER!$D$24:$AG$391,$AK315,D$419))))</f>
        <v>309</v>
      </c>
      <c r="E315" s="22" t="str" cm="1">
        <f t="array" ref="E315">IF($AK315=0,"",IF((INDEX(MASTER!$D$24:$AG$391,$AK315,E$419)=0),"",(INDEX(MASTER!$D$24:$AG$391,$AK315,E$419))))</f>
        <v/>
      </c>
      <c r="F315" s="22" t="str" cm="1">
        <f t="array" ref="F315">IF($AK315=0,"",IF((INDEX(MASTER!$D$24:$AG$391,$AK315,F$419)=0),"",(INDEX(MASTER!$D$24:$AG$391,$AK315,F$419))))</f>
        <v>OLD ACRES SITE GRADING (CADD MEASURED)</v>
      </c>
      <c r="G315" s="23" t="str" cm="1">
        <f t="array" ref="G315">IF($AK315=0,"",IF((INDEX(MASTER!$D$24:$AG$391,$AK315,G$419)=0),"",(INDEX(MASTER!$D$24:$AG$391,$AK315,G$419))))</f>
        <v/>
      </c>
      <c r="H315" s="22" t="str" cm="1">
        <f t="array" ref="H315">IF($AK315=0,"",IF((INDEX(MASTER!$D$24:$AG$391,$AK315,H$419)=0),"",(INDEX(MASTER!$D$24:$AG$391,$AK315,H$419))))</f>
        <v/>
      </c>
      <c r="I315" s="23" t="str" cm="1">
        <f t="array" ref="I315">IF($AK315=0,"",IF((INDEX(MASTER!$D$24:$AG$391,$AK315,I$419)=0),"",(INDEX(MASTER!$D$24:$AG$391,$AK315,I$419))))</f>
        <v/>
      </c>
      <c r="J315" s="24" t="str" cm="1">
        <f t="array" ref="J315">IF($AK315=0,"",IF((INDEX(MASTER!$D$24:$AG$391,$AK315,J$419)=0),"",(INDEX(MASTER!$D$24:$AG$391,$AK315,J$419))))</f>
        <v/>
      </c>
      <c r="K315" s="24" t="str" cm="1">
        <f t="array" ref="K315">IF($AK315=0,"",IF((INDEX(MASTER!$D$24:$AG$391,$AK315,K$419)=0),"",(INDEX(MASTER!$D$24:$AG$391,$AK315,K$419))))</f>
        <v>02/S&gt;2/04</v>
      </c>
      <c r="L315" s="25" cm="1">
        <f t="array" ref="L315">IF($AK315=0,"",IF((INDEX(MASTER!$D$24:$AG$391,$AK315,L$419)=0),"",(INDEX(MASTER!$D$24:$AG$391,$AK315,L$419))))</f>
        <v>4</v>
      </c>
      <c r="M315" s="27" cm="1">
        <f t="array" ref="M315">IF($AK315=0,"",IF((INDEX(MASTER!$D$24:$AG$391,$AK315,M$419)=0),"",(INDEX(MASTER!$D$24:$AG$391,$AK315,M$419))))</f>
        <v>468</v>
      </c>
      <c r="N315" s="27" t="str" cm="1">
        <f t="array" ref="N315">IF($AK315=0,"",IF((INDEX(MASTER!$D$24:$AG$391,$AK315,N$419)=0),"",(INDEX(MASTER!$D$24:$AG$391,$AK315,N$419))))</f>
        <v/>
      </c>
      <c r="O315" s="27" t="str" cm="1">
        <f t="array" ref="O315">IF($AK315=0,"",IF((INDEX(MASTER!$D$24:$AG$391,$AK315,O$419)=0),"",(INDEX(MASTER!$D$24:$AG$391,$AK315,O$419))))</f>
        <v/>
      </c>
      <c r="P315" s="27" t="str" cm="1">
        <f t="array" ref="P315">IF($AK315=0,"",IF((INDEX(MASTER!$D$24:$AG$391,$AK315,P$419)=0),"",(INDEX(MASTER!$D$24:$AG$391,$AK315,P$419))))</f>
        <v/>
      </c>
      <c r="Q315" s="27" t="str" cm="1">
        <f t="array" ref="Q315">IF($AK315=0,"",IF((INDEX(MASTER!$D$24:$AG$391,$AK315,Q$419)=0),"",(INDEX(MASTER!$D$24:$AG$391,$AK315,Q$419))))</f>
        <v/>
      </c>
      <c r="R315" s="27" t="str" cm="1">
        <f t="array" ref="R315">IF($AK315=0,"",IF((INDEX(MASTER!$D$24:$AG$391,$AK315,R$419)=0),"",(INDEX(MASTER!$D$24:$AG$391,$AK315,R$419))))</f>
        <v/>
      </c>
      <c r="S315" s="27" t="str" cm="1">
        <f t="array" ref="S315">IF($AK315=0,"",IF((INDEX(MASTER!$D$24:$AG$391,$AK315,S$419)=0),"",(INDEX(MASTER!$D$24:$AG$391,$AK315,S$419))))</f>
        <v/>
      </c>
      <c r="T315" s="27" t="str" cm="1">
        <f t="array" ref="T315">IF($AK315=0,"",IF((INDEX(MASTER!$D$24:$AG$391,$AK315,T$419)=0),"",(INDEX(MASTER!$D$24:$AG$391,$AK315,T$419))))</f>
        <v/>
      </c>
      <c r="U315" s="27" t="str" cm="1">
        <f t="array" ref="U315">IF($AK315=0,"",IF((INDEX(MASTER!$D$24:$AG$391,$AK315,U$419)=0),"",(INDEX(MASTER!$D$24:$AG$391,$AK315,U$419))))</f>
        <v/>
      </c>
      <c r="V315" s="27" t="str" cm="1">
        <f t="array" ref="V315">IF($AK315=0,"",IF((INDEX(MASTER!$D$24:$AG$391,$AK315,V$419)=0),"",(INDEX(MASTER!$D$24:$AG$391,$AK315,V$419))))</f>
        <v/>
      </c>
      <c r="W315" s="27" t="str" cm="1">
        <f t="array" ref="W315">IF($AK315=0,"",IF((INDEX(MASTER!$D$24:$AG$391,$AK315,W$419)=0),"",(INDEX(MASTER!$D$24:$AG$391,$AK315,W$419))))</f>
        <v/>
      </c>
      <c r="X315" s="27" t="str" cm="1">
        <f t="array" ref="X315">IF($AK315=0,"",IF((INDEX(MASTER!$D$24:$AG$391,$AK315,X$419)=0),"",(INDEX(MASTER!$D$24:$AG$391,$AK315,X$419))))</f>
        <v/>
      </c>
      <c r="Y315" s="27" t="str" cm="1">
        <f t="array" ref="Y315">IF($AK315=0,"",IF((INDEX(MASTER!$D$24:$AG$391,$AK315,Y$419)=0),"",(INDEX(MASTER!$D$24:$AG$391,$AK315,Y$419))))</f>
        <v/>
      </c>
      <c r="Z315" s="27" t="str" cm="1">
        <f t="array" ref="Z315">IF($AK315=0,"",IF((INDEX(MASTER!$D$24:$AG$391,$AK315,Z$419)=0),"",(INDEX(MASTER!$D$24:$AG$391,$AK315,Z$419))))</f>
        <v/>
      </c>
      <c r="AA315" s="27" t="str" cm="1">
        <f t="array" ref="AA315">IF($AK315=0,"",IF((INDEX(MASTER!$D$24:$AG$391,$AK315,AA$419)=0),"",(INDEX(MASTER!$D$24:$AG$391,$AK315,AA$419))))</f>
        <v/>
      </c>
      <c r="AB315" s="27" t="str" cm="1">
        <f t="array" ref="AB315">IF($AK315=0,"",IF((INDEX(MASTER!$D$24:$AG$391,$AK315,AB$419)=0),"",(INDEX(MASTER!$D$24:$AG$391,$AK315,AB$419))))</f>
        <v/>
      </c>
      <c r="AC315" s="27" t="str" cm="1">
        <f t="array" ref="AC315">IF($AK315=0,"",IF((INDEX(MASTER!$D$24:$AG$391,$AK315,AC$419)=0),"",(INDEX(MASTER!$D$24:$AG$391,$AK315,AC$419))))</f>
        <v/>
      </c>
      <c r="AD315" s="27" t="str" cm="1">
        <f t="array" ref="AD315">IF($AK315=0,"",IF((INDEX(MASTER!$D$24:$AG$391,$AK315,AD$419)=0),"",(INDEX(MASTER!$D$24:$AG$391,$AK315,AD$419))))</f>
        <v/>
      </c>
      <c r="AE315" s="27" t="str" cm="1">
        <f t="array" ref="AE315">IF($AK315=0,"",IF((INDEX(MASTER!$D$24:$AG$391,$AK315,AE$419)=0),"",(INDEX(MASTER!$D$24:$AG$391,$AK315,AE$419))))</f>
        <v/>
      </c>
      <c r="AF315" s="102" t="str" cm="1">
        <f t="array" ref="AF315">IF($AK315=0,"",IF((INDEX(MASTER!$D$24:$AG$391,$AK315,AF$419)=0),"",(INDEX(MASTER!$D$24:$AG$391,$AK315,AF$419))))</f>
        <v/>
      </c>
      <c r="AK315" s="3">
        <v>229</v>
      </c>
    </row>
    <row r="316" spans="2:37" ht="12.75" customHeight="1" x14ac:dyDescent="0.2">
      <c r="B316" s="28"/>
      <c r="D316" s="22" t="str" cm="1">
        <f t="array" ref="D316">IF($AK316=0,"",IF((INDEX(MASTER!$D$24:$AG$391,$AK316,D$419)=0),"",(INDEX(MASTER!$D$24:$AG$391,$AK316,D$419))))</f>
        <v/>
      </c>
      <c r="E316" s="22" t="str" cm="1">
        <f t="array" ref="E316">IF($AK316=0,"",IF((INDEX(MASTER!$D$24:$AG$391,$AK316,E$419)=0),"",(INDEX(MASTER!$D$24:$AG$391,$AK316,E$419))))</f>
        <v/>
      </c>
      <c r="F316" s="22" t="str" cm="1">
        <f t="array" ref="F316">IF($AK316=0,"",IF((INDEX(MASTER!$D$24:$AG$391,$AK316,F$419)=0),"",(INDEX(MASTER!$D$24:$AG$391,$AK316,F$419))))</f>
        <v/>
      </c>
      <c r="G316" s="23" t="str" cm="1">
        <f t="array" ref="G316">IF($AK316=0,"",IF((INDEX(MASTER!$D$24:$AG$391,$AK316,G$419)=0),"",(INDEX(MASTER!$D$24:$AG$391,$AK316,G$419))))</f>
        <v/>
      </c>
      <c r="H316" s="22" t="str" cm="1">
        <f t="array" ref="H316">IF($AK316=0,"",IF((INDEX(MASTER!$D$24:$AG$391,$AK316,H$419)=0),"",(INDEX(MASTER!$D$24:$AG$391,$AK316,H$419))))</f>
        <v/>
      </c>
      <c r="I316" s="23" t="str" cm="1">
        <f t="array" ref="I316">IF($AK316=0,"",IF((INDEX(MASTER!$D$24:$AG$391,$AK316,I$419)=0),"",(INDEX(MASTER!$D$24:$AG$391,$AK316,I$419))))</f>
        <v/>
      </c>
      <c r="J316" s="24" t="str" cm="1">
        <f t="array" ref="J316">IF($AK316=0,"",IF((INDEX(MASTER!$D$24:$AG$391,$AK316,J$419)=0),"",(INDEX(MASTER!$D$24:$AG$391,$AK316,J$419))))</f>
        <v/>
      </c>
      <c r="K316" s="24" t="str" cm="1">
        <f t="array" ref="K316">IF($AK316=0,"",IF((INDEX(MASTER!$D$24:$AG$391,$AK316,K$419)=0),"",(INDEX(MASTER!$D$24:$AG$391,$AK316,K$419))))</f>
        <v/>
      </c>
      <c r="L316" s="25" t="str" cm="1">
        <f t="array" ref="L316">IF($AK316=0,"",IF((INDEX(MASTER!$D$24:$AG$391,$AK316,L$419)=0),"",(INDEX(MASTER!$D$24:$AG$391,$AK316,L$419))))</f>
        <v/>
      </c>
      <c r="M316" s="27" t="str" cm="1">
        <f t="array" ref="M316">IF($AK316=0,"",IF((INDEX(MASTER!$D$24:$AG$391,$AK316,M$419)=0),"",(INDEX(MASTER!$D$24:$AG$391,$AK316,M$419))))</f>
        <v/>
      </c>
      <c r="N316" s="27" t="str" cm="1">
        <f t="array" ref="N316">IF($AK316=0,"",IF((INDEX(MASTER!$D$24:$AG$391,$AK316,N$419)=0),"",(INDEX(MASTER!$D$24:$AG$391,$AK316,N$419))))</f>
        <v/>
      </c>
      <c r="O316" s="27" t="str" cm="1">
        <f t="array" ref="O316">IF($AK316=0,"",IF((INDEX(MASTER!$D$24:$AG$391,$AK316,O$419)=0),"",(INDEX(MASTER!$D$24:$AG$391,$AK316,O$419))))</f>
        <v/>
      </c>
      <c r="P316" s="27" t="str" cm="1">
        <f t="array" ref="P316">IF($AK316=0,"",IF((INDEX(MASTER!$D$24:$AG$391,$AK316,P$419)=0),"",(INDEX(MASTER!$D$24:$AG$391,$AK316,P$419))))</f>
        <v/>
      </c>
      <c r="Q316" s="27" t="str" cm="1">
        <f t="array" ref="Q316">IF($AK316=0,"",IF((INDEX(MASTER!$D$24:$AG$391,$AK316,Q$419)=0),"",(INDEX(MASTER!$D$24:$AG$391,$AK316,Q$419))))</f>
        <v/>
      </c>
      <c r="R316" s="27" t="str" cm="1">
        <f t="array" ref="R316">IF($AK316=0,"",IF((INDEX(MASTER!$D$24:$AG$391,$AK316,R$419)=0),"",(INDEX(MASTER!$D$24:$AG$391,$AK316,R$419))))</f>
        <v/>
      </c>
      <c r="S316" s="27" t="str" cm="1">
        <f t="array" ref="S316">IF($AK316=0,"",IF((INDEX(MASTER!$D$24:$AG$391,$AK316,S$419)=0),"",(INDEX(MASTER!$D$24:$AG$391,$AK316,S$419))))</f>
        <v/>
      </c>
      <c r="T316" s="27" t="str" cm="1">
        <f t="array" ref="T316">IF($AK316=0,"",IF((INDEX(MASTER!$D$24:$AG$391,$AK316,T$419)=0),"",(INDEX(MASTER!$D$24:$AG$391,$AK316,T$419))))</f>
        <v/>
      </c>
      <c r="U316" s="27" t="str" cm="1">
        <f t="array" ref="U316">IF($AK316=0,"",IF((INDEX(MASTER!$D$24:$AG$391,$AK316,U$419)=0),"",(INDEX(MASTER!$D$24:$AG$391,$AK316,U$419))))</f>
        <v/>
      </c>
      <c r="V316" s="27" t="str" cm="1">
        <f t="array" ref="V316">IF($AK316=0,"",IF((INDEX(MASTER!$D$24:$AG$391,$AK316,V$419)=0),"",(INDEX(MASTER!$D$24:$AG$391,$AK316,V$419))))</f>
        <v/>
      </c>
      <c r="W316" s="27" t="str" cm="1">
        <f t="array" ref="W316">IF($AK316=0,"",IF((INDEX(MASTER!$D$24:$AG$391,$AK316,W$419)=0),"",(INDEX(MASTER!$D$24:$AG$391,$AK316,W$419))))</f>
        <v/>
      </c>
      <c r="X316" s="27" t="str" cm="1">
        <f t="array" ref="X316">IF($AK316=0,"",IF((INDEX(MASTER!$D$24:$AG$391,$AK316,X$419)=0),"",(INDEX(MASTER!$D$24:$AG$391,$AK316,X$419))))</f>
        <v/>
      </c>
      <c r="Y316" s="27" t="str" cm="1">
        <f t="array" ref="Y316">IF($AK316=0,"",IF((INDEX(MASTER!$D$24:$AG$391,$AK316,Y$419)=0),"",(INDEX(MASTER!$D$24:$AG$391,$AK316,Y$419))))</f>
        <v/>
      </c>
      <c r="Z316" s="27" t="str" cm="1">
        <f t="array" ref="Z316">IF($AK316=0,"",IF((INDEX(MASTER!$D$24:$AG$391,$AK316,Z$419)=0),"",(INDEX(MASTER!$D$24:$AG$391,$AK316,Z$419))))</f>
        <v/>
      </c>
      <c r="AA316" s="27" t="str" cm="1">
        <f t="array" ref="AA316">IF($AK316=0,"",IF((INDEX(MASTER!$D$24:$AG$391,$AK316,AA$419)=0),"",(INDEX(MASTER!$D$24:$AG$391,$AK316,AA$419))))</f>
        <v/>
      </c>
      <c r="AB316" s="27" t="str" cm="1">
        <f t="array" ref="AB316">IF($AK316=0,"",IF((INDEX(MASTER!$D$24:$AG$391,$AK316,AB$419)=0),"",(INDEX(MASTER!$D$24:$AG$391,$AK316,AB$419))))</f>
        <v/>
      </c>
      <c r="AC316" s="27" t="str" cm="1">
        <f t="array" ref="AC316">IF($AK316=0,"",IF((INDEX(MASTER!$D$24:$AG$391,$AK316,AC$419)=0),"",(INDEX(MASTER!$D$24:$AG$391,$AK316,AC$419))))</f>
        <v/>
      </c>
      <c r="AD316" s="27" t="str" cm="1">
        <f t="array" ref="AD316">IF($AK316=0,"",IF((INDEX(MASTER!$D$24:$AG$391,$AK316,AD$419)=0),"",(INDEX(MASTER!$D$24:$AG$391,$AK316,AD$419))))</f>
        <v/>
      </c>
      <c r="AE316" s="27" t="str" cm="1">
        <f t="array" ref="AE316">IF($AK316=0,"",IF((INDEX(MASTER!$D$24:$AG$391,$AK316,AE$419)=0),"",(INDEX(MASTER!$D$24:$AG$391,$AK316,AE$419))))</f>
        <v/>
      </c>
      <c r="AF316" s="102" t="str" cm="1">
        <f t="array" ref="AF316">IF($AK316=0,"",IF((INDEX(MASTER!$D$24:$AG$391,$AK316,AF$419)=0),"",(INDEX(MASTER!$D$24:$AG$391,$AK316,AF$419))))</f>
        <v/>
      </c>
      <c r="AK316" s="3">
        <v>230</v>
      </c>
    </row>
    <row r="317" spans="2:37" ht="12.75" customHeight="1" x14ac:dyDescent="0.2">
      <c r="B317" s="28"/>
      <c r="D317" s="22" cm="1">
        <f t="array" ref="D317">IF($AK317=0,"",IF((INDEX(MASTER!$D$24:$AG$391,$AK317,D$419)=0),"",(INDEX(MASTER!$D$24:$AG$391,$AK317,D$419))))</f>
        <v>147</v>
      </c>
      <c r="E317" s="22" t="str" cm="1">
        <f t="array" ref="E317">IF($AK317=0,"",IF((INDEX(MASTER!$D$24:$AG$391,$AK317,E$419)=0),"",(INDEX(MASTER!$D$24:$AG$391,$AK317,E$419))))</f>
        <v>C-1</v>
      </c>
      <c r="F317" s="22" t="str" cm="1">
        <f t="array" ref="F317">IF($AK317=0,"",IF((INDEX(MASTER!$D$24:$AG$391,$AK317,F$419)=0),"",(INDEX(MASTER!$D$24:$AG$391,$AK317,F$419))))</f>
        <v>MONROE STREET</v>
      </c>
      <c r="G317" s="23" cm="1">
        <f t="array" ref="G317">IF($AK317=0,"",IF((INDEX(MASTER!$D$24:$AG$391,$AK317,G$419)=0),"",(INDEX(MASTER!$D$24:$AG$391,$AK317,G$419))))</f>
        <v>16533.740000000002</v>
      </c>
      <c r="H317" s="22" t="str" cm="1">
        <f t="array" ref="H317">IF($AK317=0,"",IF((INDEX(MASTER!$D$24:$AG$391,$AK317,H$419)=0),"",(INDEX(MASTER!$D$24:$AG$391,$AK317,H$419))))</f>
        <v>TO</v>
      </c>
      <c r="I317" s="23" cm="1">
        <f t="array" ref="I317">IF($AK317=0,"",IF((INDEX(MASTER!$D$24:$AG$391,$AK317,I$419)=0),"",(INDEX(MASTER!$D$24:$AG$391,$AK317,I$419))))</f>
        <v>16693.990000000002</v>
      </c>
      <c r="J317" s="24" t="str" cm="1">
        <f t="array" ref="J317">IF($AK317=0,"",IF((INDEX(MASTER!$D$24:$AG$391,$AK317,J$419)=0),"",(INDEX(MASTER!$D$24:$AG$391,$AK317,J$419))))</f>
        <v>RT</v>
      </c>
      <c r="K317" s="24" t="str" cm="1">
        <f t="array" ref="K317">IF($AK317=0,"",IF((INDEX(MASTER!$D$24:$AG$391,$AK317,K$419)=0),"",(INDEX(MASTER!$D$24:$AG$391,$AK317,K$419))))</f>
        <v>02/S&gt;2/04</v>
      </c>
      <c r="L317" s="25" t="str" cm="1">
        <f t="array" ref="L317">IF($AK317=0,"",IF((INDEX(MASTER!$D$24:$AG$391,$AK317,L$419)=0),"",(INDEX(MASTER!$D$24:$AG$391,$AK317,L$419))))</f>
        <v/>
      </c>
      <c r="M317" s="27" t="str" cm="1">
        <f t="array" ref="M317">IF($AK317=0,"",IF((INDEX(MASTER!$D$24:$AG$391,$AK317,M$419)=0),"",(INDEX(MASTER!$D$24:$AG$391,$AK317,M$419))))</f>
        <v/>
      </c>
      <c r="N317" s="27" t="str" cm="1">
        <f t="array" ref="N317">IF($AK317=0,"",IF((INDEX(MASTER!$D$24:$AG$391,$AK317,N$419)=0),"",(INDEX(MASTER!$D$24:$AG$391,$AK317,N$419))))</f>
        <v/>
      </c>
      <c r="O317" s="27" t="str" cm="1">
        <f t="array" ref="O317">IF($AK317=0,"",IF((INDEX(MASTER!$D$24:$AG$391,$AK317,O$419)=0),"",(INDEX(MASTER!$D$24:$AG$391,$AK317,O$419))))</f>
        <v/>
      </c>
      <c r="P317" s="27" t="str" cm="1">
        <f t="array" ref="P317">IF($AK317=0,"",IF((INDEX(MASTER!$D$24:$AG$391,$AK317,P$419)=0),"",(INDEX(MASTER!$D$24:$AG$391,$AK317,P$419))))</f>
        <v/>
      </c>
      <c r="Q317" s="27" t="str" cm="1">
        <f t="array" ref="Q317">IF($AK317=0,"",IF((INDEX(MASTER!$D$24:$AG$391,$AK317,Q$419)=0),"",(INDEX(MASTER!$D$24:$AG$391,$AK317,Q$419))))</f>
        <v/>
      </c>
      <c r="R317" s="27" t="str" cm="1">
        <f t="array" ref="R317">IF($AK317=0,"",IF((INDEX(MASTER!$D$24:$AG$391,$AK317,R$419)=0),"",(INDEX(MASTER!$D$24:$AG$391,$AK317,R$419))))</f>
        <v/>
      </c>
      <c r="S317" s="27" t="str" cm="1">
        <f t="array" ref="S317">IF($AK317=0,"",IF((INDEX(MASTER!$D$24:$AG$391,$AK317,S$419)=0),"",(INDEX(MASTER!$D$24:$AG$391,$AK317,S$419))))</f>
        <v/>
      </c>
      <c r="T317" s="27" t="str" cm="1">
        <f t="array" ref="T317">IF($AK317=0,"",IF((INDEX(MASTER!$D$24:$AG$391,$AK317,T$419)=0),"",(INDEX(MASTER!$D$24:$AG$391,$AK317,T$419))))</f>
        <v/>
      </c>
      <c r="U317" s="27" t="str" cm="1">
        <f t="array" ref="U317">IF($AK317=0,"",IF((INDEX(MASTER!$D$24:$AG$391,$AK317,U$419)=0),"",(INDEX(MASTER!$D$24:$AG$391,$AK317,U$419))))</f>
        <v/>
      </c>
      <c r="V317" s="27" t="str" cm="1">
        <f t="array" ref="V317">IF($AK317=0,"",IF((INDEX(MASTER!$D$24:$AG$391,$AK317,V$419)=0),"",(INDEX(MASTER!$D$24:$AG$391,$AK317,V$419))))</f>
        <v/>
      </c>
      <c r="W317" s="27" t="str" cm="1">
        <f t="array" ref="W317">IF($AK317=0,"",IF((INDEX(MASTER!$D$24:$AG$391,$AK317,W$419)=0),"",(INDEX(MASTER!$D$24:$AG$391,$AK317,W$419))))</f>
        <v/>
      </c>
      <c r="X317" s="27" cm="1">
        <f t="array" ref="X317">IF($AK317=0,"",IF((INDEX(MASTER!$D$24:$AG$391,$AK317,X$419)=0),"",(INDEX(MASTER!$D$24:$AG$391,$AK317,X$419))))</f>
        <v>173</v>
      </c>
      <c r="Y317" s="27" t="str" cm="1">
        <f t="array" ref="Y317">IF($AK317=0,"",IF((INDEX(MASTER!$D$24:$AG$391,$AK317,Y$419)=0),"",(INDEX(MASTER!$D$24:$AG$391,$AK317,Y$419))))</f>
        <v/>
      </c>
      <c r="Z317" s="27" t="str" cm="1">
        <f t="array" ref="Z317">IF($AK317=0,"",IF((INDEX(MASTER!$D$24:$AG$391,$AK317,Z$419)=0),"",(INDEX(MASTER!$D$24:$AG$391,$AK317,Z$419))))</f>
        <v/>
      </c>
      <c r="AA317" s="27" t="str" cm="1">
        <f t="array" ref="AA317">IF($AK317=0,"",IF((INDEX(MASTER!$D$24:$AG$391,$AK317,AA$419)=0),"",(INDEX(MASTER!$D$24:$AG$391,$AK317,AA$419))))</f>
        <v/>
      </c>
      <c r="AB317" s="27" t="str" cm="1">
        <f t="array" ref="AB317">IF($AK317=0,"",IF((INDEX(MASTER!$D$24:$AG$391,$AK317,AB$419)=0),"",(INDEX(MASTER!$D$24:$AG$391,$AK317,AB$419))))</f>
        <v/>
      </c>
      <c r="AC317" s="27" t="str" cm="1">
        <f t="array" ref="AC317">IF($AK317=0,"",IF((INDEX(MASTER!$D$24:$AG$391,$AK317,AC$419)=0),"",(INDEX(MASTER!$D$24:$AG$391,$AK317,AC$419))))</f>
        <v/>
      </c>
      <c r="AD317" s="27" t="str" cm="1">
        <f t="array" ref="AD317">IF($AK317=0,"",IF((INDEX(MASTER!$D$24:$AG$391,$AK317,AD$419)=0),"",(INDEX(MASTER!$D$24:$AG$391,$AK317,AD$419))))</f>
        <v/>
      </c>
      <c r="AE317" s="27" t="str" cm="1">
        <f t="array" ref="AE317">IF($AK317=0,"",IF((INDEX(MASTER!$D$24:$AG$391,$AK317,AE$419)=0),"",(INDEX(MASTER!$D$24:$AG$391,$AK317,AE$419))))</f>
        <v/>
      </c>
      <c r="AF317" s="102" t="str" cm="1">
        <f t="array" ref="AF317">IF($AK317=0,"",IF((INDEX(MASTER!$D$24:$AG$391,$AK317,AF$419)=0),"",(INDEX(MASTER!$D$24:$AG$391,$AK317,AF$419))))</f>
        <v/>
      </c>
      <c r="AK317" s="3">
        <v>231</v>
      </c>
    </row>
    <row r="318" spans="2:37" ht="12.75" customHeight="1" x14ac:dyDescent="0.2">
      <c r="B318" s="28"/>
      <c r="D318" s="22" cm="1">
        <f t="array" ref="D318">IF($AK318=0,"",IF((INDEX(MASTER!$D$24:$AG$391,$AK318,D$419)=0),"",(INDEX(MASTER!$D$24:$AG$391,$AK318,D$419))))</f>
        <v>147</v>
      </c>
      <c r="E318" s="22" t="str" cm="1">
        <f t="array" ref="E318">IF($AK318=0,"",IF((INDEX(MASTER!$D$24:$AG$391,$AK318,E$419)=0),"",(INDEX(MASTER!$D$24:$AG$391,$AK318,E$419))))</f>
        <v>C-2</v>
      </c>
      <c r="F318" s="22" t="str" cm="1">
        <f t="array" ref="F318">IF($AK318=0,"",IF((INDEX(MASTER!$D$24:$AG$391,$AK318,F$419)=0),"",(INDEX(MASTER!$D$24:$AG$391,$AK318,F$419))))</f>
        <v>MONROE STREET</v>
      </c>
      <c r="G318" s="23" cm="1">
        <f t="array" ref="G318">IF($AK318=0,"",IF((INDEX(MASTER!$D$24:$AG$391,$AK318,G$419)=0),"",(INDEX(MASTER!$D$24:$AG$391,$AK318,G$419))))</f>
        <v>16703.169999999998</v>
      </c>
      <c r="H318" s="22" t="str" cm="1">
        <f t="array" ref="H318">IF($AK318=0,"",IF((INDEX(MASTER!$D$24:$AG$391,$AK318,H$419)=0),"",(INDEX(MASTER!$D$24:$AG$391,$AK318,H$419))))</f>
        <v>TO</v>
      </c>
      <c r="I318" s="23" cm="1">
        <f t="array" ref="I318">IF($AK318=0,"",IF((INDEX(MASTER!$D$24:$AG$391,$AK318,I$419)=0),"",(INDEX(MASTER!$D$24:$AG$391,$AK318,I$419))))</f>
        <v>16783.25</v>
      </c>
      <c r="J318" s="24" t="str" cm="1">
        <f t="array" ref="J318">IF($AK318=0,"",IF((INDEX(MASTER!$D$24:$AG$391,$AK318,J$419)=0),"",(INDEX(MASTER!$D$24:$AG$391,$AK318,J$419))))</f>
        <v>RT</v>
      </c>
      <c r="K318" s="24" t="str" cm="1">
        <f t="array" ref="K318">IF($AK318=0,"",IF((INDEX(MASTER!$D$24:$AG$391,$AK318,K$419)=0),"",(INDEX(MASTER!$D$24:$AG$391,$AK318,K$419))))</f>
        <v>02/S&gt;2/04</v>
      </c>
      <c r="L318" s="25" t="str" cm="1">
        <f t="array" ref="L318">IF($AK318=0,"",IF((INDEX(MASTER!$D$24:$AG$391,$AK318,L$419)=0),"",(INDEX(MASTER!$D$24:$AG$391,$AK318,L$419))))</f>
        <v/>
      </c>
      <c r="M318" s="27" t="str" cm="1">
        <f t="array" ref="M318">IF($AK318=0,"",IF((INDEX(MASTER!$D$24:$AG$391,$AK318,M$419)=0),"",(INDEX(MASTER!$D$24:$AG$391,$AK318,M$419))))</f>
        <v/>
      </c>
      <c r="N318" s="27" t="str" cm="1">
        <f t="array" ref="N318">IF($AK318=0,"",IF((INDEX(MASTER!$D$24:$AG$391,$AK318,N$419)=0),"",(INDEX(MASTER!$D$24:$AG$391,$AK318,N$419))))</f>
        <v/>
      </c>
      <c r="O318" s="27" t="str" cm="1">
        <f t="array" ref="O318">IF($AK318=0,"",IF((INDEX(MASTER!$D$24:$AG$391,$AK318,O$419)=0),"",(INDEX(MASTER!$D$24:$AG$391,$AK318,O$419))))</f>
        <v/>
      </c>
      <c r="P318" s="27" t="str" cm="1">
        <f t="array" ref="P318">IF($AK318=0,"",IF((INDEX(MASTER!$D$24:$AG$391,$AK318,P$419)=0),"",(INDEX(MASTER!$D$24:$AG$391,$AK318,P$419))))</f>
        <v/>
      </c>
      <c r="Q318" s="27" t="str" cm="1">
        <f t="array" ref="Q318">IF($AK318=0,"",IF((INDEX(MASTER!$D$24:$AG$391,$AK318,Q$419)=0),"",(INDEX(MASTER!$D$24:$AG$391,$AK318,Q$419))))</f>
        <v/>
      </c>
      <c r="R318" s="27" t="str" cm="1">
        <f t="array" ref="R318">IF($AK318=0,"",IF((INDEX(MASTER!$D$24:$AG$391,$AK318,R$419)=0),"",(INDEX(MASTER!$D$24:$AG$391,$AK318,R$419))))</f>
        <v/>
      </c>
      <c r="S318" s="27" t="str" cm="1">
        <f t="array" ref="S318">IF($AK318=0,"",IF((INDEX(MASTER!$D$24:$AG$391,$AK318,S$419)=0),"",(INDEX(MASTER!$D$24:$AG$391,$AK318,S$419))))</f>
        <v/>
      </c>
      <c r="T318" s="27" t="str" cm="1">
        <f t="array" ref="T318">IF($AK318=0,"",IF((INDEX(MASTER!$D$24:$AG$391,$AK318,T$419)=0),"",(INDEX(MASTER!$D$24:$AG$391,$AK318,T$419))))</f>
        <v/>
      </c>
      <c r="U318" s="27" t="str" cm="1">
        <f t="array" ref="U318">IF($AK318=0,"",IF((INDEX(MASTER!$D$24:$AG$391,$AK318,U$419)=0),"",(INDEX(MASTER!$D$24:$AG$391,$AK318,U$419))))</f>
        <v/>
      </c>
      <c r="V318" s="27" t="str" cm="1">
        <f t="array" ref="V318">IF($AK318=0,"",IF((INDEX(MASTER!$D$24:$AG$391,$AK318,V$419)=0),"",(INDEX(MASTER!$D$24:$AG$391,$AK318,V$419))))</f>
        <v/>
      </c>
      <c r="W318" s="27" t="str" cm="1">
        <f t="array" ref="W318">IF($AK318=0,"",IF((INDEX(MASTER!$D$24:$AG$391,$AK318,W$419)=0),"",(INDEX(MASTER!$D$24:$AG$391,$AK318,W$419))))</f>
        <v/>
      </c>
      <c r="X318" s="27" cm="1">
        <f t="array" ref="X318">IF($AK318=0,"",IF((INDEX(MASTER!$D$24:$AG$391,$AK318,X$419)=0),"",(INDEX(MASTER!$D$24:$AG$391,$AK318,X$419))))</f>
        <v>80</v>
      </c>
      <c r="Y318" s="27" t="str" cm="1">
        <f t="array" ref="Y318">IF($AK318=0,"",IF((INDEX(MASTER!$D$24:$AG$391,$AK318,Y$419)=0),"",(INDEX(MASTER!$D$24:$AG$391,$AK318,Y$419))))</f>
        <v/>
      </c>
      <c r="Z318" s="27" t="str" cm="1">
        <f t="array" ref="Z318">IF($AK318=0,"",IF((INDEX(MASTER!$D$24:$AG$391,$AK318,Z$419)=0),"",(INDEX(MASTER!$D$24:$AG$391,$AK318,Z$419))))</f>
        <v/>
      </c>
      <c r="AA318" s="27" t="str" cm="1">
        <f t="array" ref="AA318">IF($AK318=0,"",IF((INDEX(MASTER!$D$24:$AG$391,$AK318,AA$419)=0),"",(INDEX(MASTER!$D$24:$AG$391,$AK318,AA$419))))</f>
        <v/>
      </c>
      <c r="AB318" s="27" t="str" cm="1">
        <f t="array" ref="AB318">IF($AK318=0,"",IF((INDEX(MASTER!$D$24:$AG$391,$AK318,AB$419)=0),"",(INDEX(MASTER!$D$24:$AG$391,$AK318,AB$419))))</f>
        <v/>
      </c>
      <c r="AC318" s="27" t="str" cm="1">
        <f t="array" ref="AC318">IF($AK318=0,"",IF((INDEX(MASTER!$D$24:$AG$391,$AK318,AC$419)=0),"",(INDEX(MASTER!$D$24:$AG$391,$AK318,AC$419))))</f>
        <v/>
      </c>
      <c r="AD318" s="27" t="str" cm="1">
        <f t="array" ref="AD318">IF($AK318=0,"",IF((INDEX(MASTER!$D$24:$AG$391,$AK318,AD$419)=0),"",(INDEX(MASTER!$D$24:$AG$391,$AK318,AD$419))))</f>
        <v/>
      </c>
      <c r="AE318" s="27" t="str" cm="1">
        <f t="array" ref="AE318">IF($AK318=0,"",IF((INDEX(MASTER!$D$24:$AG$391,$AK318,AE$419)=0),"",(INDEX(MASTER!$D$24:$AG$391,$AK318,AE$419))))</f>
        <v/>
      </c>
      <c r="AF318" s="102" t="str" cm="1">
        <f t="array" ref="AF318">IF($AK318=0,"",IF((INDEX(MASTER!$D$24:$AG$391,$AK318,AF$419)=0),"",(INDEX(MASTER!$D$24:$AG$391,$AK318,AF$419))))</f>
        <v/>
      </c>
      <c r="AK318" s="3">
        <v>232</v>
      </c>
    </row>
    <row r="319" spans="2:37" ht="12.75" customHeight="1" x14ac:dyDescent="0.2">
      <c r="B319" s="28"/>
      <c r="D319" s="22" t="str" cm="1">
        <f t="array" ref="D319">IF($AK319=0,"",IF((INDEX(MASTER!$D$24:$AG$391,$AK319,D$419)=0),"",(INDEX(MASTER!$D$24:$AG$391,$AK319,D$419))))</f>
        <v>147, 148</v>
      </c>
      <c r="E319" s="22" t="str" cm="1">
        <f t="array" ref="E319">IF($AK319=0,"",IF((INDEX(MASTER!$D$24:$AG$391,$AK319,E$419)=0),"",(INDEX(MASTER!$D$24:$AG$391,$AK319,E$419))))</f>
        <v>C-3</v>
      </c>
      <c r="F319" s="22" t="str" cm="1">
        <f t="array" ref="F319">IF($AK319=0,"",IF((INDEX(MASTER!$D$24:$AG$391,$AK319,F$419)=0),"",(INDEX(MASTER!$D$24:$AG$391,$AK319,F$419))))</f>
        <v>MONROE STREET</v>
      </c>
      <c r="G319" s="23" cm="1">
        <f t="array" ref="G319">IF($AK319=0,"",IF((INDEX(MASTER!$D$24:$AG$391,$AK319,G$419)=0),"",(INDEX(MASTER!$D$24:$AG$391,$AK319,G$419))))</f>
        <v>16800.78</v>
      </c>
      <c r="H319" s="22" t="str" cm="1">
        <f t="array" ref="H319">IF($AK319=0,"",IF((INDEX(MASTER!$D$24:$AG$391,$AK319,H$419)=0),"",(INDEX(MASTER!$D$24:$AG$391,$AK319,H$419))))</f>
        <v>TO</v>
      </c>
      <c r="I319" s="23" cm="1">
        <f t="array" ref="I319">IF($AK319=0,"",IF((INDEX(MASTER!$D$24:$AG$391,$AK319,I$419)=0),"",(INDEX(MASTER!$D$24:$AG$391,$AK319,I$419))))</f>
        <v>17320.7</v>
      </c>
      <c r="J319" s="24" t="str" cm="1">
        <f t="array" ref="J319">IF($AK319=0,"",IF((INDEX(MASTER!$D$24:$AG$391,$AK319,J$419)=0),"",(INDEX(MASTER!$D$24:$AG$391,$AK319,J$419))))</f>
        <v>RT</v>
      </c>
      <c r="K319" s="24" t="str" cm="1">
        <f t="array" ref="K319">IF($AK319=0,"",IF((INDEX(MASTER!$D$24:$AG$391,$AK319,K$419)=0),"",(INDEX(MASTER!$D$24:$AG$391,$AK319,K$419))))</f>
        <v>02/S&gt;2/04</v>
      </c>
      <c r="L319" s="25" t="str" cm="1">
        <f t="array" ref="L319">IF($AK319=0,"",IF((INDEX(MASTER!$D$24:$AG$391,$AK319,L$419)=0),"",(INDEX(MASTER!$D$24:$AG$391,$AK319,L$419))))</f>
        <v/>
      </c>
      <c r="M319" s="27" t="str" cm="1">
        <f t="array" ref="M319">IF($AK319=0,"",IF((INDEX(MASTER!$D$24:$AG$391,$AK319,M$419)=0),"",(INDEX(MASTER!$D$24:$AG$391,$AK319,M$419))))</f>
        <v/>
      </c>
      <c r="N319" s="27" t="str" cm="1">
        <f t="array" ref="N319">IF($AK319=0,"",IF((INDEX(MASTER!$D$24:$AG$391,$AK319,N$419)=0),"",(INDEX(MASTER!$D$24:$AG$391,$AK319,N$419))))</f>
        <v/>
      </c>
      <c r="O319" s="27" t="str" cm="1">
        <f t="array" ref="O319">IF($AK319=0,"",IF((INDEX(MASTER!$D$24:$AG$391,$AK319,O$419)=0),"",(INDEX(MASTER!$D$24:$AG$391,$AK319,O$419))))</f>
        <v/>
      </c>
      <c r="P319" s="27" t="str" cm="1">
        <f t="array" ref="P319">IF($AK319=0,"",IF((INDEX(MASTER!$D$24:$AG$391,$AK319,P$419)=0),"",(INDEX(MASTER!$D$24:$AG$391,$AK319,P$419))))</f>
        <v/>
      </c>
      <c r="Q319" s="27" t="str" cm="1">
        <f t="array" ref="Q319">IF($AK319=0,"",IF((INDEX(MASTER!$D$24:$AG$391,$AK319,Q$419)=0),"",(INDEX(MASTER!$D$24:$AG$391,$AK319,Q$419))))</f>
        <v/>
      </c>
      <c r="R319" s="27" t="str" cm="1">
        <f t="array" ref="R319">IF($AK319=0,"",IF((INDEX(MASTER!$D$24:$AG$391,$AK319,R$419)=0),"",(INDEX(MASTER!$D$24:$AG$391,$AK319,R$419))))</f>
        <v/>
      </c>
      <c r="S319" s="27" t="str" cm="1">
        <f t="array" ref="S319">IF($AK319=0,"",IF((INDEX(MASTER!$D$24:$AG$391,$AK319,S$419)=0),"",(INDEX(MASTER!$D$24:$AG$391,$AK319,S$419))))</f>
        <v/>
      </c>
      <c r="T319" s="27" t="str" cm="1">
        <f t="array" ref="T319">IF($AK319=0,"",IF((INDEX(MASTER!$D$24:$AG$391,$AK319,T$419)=0),"",(INDEX(MASTER!$D$24:$AG$391,$AK319,T$419))))</f>
        <v/>
      </c>
      <c r="U319" s="27" t="str" cm="1">
        <f t="array" ref="U319">IF($AK319=0,"",IF((INDEX(MASTER!$D$24:$AG$391,$AK319,U$419)=0),"",(INDEX(MASTER!$D$24:$AG$391,$AK319,U$419))))</f>
        <v/>
      </c>
      <c r="V319" s="27" t="str" cm="1">
        <f t="array" ref="V319">IF($AK319=0,"",IF((INDEX(MASTER!$D$24:$AG$391,$AK319,V$419)=0),"",(INDEX(MASTER!$D$24:$AG$391,$AK319,V$419))))</f>
        <v/>
      </c>
      <c r="W319" s="27" t="str" cm="1">
        <f t="array" ref="W319">IF($AK319=0,"",IF((INDEX(MASTER!$D$24:$AG$391,$AK319,W$419)=0),"",(INDEX(MASTER!$D$24:$AG$391,$AK319,W$419))))</f>
        <v/>
      </c>
      <c r="X319" s="27" cm="1">
        <f t="array" ref="X319">IF($AK319=0,"",IF((INDEX(MASTER!$D$24:$AG$391,$AK319,X$419)=0),"",(INDEX(MASTER!$D$24:$AG$391,$AK319,X$419))))</f>
        <v>523</v>
      </c>
      <c r="Y319" s="27" t="str" cm="1">
        <f t="array" ref="Y319">IF($AK319=0,"",IF((INDEX(MASTER!$D$24:$AG$391,$AK319,Y$419)=0),"",(INDEX(MASTER!$D$24:$AG$391,$AK319,Y$419))))</f>
        <v/>
      </c>
      <c r="Z319" s="27" t="str" cm="1">
        <f t="array" ref="Z319">IF($AK319=0,"",IF((INDEX(MASTER!$D$24:$AG$391,$AK319,Z$419)=0),"",(INDEX(MASTER!$D$24:$AG$391,$AK319,Z$419))))</f>
        <v/>
      </c>
      <c r="AA319" s="27" t="str" cm="1">
        <f t="array" ref="AA319">IF($AK319=0,"",IF((INDEX(MASTER!$D$24:$AG$391,$AK319,AA$419)=0),"",(INDEX(MASTER!$D$24:$AG$391,$AK319,AA$419))))</f>
        <v/>
      </c>
      <c r="AB319" s="27" t="str" cm="1">
        <f t="array" ref="AB319">IF($AK319=0,"",IF((INDEX(MASTER!$D$24:$AG$391,$AK319,AB$419)=0),"",(INDEX(MASTER!$D$24:$AG$391,$AK319,AB$419))))</f>
        <v/>
      </c>
      <c r="AC319" s="27" t="str" cm="1">
        <f t="array" ref="AC319">IF($AK319=0,"",IF((INDEX(MASTER!$D$24:$AG$391,$AK319,AC$419)=0),"",(INDEX(MASTER!$D$24:$AG$391,$AK319,AC$419))))</f>
        <v/>
      </c>
      <c r="AD319" s="27" t="str" cm="1">
        <f t="array" ref="AD319">IF($AK319=0,"",IF((INDEX(MASTER!$D$24:$AG$391,$AK319,AD$419)=0),"",(INDEX(MASTER!$D$24:$AG$391,$AK319,AD$419))))</f>
        <v/>
      </c>
      <c r="AE319" s="27" t="str" cm="1">
        <f t="array" ref="AE319">IF($AK319=0,"",IF((INDEX(MASTER!$D$24:$AG$391,$AK319,AE$419)=0),"",(INDEX(MASTER!$D$24:$AG$391,$AK319,AE$419))))</f>
        <v/>
      </c>
      <c r="AF319" s="102" t="str" cm="1">
        <f t="array" ref="AF319">IF($AK319=0,"",IF((INDEX(MASTER!$D$24:$AG$391,$AK319,AF$419)=0),"",(INDEX(MASTER!$D$24:$AG$391,$AK319,AF$419))))</f>
        <v/>
      </c>
      <c r="AK319" s="3">
        <v>233</v>
      </c>
    </row>
    <row r="320" spans="2:37" ht="12.75" customHeight="1" x14ac:dyDescent="0.2">
      <c r="B320" s="28"/>
      <c r="D320" s="22" t="str" cm="1">
        <f t="array" ref="D320">IF($AK320=0,"",IF((INDEX(MASTER!$D$24:$AG$391,$AK320,D$419)=0),"",(INDEX(MASTER!$D$24:$AG$391,$AK320,D$419))))</f>
        <v/>
      </c>
      <c r="E320" s="22" t="str" cm="1">
        <f t="array" ref="E320">IF($AK320=0,"",IF((INDEX(MASTER!$D$24:$AG$391,$AK320,E$419)=0),"",(INDEX(MASTER!$D$24:$AG$391,$AK320,E$419))))</f>
        <v/>
      </c>
      <c r="F320" s="22" t="str" cm="1">
        <f t="array" ref="F320">IF($AK320=0,"",IF((INDEX(MASTER!$D$24:$AG$391,$AK320,F$419)=0),"",(INDEX(MASTER!$D$24:$AG$391,$AK320,F$419))))</f>
        <v/>
      </c>
      <c r="G320" s="23" t="str" cm="1">
        <f t="array" ref="G320">IF($AK320=0,"",IF((INDEX(MASTER!$D$24:$AG$391,$AK320,G$419)=0),"",(INDEX(MASTER!$D$24:$AG$391,$AK320,G$419))))</f>
        <v/>
      </c>
      <c r="H320" s="22" t="str" cm="1">
        <f t="array" ref="H320">IF($AK320=0,"",IF((INDEX(MASTER!$D$24:$AG$391,$AK320,H$419)=0),"",(INDEX(MASTER!$D$24:$AG$391,$AK320,H$419))))</f>
        <v/>
      </c>
      <c r="I320" s="23" t="str" cm="1">
        <f t="array" ref="I320">IF($AK320=0,"",IF((INDEX(MASTER!$D$24:$AG$391,$AK320,I$419)=0),"",(INDEX(MASTER!$D$24:$AG$391,$AK320,I$419))))</f>
        <v/>
      </c>
      <c r="J320" s="24" t="str" cm="1">
        <f t="array" ref="J320">IF($AK320=0,"",IF((INDEX(MASTER!$D$24:$AG$391,$AK320,J$419)=0),"",(INDEX(MASTER!$D$24:$AG$391,$AK320,J$419))))</f>
        <v/>
      </c>
      <c r="K320" s="24" t="str" cm="1">
        <f t="array" ref="K320">IF($AK320=0,"",IF((INDEX(MASTER!$D$24:$AG$391,$AK320,K$419)=0),"",(INDEX(MASTER!$D$24:$AG$391,$AK320,K$419))))</f>
        <v/>
      </c>
      <c r="L320" s="25" t="str" cm="1">
        <f t="array" ref="L320">IF($AK320=0,"",IF((INDEX(MASTER!$D$24:$AG$391,$AK320,L$419)=0),"",(INDEX(MASTER!$D$24:$AG$391,$AK320,L$419))))</f>
        <v/>
      </c>
      <c r="M320" s="27" t="str" cm="1">
        <f t="array" ref="M320">IF($AK320=0,"",IF((INDEX(MASTER!$D$24:$AG$391,$AK320,M$419)=0),"",(INDEX(MASTER!$D$24:$AG$391,$AK320,M$419))))</f>
        <v/>
      </c>
      <c r="N320" s="27" t="str" cm="1">
        <f t="array" ref="N320">IF($AK320=0,"",IF((INDEX(MASTER!$D$24:$AG$391,$AK320,N$419)=0),"",(INDEX(MASTER!$D$24:$AG$391,$AK320,N$419))))</f>
        <v/>
      </c>
      <c r="O320" s="27" t="str" cm="1">
        <f t="array" ref="O320">IF($AK320=0,"",IF((INDEX(MASTER!$D$24:$AG$391,$AK320,O$419)=0),"",(INDEX(MASTER!$D$24:$AG$391,$AK320,O$419))))</f>
        <v/>
      </c>
      <c r="P320" s="27" t="str" cm="1">
        <f t="array" ref="P320">IF($AK320=0,"",IF((INDEX(MASTER!$D$24:$AG$391,$AK320,P$419)=0),"",(INDEX(MASTER!$D$24:$AG$391,$AK320,P$419))))</f>
        <v/>
      </c>
      <c r="Q320" s="27" t="str" cm="1">
        <f t="array" ref="Q320">IF($AK320=0,"",IF((INDEX(MASTER!$D$24:$AG$391,$AK320,Q$419)=0),"",(INDEX(MASTER!$D$24:$AG$391,$AK320,Q$419))))</f>
        <v/>
      </c>
      <c r="R320" s="27" t="str" cm="1">
        <f t="array" ref="R320">IF($AK320=0,"",IF((INDEX(MASTER!$D$24:$AG$391,$AK320,R$419)=0),"",(INDEX(MASTER!$D$24:$AG$391,$AK320,R$419))))</f>
        <v/>
      </c>
      <c r="S320" s="27" t="str" cm="1">
        <f t="array" ref="S320">IF($AK320=0,"",IF((INDEX(MASTER!$D$24:$AG$391,$AK320,S$419)=0),"",(INDEX(MASTER!$D$24:$AG$391,$AK320,S$419))))</f>
        <v/>
      </c>
      <c r="T320" s="27" t="str" cm="1">
        <f t="array" ref="T320">IF($AK320=0,"",IF((INDEX(MASTER!$D$24:$AG$391,$AK320,T$419)=0),"",(INDEX(MASTER!$D$24:$AG$391,$AK320,T$419))))</f>
        <v/>
      </c>
      <c r="U320" s="27" t="str" cm="1">
        <f t="array" ref="U320">IF($AK320=0,"",IF((INDEX(MASTER!$D$24:$AG$391,$AK320,U$419)=0),"",(INDEX(MASTER!$D$24:$AG$391,$AK320,U$419))))</f>
        <v/>
      </c>
      <c r="V320" s="27" t="str" cm="1">
        <f t="array" ref="V320">IF($AK320=0,"",IF((INDEX(MASTER!$D$24:$AG$391,$AK320,V$419)=0),"",(INDEX(MASTER!$D$24:$AG$391,$AK320,V$419))))</f>
        <v/>
      </c>
      <c r="W320" s="27" t="str" cm="1">
        <f t="array" ref="W320">IF($AK320=0,"",IF((INDEX(MASTER!$D$24:$AG$391,$AK320,W$419)=0),"",(INDEX(MASTER!$D$24:$AG$391,$AK320,W$419))))</f>
        <v/>
      </c>
      <c r="X320" s="27" t="str" cm="1">
        <f t="array" ref="X320">IF($AK320=0,"",IF((INDEX(MASTER!$D$24:$AG$391,$AK320,X$419)=0),"",(INDEX(MASTER!$D$24:$AG$391,$AK320,X$419))))</f>
        <v/>
      </c>
      <c r="Y320" s="27" t="str" cm="1">
        <f t="array" ref="Y320">IF($AK320=0,"",IF((INDEX(MASTER!$D$24:$AG$391,$AK320,Y$419)=0),"",(INDEX(MASTER!$D$24:$AG$391,$AK320,Y$419))))</f>
        <v/>
      </c>
      <c r="Z320" s="27" t="str" cm="1">
        <f t="array" ref="Z320">IF($AK320=0,"",IF((INDEX(MASTER!$D$24:$AG$391,$AK320,Z$419)=0),"",(INDEX(MASTER!$D$24:$AG$391,$AK320,Z$419))))</f>
        <v/>
      </c>
      <c r="AA320" s="27" t="str" cm="1">
        <f t="array" ref="AA320">IF($AK320=0,"",IF((INDEX(MASTER!$D$24:$AG$391,$AK320,AA$419)=0),"",(INDEX(MASTER!$D$24:$AG$391,$AK320,AA$419))))</f>
        <v/>
      </c>
      <c r="AB320" s="27" t="str" cm="1">
        <f t="array" ref="AB320">IF($AK320=0,"",IF((INDEX(MASTER!$D$24:$AG$391,$AK320,AB$419)=0),"",(INDEX(MASTER!$D$24:$AG$391,$AK320,AB$419))))</f>
        <v/>
      </c>
      <c r="AC320" s="27" t="str" cm="1">
        <f t="array" ref="AC320">IF($AK320=0,"",IF((INDEX(MASTER!$D$24:$AG$391,$AK320,AC$419)=0),"",(INDEX(MASTER!$D$24:$AG$391,$AK320,AC$419))))</f>
        <v/>
      </c>
      <c r="AD320" s="27" t="str" cm="1">
        <f t="array" ref="AD320">IF($AK320=0,"",IF((INDEX(MASTER!$D$24:$AG$391,$AK320,AD$419)=0),"",(INDEX(MASTER!$D$24:$AG$391,$AK320,AD$419))))</f>
        <v/>
      </c>
      <c r="AE320" s="27" t="str" cm="1">
        <f t="array" ref="AE320">IF($AK320=0,"",IF((INDEX(MASTER!$D$24:$AG$391,$AK320,AE$419)=0),"",(INDEX(MASTER!$D$24:$AG$391,$AK320,AE$419))))</f>
        <v/>
      </c>
      <c r="AF320" s="102" t="str" cm="1">
        <f t="array" ref="AF320">IF($AK320=0,"",IF((INDEX(MASTER!$D$24:$AG$391,$AK320,AF$419)=0),"",(INDEX(MASTER!$D$24:$AG$391,$AK320,AF$419))))</f>
        <v/>
      </c>
      <c r="AK320" s="3">
        <v>234</v>
      </c>
    </row>
    <row r="321" spans="2:37" ht="12.75" customHeight="1" x14ac:dyDescent="0.2">
      <c r="B321" s="28"/>
      <c r="D321" s="22" t="str" cm="1">
        <f t="array" ref="D321">IF($AK321=0,"",IF((INDEX(MASTER!$D$24:$AG$391,$AK321,D$419)=0),"",(INDEX(MASTER!$D$24:$AG$391,$AK321,D$419))))</f>
        <v>148, 149</v>
      </c>
      <c r="E321" s="22" t="str" cm="1">
        <f t="array" ref="E321">IF($AK321=0,"",IF((INDEX(MASTER!$D$24:$AG$391,$AK321,E$419)=0),"",(INDEX(MASTER!$D$24:$AG$391,$AK321,E$419))))</f>
        <v>C-4</v>
      </c>
      <c r="F321" s="22" t="str" cm="1">
        <f t="array" ref="F321">IF($AK321=0,"",IF((INDEX(MASTER!$D$24:$AG$391,$AK321,F$419)=0),"",(INDEX(MASTER!$D$24:$AG$391,$AK321,F$419))))</f>
        <v>MONROE STREET</v>
      </c>
      <c r="G321" s="23" cm="1">
        <f t="array" ref="G321">IF($AK321=0,"",IF((INDEX(MASTER!$D$24:$AG$391,$AK321,G$419)=0),"",(INDEX(MASTER!$D$24:$AG$391,$AK321,G$419))))</f>
        <v>17041.88</v>
      </c>
      <c r="H321" s="22" t="str" cm="1">
        <f t="array" ref="H321">IF($AK321=0,"",IF((INDEX(MASTER!$D$24:$AG$391,$AK321,H$419)=0),"",(INDEX(MASTER!$D$24:$AG$391,$AK321,H$419))))</f>
        <v>TO</v>
      </c>
      <c r="I321" s="23" cm="1">
        <f t="array" ref="I321">IF($AK321=0,"",IF((INDEX(MASTER!$D$24:$AG$391,$AK321,I$419)=0),"",(INDEX(MASTER!$D$24:$AG$391,$AK321,I$419))))</f>
        <v>17508.330000000002</v>
      </c>
      <c r="J321" s="24" t="str" cm="1">
        <f t="array" ref="J321">IF($AK321=0,"",IF((INDEX(MASTER!$D$24:$AG$391,$AK321,J$419)=0),"",(INDEX(MASTER!$D$24:$AG$391,$AK321,J$419))))</f>
        <v>LT/RT</v>
      </c>
      <c r="K321" s="24" t="str" cm="1">
        <f t="array" ref="K321">IF($AK321=0,"",IF((INDEX(MASTER!$D$24:$AG$391,$AK321,K$419)=0),"",(INDEX(MASTER!$D$24:$AG$391,$AK321,K$419))))</f>
        <v>02/S&gt;2/04</v>
      </c>
      <c r="L321" s="25" t="str" cm="1">
        <f t="array" ref="L321">IF($AK321=0,"",IF((INDEX(MASTER!$D$24:$AG$391,$AK321,L$419)=0),"",(INDEX(MASTER!$D$24:$AG$391,$AK321,L$419))))</f>
        <v/>
      </c>
      <c r="M321" s="27" t="str" cm="1">
        <f t="array" ref="M321">IF($AK321=0,"",IF((INDEX(MASTER!$D$24:$AG$391,$AK321,M$419)=0),"",(INDEX(MASTER!$D$24:$AG$391,$AK321,M$419))))</f>
        <v/>
      </c>
      <c r="N321" s="27" t="str" cm="1">
        <f t="array" ref="N321">IF($AK321=0,"",IF((INDEX(MASTER!$D$24:$AG$391,$AK321,N$419)=0),"",(INDEX(MASTER!$D$24:$AG$391,$AK321,N$419))))</f>
        <v/>
      </c>
      <c r="O321" s="27" t="str" cm="1">
        <f t="array" ref="O321">IF($AK321=0,"",IF((INDEX(MASTER!$D$24:$AG$391,$AK321,O$419)=0),"",(INDEX(MASTER!$D$24:$AG$391,$AK321,O$419))))</f>
        <v/>
      </c>
      <c r="P321" s="27" t="str" cm="1">
        <f t="array" ref="P321">IF($AK321=0,"",IF((INDEX(MASTER!$D$24:$AG$391,$AK321,P$419)=0),"",(INDEX(MASTER!$D$24:$AG$391,$AK321,P$419))))</f>
        <v/>
      </c>
      <c r="Q321" s="27" t="str" cm="1">
        <f t="array" ref="Q321">IF($AK321=0,"",IF((INDEX(MASTER!$D$24:$AG$391,$AK321,Q$419)=0),"",(INDEX(MASTER!$D$24:$AG$391,$AK321,Q$419))))</f>
        <v/>
      </c>
      <c r="R321" s="27" t="str" cm="1">
        <f t="array" ref="R321">IF($AK321=0,"",IF((INDEX(MASTER!$D$24:$AG$391,$AK321,R$419)=0),"",(INDEX(MASTER!$D$24:$AG$391,$AK321,R$419))))</f>
        <v/>
      </c>
      <c r="S321" s="27" t="str" cm="1">
        <f t="array" ref="S321">IF($AK321=0,"",IF((INDEX(MASTER!$D$24:$AG$391,$AK321,S$419)=0),"",(INDEX(MASTER!$D$24:$AG$391,$AK321,S$419))))</f>
        <v/>
      </c>
      <c r="T321" s="27" t="str" cm="1">
        <f t="array" ref="T321">IF($AK321=0,"",IF((INDEX(MASTER!$D$24:$AG$391,$AK321,T$419)=0),"",(INDEX(MASTER!$D$24:$AG$391,$AK321,T$419))))</f>
        <v/>
      </c>
      <c r="U321" s="27" t="str" cm="1">
        <f t="array" ref="U321">IF($AK321=0,"",IF((INDEX(MASTER!$D$24:$AG$391,$AK321,U$419)=0),"",(INDEX(MASTER!$D$24:$AG$391,$AK321,U$419))))</f>
        <v/>
      </c>
      <c r="V321" s="27" t="str" cm="1">
        <f t="array" ref="V321">IF($AK321=0,"",IF((INDEX(MASTER!$D$24:$AG$391,$AK321,V$419)=0),"",(INDEX(MASTER!$D$24:$AG$391,$AK321,V$419))))</f>
        <v/>
      </c>
      <c r="W321" s="27" t="str" cm="1">
        <f t="array" ref="W321">IF($AK321=0,"",IF((INDEX(MASTER!$D$24:$AG$391,$AK321,W$419)=0),"",(INDEX(MASTER!$D$24:$AG$391,$AK321,W$419))))</f>
        <v/>
      </c>
      <c r="X321" s="27" t="str" cm="1">
        <f t="array" ref="X321">IF($AK321=0,"",IF((INDEX(MASTER!$D$24:$AG$391,$AK321,X$419)=0),"",(INDEX(MASTER!$D$24:$AG$391,$AK321,X$419))))</f>
        <v/>
      </c>
      <c r="Y321" s="27" cm="1">
        <f t="array" ref="Y321">IF($AK321=0,"",IF((INDEX(MASTER!$D$24:$AG$391,$AK321,Y$419)=0),"",(INDEX(MASTER!$D$24:$AG$391,$AK321,Y$419))))</f>
        <v>471</v>
      </c>
      <c r="Z321" s="27" t="str" cm="1">
        <f t="array" ref="Z321">IF($AK321=0,"",IF((INDEX(MASTER!$D$24:$AG$391,$AK321,Z$419)=0),"",(INDEX(MASTER!$D$24:$AG$391,$AK321,Z$419))))</f>
        <v/>
      </c>
      <c r="AA321" s="27" t="str" cm="1">
        <f t="array" ref="AA321">IF($AK321=0,"",IF((INDEX(MASTER!$D$24:$AG$391,$AK321,AA$419)=0),"",(INDEX(MASTER!$D$24:$AG$391,$AK321,AA$419))))</f>
        <v/>
      </c>
      <c r="AB321" s="27" t="str" cm="1">
        <f t="array" ref="AB321">IF($AK321=0,"",IF((INDEX(MASTER!$D$24:$AG$391,$AK321,AB$419)=0),"",(INDEX(MASTER!$D$24:$AG$391,$AK321,AB$419))))</f>
        <v/>
      </c>
      <c r="AC321" s="27" t="str" cm="1">
        <f t="array" ref="AC321">IF($AK321=0,"",IF((INDEX(MASTER!$D$24:$AG$391,$AK321,AC$419)=0),"",(INDEX(MASTER!$D$24:$AG$391,$AK321,AC$419))))</f>
        <v/>
      </c>
      <c r="AD321" s="27" t="str" cm="1">
        <f t="array" ref="AD321">IF($AK321=0,"",IF((INDEX(MASTER!$D$24:$AG$391,$AK321,AD$419)=0),"",(INDEX(MASTER!$D$24:$AG$391,$AK321,AD$419))))</f>
        <v/>
      </c>
      <c r="AE321" s="27" t="str" cm="1">
        <f t="array" ref="AE321">IF($AK321=0,"",IF((INDEX(MASTER!$D$24:$AG$391,$AK321,AE$419)=0),"",(INDEX(MASTER!$D$24:$AG$391,$AK321,AE$419))))</f>
        <v/>
      </c>
      <c r="AF321" s="102" t="str" cm="1">
        <f t="array" ref="AF321">IF($AK321=0,"",IF((INDEX(MASTER!$D$24:$AG$391,$AK321,AF$419)=0),"",(INDEX(MASTER!$D$24:$AG$391,$AK321,AF$419))))</f>
        <v/>
      </c>
      <c r="AK321" s="3">
        <v>235</v>
      </c>
    </row>
    <row r="322" spans="2:37" ht="12.75" customHeight="1" x14ac:dyDescent="0.2">
      <c r="B322" s="28"/>
      <c r="D322" s="22" t="str" cm="1">
        <f t="array" ref="D322">IF($AK322=0,"",IF((INDEX(MASTER!$D$24:$AG$391,$AK322,D$419)=0),"",(INDEX(MASTER!$D$24:$AG$391,$AK322,D$419))))</f>
        <v>148, 149</v>
      </c>
      <c r="E322" s="22" t="str" cm="1">
        <f t="array" ref="E322">IF($AK322=0,"",IF((INDEX(MASTER!$D$24:$AG$391,$AK322,E$419)=0),"",(INDEX(MASTER!$D$24:$AG$391,$AK322,E$419))))</f>
        <v>C-5</v>
      </c>
      <c r="F322" s="22" t="str" cm="1">
        <f t="array" ref="F322">IF($AK322=0,"",IF((INDEX(MASTER!$D$24:$AG$391,$AK322,F$419)=0),"",(INDEX(MASTER!$D$24:$AG$391,$AK322,F$419))))</f>
        <v>MONROE STREET</v>
      </c>
      <c r="G322" s="23" cm="1">
        <f t="array" ref="G322">IF($AK322=0,"",IF((INDEX(MASTER!$D$24:$AG$391,$AK322,G$419)=0),"",(INDEX(MASTER!$D$24:$AG$391,$AK322,G$419))))</f>
        <v>17041.93</v>
      </c>
      <c r="H322" s="22" t="str" cm="1">
        <f t="array" ref="H322">IF($AK322=0,"",IF((INDEX(MASTER!$D$24:$AG$391,$AK322,H$419)=0),"",(INDEX(MASTER!$D$24:$AG$391,$AK322,H$419))))</f>
        <v>TO</v>
      </c>
      <c r="I322" s="23" cm="1">
        <f t="array" ref="I322">IF($AK322=0,"",IF((INDEX(MASTER!$D$24:$AG$391,$AK322,I$419)=0),"",(INDEX(MASTER!$D$24:$AG$391,$AK322,I$419))))</f>
        <v>17508.330000000002</v>
      </c>
      <c r="J322" s="24" t="str" cm="1">
        <f t="array" ref="J322">IF($AK322=0,"",IF((INDEX(MASTER!$D$24:$AG$391,$AK322,J$419)=0),"",(INDEX(MASTER!$D$24:$AG$391,$AK322,J$419))))</f>
        <v>RT</v>
      </c>
      <c r="K322" s="24" t="str" cm="1">
        <f t="array" ref="K322">IF($AK322=0,"",IF((INDEX(MASTER!$D$24:$AG$391,$AK322,K$419)=0),"",(INDEX(MASTER!$D$24:$AG$391,$AK322,K$419))))</f>
        <v>02/S&gt;2/04</v>
      </c>
      <c r="L322" s="25" t="str" cm="1">
        <f t="array" ref="L322">IF($AK322=0,"",IF((INDEX(MASTER!$D$24:$AG$391,$AK322,L$419)=0),"",(INDEX(MASTER!$D$24:$AG$391,$AK322,L$419))))</f>
        <v/>
      </c>
      <c r="M322" s="27" t="str" cm="1">
        <f t="array" ref="M322">IF($AK322=0,"",IF((INDEX(MASTER!$D$24:$AG$391,$AK322,M$419)=0),"",(INDEX(MASTER!$D$24:$AG$391,$AK322,M$419))))</f>
        <v/>
      </c>
      <c r="N322" s="27" t="str" cm="1">
        <f t="array" ref="N322">IF($AK322=0,"",IF((INDEX(MASTER!$D$24:$AG$391,$AK322,N$419)=0),"",(INDEX(MASTER!$D$24:$AG$391,$AK322,N$419))))</f>
        <v/>
      </c>
      <c r="O322" s="27" t="str" cm="1">
        <f t="array" ref="O322">IF($AK322=0,"",IF((INDEX(MASTER!$D$24:$AG$391,$AK322,O$419)=0),"",(INDEX(MASTER!$D$24:$AG$391,$AK322,O$419))))</f>
        <v/>
      </c>
      <c r="P322" s="27" t="str" cm="1">
        <f t="array" ref="P322">IF($AK322=0,"",IF((INDEX(MASTER!$D$24:$AG$391,$AK322,P$419)=0),"",(INDEX(MASTER!$D$24:$AG$391,$AK322,P$419))))</f>
        <v/>
      </c>
      <c r="Q322" s="27" t="str" cm="1">
        <f t="array" ref="Q322">IF($AK322=0,"",IF((INDEX(MASTER!$D$24:$AG$391,$AK322,Q$419)=0),"",(INDEX(MASTER!$D$24:$AG$391,$AK322,Q$419))))</f>
        <v/>
      </c>
      <c r="R322" s="27" t="str" cm="1">
        <f t="array" ref="R322">IF($AK322=0,"",IF((INDEX(MASTER!$D$24:$AG$391,$AK322,R$419)=0),"",(INDEX(MASTER!$D$24:$AG$391,$AK322,R$419))))</f>
        <v/>
      </c>
      <c r="S322" s="27" t="str" cm="1">
        <f t="array" ref="S322">IF($AK322=0,"",IF((INDEX(MASTER!$D$24:$AG$391,$AK322,S$419)=0),"",(INDEX(MASTER!$D$24:$AG$391,$AK322,S$419))))</f>
        <v/>
      </c>
      <c r="T322" s="27" t="str" cm="1">
        <f t="array" ref="T322">IF($AK322=0,"",IF((INDEX(MASTER!$D$24:$AG$391,$AK322,T$419)=0),"",(INDEX(MASTER!$D$24:$AG$391,$AK322,T$419))))</f>
        <v/>
      </c>
      <c r="U322" s="27" t="str" cm="1">
        <f t="array" ref="U322">IF($AK322=0,"",IF((INDEX(MASTER!$D$24:$AG$391,$AK322,U$419)=0),"",(INDEX(MASTER!$D$24:$AG$391,$AK322,U$419))))</f>
        <v/>
      </c>
      <c r="V322" s="27" t="str" cm="1">
        <f t="array" ref="V322">IF($AK322=0,"",IF((INDEX(MASTER!$D$24:$AG$391,$AK322,V$419)=0),"",(INDEX(MASTER!$D$24:$AG$391,$AK322,V$419))))</f>
        <v/>
      </c>
      <c r="W322" s="27" t="str" cm="1">
        <f t="array" ref="W322">IF($AK322=0,"",IF((INDEX(MASTER!$D$24:$AG$391,$AK322,W$419)=0),"",(INDEX(MASTER!$D$24:$AG$391,$AK322,W$419))))</f>
        <v/>
      </c>
      <c r="X322" s="27" t="str" cm="1">
        <f t="array" ref="X322">IF($AK322=0,"",IF((INDEX(MASTER!$D$24:$AG$391,$AK322,X$419)=0),"",(INDEX(MASTER!$D$24:$AG$391,$AK322,X$419))))</f>
        <v/>
      </c>
      <c r="Y322" s="27" cm="1">
        <f t="array" ref="Y322">IF($AK322=0,"",IF((INDEX(MASTER!$D$24:$AG$391,$AK322,Y$419)=0),"",(INDEX(MASTER!$D$24:$AG$391,$AK322,Y$419))))</f>
        <v>470</v>
      </c>
      <c r="Z322" s="27" t="str" cm="1">
        <f t="array" ref="Z322">IF($AK322=0,"",IF((INDEX(MASTER!$D$24:$AG$391,$AK322,Z$419)=0),"",(INDEX(MASTER!$D$24:$AG$391,$AK322,Z$419))))</f>
        <v/>
      </c>
      <c r="AA322" s="27" t="str" cm="1">
        <f t="array" ref="AA322">IF($AK322=0,"",IF((INDEX(MASTER!$D$24:$AG$391,$AK322,AA$419)=0),"",(INDEX(MASTER!$D$24:$AG$391,$AK322,AA$419))))</f>
        <v/>
      </c>
      <c r="AB322" s="27" t="str" cm="1">
        <f t="array" ref="AB322">IF($AK322=0,"",IF((INDEX(MASTER!$D$24:$AG$391,$AK322,AB$419)=0),"",(INDEX(MASTER!$D$24:$AG$391,$AK322,AB$419))))</f>
        <v/>
      </c>
      <c r="AC322" s="27" t="str" cm="1">
        <f t="array" ref="AC322">IF($AK322=0,"",IF((INDEX(MASTER!$D$24:$AG$391,$AK322,AC$419)=0),"",(INDEX(MASTER!$D$24:$AG$391,$AK322,AC$419))))</f>
        <v/>
      </c>
      <c r="AD322" s="27" t="str" cm="1">
        <f t="array" ref="AD322">IF($AK322=0,"",IF((INDEX(MASTER!$D$24:$AG$391,$AK322,AD$419)=0),"",(INDEX(MASTER!$D$24:$AG$391,$AK322,AD$419))))</f>
        <v/>
      </c>
      <c r="AE322" s="27" t="str" cm="1">
        <f t="array" ref="AE322">IF($AK322=0,"",IF((INDEX(MASTER!$D$24:$AG$391,$AK322,AE$419)=0),"",(INDEX(MASTER!$D$24:$AG$391,$AK322,AE$419))))</f>
        <v/>
      </c>
      <c r="AF322" s="102" t="str" cm="1">
        <f t="array" ref="AF322">IF($AK322=0,"",IF((INDEX(MASTER!$D$24:$AG$391,$AK322,AF$419)=0),"",(INDEX(MASTER!$D$24:$AG$391,$AK322,AF$419))))</f>
        <v/>
      </c>
      <c r="AK322" s="3">
        <v>236</v>
      </c>
    </row>
    <row r="323" spans="2:37" ht="12.75" customHeight="1" x14ac:dyDescent="0.2">
      <c r="B323" s="28"/>
      <c r="D323" s="22" t="str" cm="1">
        <f t="array" ref="D323">IF($AK323=0,"",IF((INDEX(MASTER!$D$24:$AG$391,$AK323,D$419)=0),"",(INDEX(MASTER!$D$24:$AG$391,$AK323,D$419))))</f>
        <v>148, 149</v>
      </c>
      <c r="E323" s="22" t="str" cm="1">
        <f t="array" ref="E323">IF($AK323=0,"",IF((INDEX(MASTER!$D$24:$AG$391,$AK323,E$419)=0),"",(INDEX(MASTER!$D$24:$AG$391,$AK323,E$419))))</f>
        <v>C-23</v>
      </c>
      <c r="F323" s="22" t="str" cm="1">
        <f t="array" ref="F323">IF($AK323=0,"",IF((INDEX(MASTER!$D$24:$AG$391,$AK323,F$419)=0),"",(INDEX(MASTER!$D$24:$AG$391,$AK323,F$419))))</f>
        <v>MONROE STREET</v>
      </c>
      <c r="G323" s="23" cm="1">
        <f t="array" ref="G323">IF($AK323=0,"",IF((INDEX(MASTER!$D$24:$AG$391,$AK323,G$419)=0),"",(INDEX(MASTER!$D$24:$AG$391,$AK323,G$419))))</f>
        <v>17358.79</v>
      </c>
      <c r="H323" s="22" t="str" cm="1">
        <f t="array" ref="H323">IF($AK323=0,"",IF((INDEX(MASTER!$D$24:$AG$391,$AK323,H$419)=0),"",(INDEX(MASTER!$D$24:$AG$391,$AK323,H$419))))</f>
        <v>TO</v>
      </c>
      <c r="I323" s="23" t="str" cm="1">
        <f t="array" ref="I323">IF($AK323=0,"",IF((INDEX(MASTER!$D$24:$AG$391,$AK323,I$419)=0),"",(INDEX(MASTER!$D$24:$AG$391,$AK323,I$419))))</f>
        <v>175+18.33</v>
      </c>
      <c r="J323" s="24" t="str" cm="1">
        <f t="array" ref="J323">IF($AK323=0,"",IF((INDEX(MASTER!$D$24:$AG$391,$AK323,J$419)=0),"",(INDEX(MASTER!$D$24:$AG$391,$AK323,J$419))))</f>
        <v>LT</v>
      </c>
      <c r="K323" s="24" t="str" cm="1">
        <f t="array" ref="K323">IF($AK323=0,"",IF((INDEX(MASTER!$D$24:$AG$391,$AK323,K$419)=0),"",(INDEX(MASTER!$D$24:$AG$391,$AK323,K$419))))</f>
        <v>02/S&gt;2/04</v>
      </c>
      <c r="L323" s="25" t="str" cm="1">
        <f t="array" ref="L323">IF($AK323=0,"",IF((INDEX(MASTER!$D$24:$AG$391,$AK323,L$419)=0),"",(INDEX(MASTER!$D$24:$AG$391,$AK323,L$419))))</f>
        <v/>
      </c>
      <c r="M323" s="27" t="str" cm="1">
        <f t="array" ref="M323">IF($AK323=0,"",IF((INDEX(MASTER!$D$24:$AG$391,$AK323,M$419)=0),"",(INDEX(MASTER!$D$24:$AG$391,$AK323,M$419))))</f>
        <v/>
      </c>
      <c r="N323" s="27" t="str" cm="1">
        <f t="array" ref="N323">IF($AK323=0,"",IF((INDEX(MASTER!$D$24:$AG$391,$AK323,N$419)=0),"",(INDEX(MASTER!$D$24:$AG$391,$AK323,N$419))))</f>
        <v/>
      </c>
      <c r="O323" s="27" t="str" cm="1">
        <f t="array" ref="O323">IF($AK323=0,"",IF((INDEX(MASTER!$D$24:$AG$391,$AK323,O$419)=0),"",(INDEX(MASTER!$D$24:$AG$391,$AK323,O$419))))</f>
        <v/>
      </c>
      <c r="P323" s="27" t="str" cm="1">
        <f t="array" ref="P323">IF($AK323=0,"",IF((INDEX(MASTER!$D$24:$AG$391,$AK323,P$419)=0),"",(INDEX(MASTER!$D$24:$AG$391,$AK323,P$419))))</f>
        <v/>
      </c>
      <c r="Q323" s="27" t="str" cm="1">
        <f t="array" ref="Q323">IF($AK323=0,"",IF((INDEX(MASTER!$D$24:$AG$391,$AK323,Q$419)=0),"",(INDEX(MASTER!$D$24:$AG$391,$AK323,Q$419))))</f>
        <v/>
      </c>
      <c r="R323" s="27" t="str" cm="1">
        <f t="array" ref="R323">IF($AK323=0,"",IF((INDEX(MASTER!$D$24:$AG$391,$AK323,R$419)=0),"",(INDEX(MASTER!$D$24:$AG$391,$AK323,R$419))))</f>
        <v/>
      </c>
      <c r="S323" s="27" t="str" cm="1">
        <f t="array" ref="S323">IF($AK323=0,"",IF((INDEX(MASTER!$D$24:$AG$391,$AK323,S$419)=0),"",(INDEX(MASTER!$D$24:$AG$391,$AK323,S$419))))</f>
        <v/>
      </c>
      <c r="T323" s="27" t="str" cm="1">
        <f t="array" ref="T323">IF($AK323=0,"",IF((INDEX(MASTER!$D$24:$AG$391,$AK323,T$419)=0),"",(INDEX(MASTER!$D$24:$AG$391,$AK323,T$419))))</f>
        <v/>
      </c>
      <c r="U323" s="27" t="str" cm="1">
        <f t="array" ref="U323">IF($AK323=0,"",IF((INDEX(MASTER!$D$24:$AG$391,$AK323,U$419)=0),"",(INDEX(MASTER!$D$24:$AG$391,$AK323,U$419))))</f>
        <v/>
      </c>
      <c r="V323" s="27" t="str" cm="1">
        <f t="array" ref="V323">IF($AK323=0,"",IF((INDEX(MASTER!$D$24:$AG$391,$AK323,V$419)=0),"",(INDEX(MASTER!$D$24:$AG$391,$AK323,V$419))))</f>
        <v/>
      </c>
      <c r="W323" s="27" t="str" cm="1">
        <f t="array" ref="W323">IF($AK323=0,"",IF((INDEX(MASTER!$D$24:$AG$391,$AK323,W$419)=0),"",(INDEX(MASTER!$D$24:$AG$391,$AK323,W$419))))</f>
        <v/>
      </c>
      <c r="X323" s="27" cm="1">
        <f t="array" ref="X323">IF($AK323=0,"",IF((INDEX(MASTER!$D$24:$AG$391,$AK323,X$419)=0),"",(INDEX(MASTER!$D$24:$AG$391,$AK323,X$419))))</f>
        <v>160</v>
      </c>
      <c r="Y323" s="27" t="str" cm="1">
        <f t="array" ref="Y323">IF($AK323=0,"",IF((INDEX(MASTER!$D$24:$AG$391,$AK323,Y$419)=0),"",(INDEX(MASTER!$D$24:$AG$391,$AK323,Y$419))))</f>
        <v/>
      </c>
      <c r="Z323" s="27" t="str" cm="1">
        <f t="array" ref="Z323">IF($AK323=0,"",IF((INDEX(MASTER!$D$24:$AG$391,$AK323,Z$419)=0),"",(INDEX(MASTER!$D$24:$AG$391,$AK323,Z$419))))</f>
        <v/>
      </c>
      <c r="AA323" s="27" t="str" cm="1">
        <f t="array" ref="AA323">IF($AK323=0,"",IF((INDEX(MASTER!$D$24:$AG$391,$AK323,AA$419)=0),"",(INDEX(MASTER!$D$24:$AG$391,$AK323,AA$419))))</f>
        <v/>
      </c>
      <c r="AB323" s="27" t="str" cm="1">
        <f t="array" ref="AB323">IF($AK323=0,"",IF((INDEX(MASTER!$D$24:$AG$391,$AK323,AB$419)=0),"",(INDEX(MASTER!$D$24:$AG$391,$AK323,AB$419))))</f>
        <v/>
      </c>
      <c r="AC323" s="27" t="str" cm="1">
        <f t="array" ref="AC323">IF($AK323=0,"",IF((INDEX(MASTER!$D$24:$AG$391,$AK323,AC$419)=0),"",(INDEX(MASTER!$D$24:$AG$391,$AK323,AC$419))))</f>
        <v/>
      </c>
      <c r="AD323" s="27" t="str" cm="1">
        <f t="array" ref="AD323">IF($AK323=0,"",IF((INDEX(MASTER!$D$24:$AG$391,$AK323,AD$419)=0),"",(INDEX(MASTER!$D$24:$AG$391,$AK323,AD$419))))</f>
        <v/>
      </c>
      <c r="AE323" s="27" t="str" cm="1">
        <f t="array" ref="AE323">IF($AK323=0,"",IF((INDEX(MASTER!$D$24:$AG$391,$AK323,AE$419)=0),"",(INDEX(MASTER!$D$24:$AG$391,$AK323,AE$419))))</f>
        <v/>
      </c>
      <c r="AF323" s="102" t="str" cm="1">
        <f t="array" ref="AF323">IF($AK323=0,"",IF((INDEX(MASTER!$D$24:$AG$391,$AK323,AF$419)=0),"",(INDEX(MASTER!$D$24:$AG$391,$AK323,AF$419))))</f>
        <v/>
      </c>
      <c r="AK323" s="3">
        <v>237</v>
      </c>
    </row>
    <row r="324" spans="2:37" ht="12.75" customHeight="1" x14ac:dyDescent="0.2">
      <c r="B324" s="28"/>
      <c r="D324" s="22" t="str" cm="1">
        <f t="array" ref="D324">IF($AK324=0,"",IF((INDEX(MASTER!$D$24:$AG$391,$AK324,D$419)=0),"",(INDEX(MASTER!$D$24:$AG$391,$AK324,D$419))))</f>
        <v/>
      </c>
      <c r="E324" s="22" t="str" cm="1">
        <f t="array" ref="E324">IF($AK324=0,"",IF((INDEX(MASTER!$D$24:$AG$391,$AK324,E$419)=0),"",(INDEX(MASTER!$D$24:$AG$391,$AK324,E$419))))</f>
        <v/>
      </c>
      <c r="F324" s="22" t="str" cm="1">
        <f t="array" ref="F324">IF($AK324=0,"",IF((INDEX(MASTER!$D$24:$AG$391,$AK324,F$419)=0),"",(INDEX(MASTER!$D$24:$AG$391,$AK324,F$419))))</f>
        <v/>
      </c>
      <c r="G324" s="23" t="str" cm="1">
        <f t="array" ref="G324">IF($AK324=0,"",IF((INDEX(MASTER!$D$24:$AG$391,$AK324,G$419)=0),"",(INDEX(MASTER!$D$24:$AG$391,$AK324,G$419))))</f>
        <v/>
      </c>
      <c r="H324" s="22" t="str" cm="1">
        <f t="array" ref="H324">IF($AK324=0,"",IF((INDEX(MASTER!$D$24:$AG$391,$AK324,H$419)=0),"",(INDEX(MASTER!$D$24:$AG$391,$AK324,H$419))))</f>
        <v/>
      </c>
      <c r="I324" s="23" t="str" cm="1">
        <f t="array" ref="I324">IF($AK324=0,"",IF((INDEX(MASTER!$D$24:$AG$391,$AK324,I$419)=0),"",(INDEX(MASTER!$D$24:$AG$391,$AK324,I$419))))</f>
        <v/>
      </c>
      <c r="J324" s="24" t="str" cm="1">
        <f t="array" ref="J324">IF($AK324=0,"",IF((INDEX(MASTER!$D$24:$AG$391,$AK324,J$419)=0),"",(INDEX(MASTER!$D$24:$AG$391,$AK324,J$419))))</f>
        <v/>
      </c>
      <c r="K324" s="24" t="str" cm="1">
        <f t="array" ref="K324">IF($AK324=0,"",IF((INDEX(MASTER!$D$24:$AG$391,$AK324,K$419)=0),"",(INDEX(MASTER!$D$24:$AG$391,$AK324,K$419))))</f>
        <v/>
      </c>
      <c r="L324" s="25" t="str" cm="1">
        <f t="array" ref="L324">IF($AK324=0,"",IF((INDEX(MASTER!$D$24:$AG$391,$AK324,L$419)=0),"",(INDEX(MASTER!$D$24:$AG$391,$AK324,L$419))))</f>
        <v/>
      </c>
      <c r="M324" s="27" t="str" cm="1">
        <f t="array" ref="M324">IF($AK324=0,"",IF((INDEX(MASTER!$D$24:$AG$391,$AK324,M$419)=0),"",(INDEX(MASTER!$D$24:$AG$391,$AK324,M$419))))</f>
        <v/>
      </c>
      <c r="N324" s="27" t="str" cm="1">
        <f t="array" ref="N324">IF($AK324=0,"",IF((INDEX(MASTER!$D$24:$AG$391,$AK324,N$419)=0),"",(INDEX(MASTER!$D$24:$AG$391,$AK324,N$419))))</f>
        <v/>
      </c>
      <c r="O324" s="27" t="str" cm="1">
        <f t="array" ref="O324">IF($AK324=0,"",IF((INDEX(MASTER!$D$24:$AG$391,$AK324,O$419)=0),"",(INDEX(MASTER!$D$24:$AG$391,$AK324,O$419))))</f>
        <v/>
      </c>
      <c r="P324" s="27" t="str" cm="1">
        <f t="array" ref="P324">IF($AK324=0,"",IF((INDEX(MASTER!$D$24:$AG$391,$AK324,P$419)=0),"",(INDEX(MASTER!$D$24:$AG$391,$AK324,P$419))))</f>
        <v/>
      </c>
      <c r="Q324" s="27" t="str" cm="1">
        <f t="array" ref="Q324">IF($AK324=0,"",IF((INDEX(MASTER!$D$24:$AG$391,$AK324,Q$419)=0),"",(INDEX(MASTER!$D$24:$AG$391,$AK324,Q$419))))</f>
        <v/>
      </c>
      <c r="R324" s="27" t="str" cm="1">
        <f t="array" ref="R324">IF($AK324=0,"",IF((INDEX(MASTER!$D$24:$AG$391,$AK324,R$419)=0),"",(INDEX(MASTER!$D$24:$AG$391,$AK324,R$419))))</f>
        <v/>
      </c>
      <c r="S324" s="27" t="str" cm="1">
        <f t="array" ref="S324">IF($AK324=0,"",IF((INDEX(MASTER!$D$24:$AG$391,$AK324,S$419)=0),"",(INDEX(MASTER!$D$24:$AG$391,$AK324,S$419))))</f>
        <v/>
      </c>
      <c r="T324" s="27" t="str" cm="1">
        <f t="array" ref="T324">IF($AK324=0,"",IF((INDEX(MASTER!$D$24:$AG$391,$AK324,T$419)=0),"",(INDEX(MASTER!$D$24:$AG$391,$AK324,T$419))))</f>
        <v/>
      </c>
      <c r="U324" s="27" t="str" cm="1">
        <f t="array" ref="U324">IF($AK324=0,"",IF((INDEX(MASTER!$D$24:$AG$391,$AK324,U$419)=0),"",(INDEX(MASTER!$D$24:$AG$391,$AK324,U$419))))</f>
        <v/>
      </c>
      <c r="V324" s="27" t="str" cm="1">
        <f t="array" ref="V324">IF($AK324=0,"",IF((INDEX(MASTER!$D$24:$AG$391,$AK324,V$419)=0),"",(INDEX(MASTER!$D$24:$AG$391,$AK324,V$419))))</f>
        <v/>
      </c>
      <c r="W324" s="27" t="str" cm="1">
        <f t="array" ref="W324">IF($AK324=0,"",IF((INDEX(MASTER!$D$24:$AG$391,$AK324,W$419)=0),"",(INDEX(MASTER!$D$24:$AG$391,$AK324,W$419))))</f>
        <v/>
      </c>
      <c r="X324" s="27" t="str" cm="1">
        <f t="array" ref="X324">IF($AK324=0,"",IF((INDEX(MASTER!$D$24:$AG$391,$AK324,X$419)=0),"",(INDEX(MASTER!$D$24:$AG$391,$AK324,X$419))))</f>
        <v/>
      </c>
      <c r="Y324" s="27" t="str" cm="1">
        <f t="array" ref="Y324">IF($AK324=0,"",IF((INDEX(MASTER!$D$24:$AG$391,$AK324,Y$419)=0),"",(INDEX(MASTER!$D$24:$AG$391,$AK324,Y$419))))</f>
        <v/>
      </c>
      <c r="Z324" s="27" t="str" cm="1">
        <f t="array" ref="Z324">IF($AK324=0,"",IF((INDEX(MASTER!$D$24:$AG$391,$AK324,Z$419)=0),"",(INDEX(MASTER!$D$24:$AG$391,$AK324,Z$419))))</f>
        <v/>
      </c>
      <c r="AA324" s="27" t="str" cm="1">
        <f t="array" ref="AA324">IF($AK324=0,"",IF((INDEX(MASTER!$D$24:$AG$391,$AK324,AA$419)=0),"",(INDEX(MASTER!$D$24:$AG$391,$AK324,AA$419))))</f>
        <v/>
      </c>
      <c r="AB324" s="27" t="str" cm="1">
        <f t="array" ref="AB324">IF($AK324=0,"",IF((INDEX(MASTER!$D$24:$AG$391,$AK324,AB$419)=0),"",(INDEX(MASTER!$D$24:$AG$391,$AK324,AB$419))))</f>
        <v/>
      </c>
      <c r="AC324" s="27" t="str" cm="1">
        <f t="array" ref="AC324">IF($AK324=0,"",IF((INDEX(MASTER!$D$24:$AG$391,$AK324,AC$419)=0),"",(INDEX(MASTER!$D$24:$AG$391,$AK324,AC$419))))</f>
        <v/>
      </c>
      <c r="AD324" s="27" t="str" cm="1">
        <f t="array" ref="AD324">IF($AK324=0,"",IF((INDEX(MASTER!$D$24:$AG$391,$AK324,AD$419)=0),"",(INDEX(MASTER!$D$24:$AG$391,$AK324,AD$419))))</f>
        <v/>
      </c>
      <c r="AE324" s="27" t="str" cm="1">
        <f t="array" ref="AE324">IF($AK324=0,"",IF((INDEX(MASTER!$D$24:$AG$391,$AK324,AE$419)=0),"",(INDEX(MASTER!$D$24:$AG$391,$AK324,AE$419))))</f>
        <v/>
      </c>
      <c r="AF324" s="102" t="str" cm="1">
        <f t="array" ref="AF324">IF($AK324=0,"",IF((INDEX(MASTER!$D$24:$AG$391,$AK324,AF$419)=0),"",(INDEX(MASTER!$D$24:$AG$391,$AK324,AF$419))))</f>
        <v/>
      </c>
      <c r="AK324" s="3">
        <v>238</v>
      </c>
    </row>
    <row r="325" spans="2:37" ht="12.75" customHeight="1" x14ac:dyDescent="0.2">
      <c r="B325" s="28"/>
      <c r="D325" s="22" cm="1">
        <f t="array" ref="D325">IF($AK325=0,"",IF((INDEX(MASTER!$D$24:$AG$391,$AK325,D$419)=0),"",(INDEX(MASTER!$D$24:$AG$391,$AK325,D$419))))</f>
        <v>149</v>
      </c>
      <c r="E325" s="22" t="str" cm="1">
        <f t="array" ref="E325">IF($AK325=0,"",IF((INDEX(MASTER!$D$24:$AG$391,$AK325,E$419)=0),"",(INDEX(MASTER!$D$24:$AG$391,$AK325,E$419))))</f>
        <v>C-24</v>
      </c>
      <c r="F325" s="22" t="str" cm="1">
        <f t="array" ref="F325">IF($AK325=0,"",IF((INDEX(MASTER!$D$24:$AG$391,$AK325,F$419)=0),"",(INDEX(MASTER!$D$24:$AG$391,$AK325,F$419))))</f>
        <v>MONROE STREET</v>
      </c>
      <c r="G325" s="23" cm="1">
        <f t="array" ref="G325">IF($AK325=0,"",IF((INDEX(MASTER!$D$24:$AG$391,$AK325,G$419)=0),"",(INDEX(MASTER!$D$24:$AG$391,$AK325,G$419))))</f>
        <v>17422.41</v>
      </c>
      <c r="H325" s="22" t="str" cm="1">
        <f t="array" ref="H325">IF($AK325=0,"",IF((INDEX(MASTER!$D$24:$AG$391,$AK325,H$419)=0),"",(INDEX(MASTER!$D$24:$AG$391,$AK325,H$419))))</f>
        <v>TO</v>
      </c>
      <c r="I325" s="23" cm="1">
        <f t="array" ref="I325">IF($AK325=0,"",IF((INDEX(MASTER!$D$24:$AG$391,$AK325,I$419)=0),"",(INDEX(MASTER!$D$24:$AG$391,$AK325,I$419))))</f>
        <v>17517</v>
      </c>
      <c r="J325" s="24" t="str" cm="1">
        <f t="array" ref="J325">IF($AK325=0,"",IF((INDEX(MASTER!$D$24:$AG$391,$AK325,J$419)=0),"",(INDEX(MASTER!$D$24:$AG$391,$AK325,J$419))))</f>
        <v>RT</v>
      </c>
      <c r="K325" s="24" t="str" cm="1">
        <f t="array" ref="K325">IF($AK325=0,"",IF((INDEX(MASTER!$D$24:$AG$391,$AK325,K$419)=0),"",(INDEX(MASTER!$D$24:$AG$391,$AK325,K$419))))</f>
        <v>02/S&gt;2/04</v>
      </c>
      <c r="L325" s="25" t="str" cm="1">
        <f t="array" ref="L325">IF($AK325=0,"",IF((INDEX(MASTER!$D$24:$AG$391,$AK325,L$419)=0),"",(INDEX(MASTER!$D$24:$AG$391,$AK325,L$419))))</f>
        <v/>
      </c>
      <c r="M325" s="27" t="str" cm="1">
        <f t="array" ref="M325">IF($AK325=0,"",IF((INDEX(MASTER!$D$24:$AG$391,$AK325,M$419)=0),"",(INDEX(MASTER!$D$24:$AG$391,$AK325,M$419))))</f>
        <v/>
      </c>
      <c r="N325" s="27" t="str" cm="1">
        <f t="array" ref="N325">IF($AK325=0,"",IF((INDEX(MASTER!$D$24:$AG$391,$AK325,N$419)=0),"",(INDEX(MASTER!$D$24:$AG$391,$AK325,N$419))))</f>
        <v/>
      </c>
      <c r="O325" s="27" t="str" cm="1">
        <f t="array" ref="O325">IF($AK325=0,"",IF((INDEX(MASTER!$D$24:$AG$391,$AK325,O$419)=0),"",(INDEX(MASTER!$D$24:$AG$391,$AK325,O$419))))</f>
        <v/>
      </c>
      <c r="P325" s="27" t="str" cm="1">
        <f t="array" ref="P325">IF($AK325=0,"",IF((INDEX(MASTER!$D$24:$AG$391,$AK325,P$419)=0),"",(INDEX(MASTER!$D$24:$AG$391,$AK325,P$419))))</f>
        <v/>
      </c>
      <c r="Q325" s="27" t="str" cm="1">
        <f t="array" ref="Q325">IF($AK325=0,"",IF((INDEX(MASTER!$D$24:$AG$391,$AK325,Q$419)=0),"",(INDEX(MASTER!$D$24:$AG$391,$AK325,Q$419))))</f>
        <v/>
      </c>
      <c r="R325" s="27" t="str" cm="1">
        <f t="array" ref="R325">IF($AK325=0,"",IF((INDEX(MASTER!$D$24:$AG$391,$AK325,R$419)=0),"",(INDEX(MASTER!$D$24:$AG$391,$AK325,R$419))))</f>
        <v/>
      </c>
      <c r="S325" s="27" t="str" cm="1">
        <f t="array" ref="S325">IF($AK325=0,"",IF((INDEX(MASTER!$D$24:$AG$391,$AK325,S$419)=0),"",(INDEX(MASTER!$D$24:$AG$391,$AK325,S$419))))</f>
        <v/>
      </c>
      <c r="T325" s="27" t="str" cm="1">
        <f t="array" ref="T325">IF($AK325=0,"",IF((INDEX(MASTER!$D$24:$AG$391,$AK325,T$419)=0),"",(INDEX(MASTER!$D$24:$AG$391,$AK325,T$419))))</f>
        <v/>
      </c>
      <c r="U325" s="27" t="str" cm="1">
        <f t="array" ref="U325">IF($AK325=0,"",IF((INDEX(MASTER!$D$24:$AG$391,$AK325,U$419)=0),"",(INDEX(MASTER!$D$24:$AG$391,$AK325,U$419))))</f>
        <v/>
      </c>
      <c r="V325" s="27" t="str" cm="1">
        <f t="array" ref="V325">IF($AK325=0,"",IF((INDEX(MASTER!$D$24:$AG$391,$AK325,V$419)=0),"",(INDEX(MASTER!$D$24:$AG$391,$AK325,V$419))))</f>
        <v/>
      </c>
      <c r="W325" s="27" t="str" cm="1">
        <f t="array" ref="W325">IF($AK325=0,"",IF((INDEX(MASTER!$D$24:$AG$391,$AK325,W$419)=0),"",(INDEX(MASTER!$D$24:$AG$391,$AK325,W$419))))</f>
        <v/>
      </c>
      <c r="X325" s="27" cm="1">
        <f t="array" ref="X325">IF($AK325=0,"",IF((INDEX(MASTER!$D$24:$AG$391,$AK325,X$419)=0),"",(INDEX(MASTER!$D$24:$AG$391,$AK325,X$419))))</f>
        <v>99</v>
      </c>
      <c r="Y325" s="27" t="str" cm="1">
        <f t="array" ref="Y325">IF($AK325=0,"",IF((INDEX(MASTER!$D$24:$AG$391,$AK325,Y$419)=0),"",(INDEX(MASTER!$D$24:$AG$391,$AK325,Y$419))))</f>
        <v/>
      </c>
      <c r="Z325" s="27" t="str" cm="1">
        <f t="array" ref="Z325">IF($AK325=0,"",IF((INDEX(MASTER!$D$24:$AG$391,$AK325,Z$419)=0),"",(INDEX(MASTER!$D$24:$AG$391,$AK325,Z$419))))</f>
        <v/>
      </c>
      <c r="AA325" s="27" t="str" cm="1">
        <f t="array" ref="AA325">IF($AK325=0,"",IF((INDEX(MASTER!$D$24:$AG$391,$AK325,AA$419)=0),"",(INDEX(MASTER!$D$24:$AG$391,$AK325,AA$419))))</f>
        <v/>
      </c>
      <c r="AB325" s="27" t="str" cm="1">
        <f t="array" ref="AB325">IF($AK325=0,"",IF((INDEX(MASTER!$D$24:$AG$391,$AK325,AB$419)=0),"",(INDEX(MASTER!$D$24:$AG$391,$AK325,AB$419))))</f>
        <v/>
      </c>
      <c r="AC325" s="27" t="str" cm="1">
        <f t="array" ref="AC325">IF($AK325=0,"",IF((INDEX(MASTER!$D$24:$AG$391,$AK325,AC$419)=0),"",(INDEX(MASTER!$D$24:$AG$391,$AK325,AC$419))))</f>
        <v/>
      </c>
      <c r="AD325" s="27" t="str" cm="1">
        <f t="array" ref="AD325">IF($AK325=0,"",IF((INDEX(MASTER!$D$24:$AG$391,$AK325,AD$419)=0),"",(INDEX(MASTER!$D$24:$AG$391,$AK325,AD$419))))</f>
        <v/>
      </c>
      <c r="AE325" s="27" t="str" cm="1">
        <f t="array" ref="AE325">IF($AK325=0,"",IF((INDEX(MASTER!$D$24:$AG$391,$AK325,AE$419)=0),"",(INDEX(MASTER!$D$24:$AG$391,$AK325,AE$419))))</f>
        <v/>
      </c>
      <c r="AF325" s="102" t="str" cm="1">
        <f t="array" ref="AF325">IF($AK325=0,"",IF((INDEX(MASTER!$D$24:$AG$391,$AK325,AF$419)=0),"",(INDEX(MASTER!$D$24:$AG$391,$AK325,AF$419))))</f>
        <v/>
      </c>
      <c r="AK325" s="3">
        <v>239</v>
      </c>
    </row>
    <row r="326" spans="2:37" ht="12.75" customHeight="1" x14ac:dyDescent="0.2">
      <c r="B326" s="28"/>
      <c r="D326" s="22" cm="1">
        <f t="array" ref="D326">IF($AK326=0,"",IF((INDEX(MASTER!$D$24:$AG$391,$AK326,D$419)=0),"",(INDEX(MASTER!$D$24:$AG$391,$AK326,D$419))))</f>
        <v>149</v>
      </c>
      <c r="E326" s="22" t="str" cm="1">
        <f t="array" ref="E326">IF($AK326=0,"",IF((INDEX(MASTER!$D$24:$AG$391,$AK326,E$419)=0),"",(INDEX(MASTER!$D$24:$AG$391,$AK326,E$419))))</f>
        <v>C-25</v>
      </c>
      <c r="F326" s="22" t="str" cm="1">
        <f t="array" ref="F326">IF($AK326=0,"",IF((INDEX(MASTER!$D$24:$AG$391,$AK326,F$419)=0),"",(INDEX(MASTER!$D$24:$AG$391,$AK326,F$419))))</f>
        <v>MONROE STREET / RAMP C-D</v>
      </c>
      <c r="G326" s="23" cm="1">
        <f t="array" ref="G326">IF($AK326=0,"",IF((INDEX(MASTER!$D$24:$AG$391,$AK326,G$419)=0),"",(INDEX(MASTER!$D$24:$AG$391,$AK326,G$419))))</f>
        <v>17422.419999999998</v>
      </c>
      <c r="H326" s="22" t="str" cm="1">
        <f t="array" ref="H326">IF($AK326=0,"",IF((INDEX(MASTER!$D$24:$AG$391,$AK326,H$419)=0),"",(INDEX(MASTER!$D$24:$AG$391,$AK326,H$419))))</f>
        <v>TO</v>
      </c>
      <c r="I326" s="23" t="str" cm="1">
        <f t="array" ref="I326">IF($AK326=0,"",IF((INDEX(MASTER!$D$24:$AG$391,$AK326,I$419)=0),"",(INDEX(MASTER!$D$24:$AG$391,$AK326,I$419))))</f>
        <v>11+64.09</v>
      </c>
      <c r="J326" s="24" t="str" cm="1">
        <f t="array" ref="J326">IF($AK326=0,"",IF((INDEX(MASTER!$D$24:$AG$391,$AK326,J$419)=0),"",(INDEX(MASTER!$D$24:$AG$391,$AK326,J$419))))</f>
        <v>RT</v>
      </c>
      <c r="K326" s="24" t="str" cm="1">
        <f t="array" ref="K326">IF($AK326=0,"",IF((INDEX(MASTER!$D$24:$AG$391,$AK326,K$419)=0),"",(INDEX(MASTER!$D$24:$AG$391,$AK326,K$419))))</f>
        <v>01/NHS/21</v>
      </c>
      <c r="L326" s="25" t="str" cm="1">
        <f t="array" ref="L326">IF($AK326=0,"",IF((INDEX(MASTER!$D$24:$AG$391,$AK326,L$419)=0),"",(INDEX(MASTER!$D$24:$AG$391,$AK326,L$419))))</f>
        <v/>
      </c>
      <c r="M326" s="27" t="str" cm="1">
        <f t="array" ref="M326">IF($AK326=0,"",IF((INDEX(MASTER!$D$24:$AG$391,$AK326,M$419)=0),"",(INDEX(MASTER!$D$24:$AG$391,$AK326,M$419))))</f>
        <v/>
      </c>
      <c r="N326" s="27" t="str" cm="1">
        <f t="array" ref="N326">IF($AK326=0,"",IF((INDEX(MASTER!$D$24:$AG$391,$AK326,N$419)=0),"",(INDEX(MASTER!$D$24:$AG$391,$AK326,N$419))))</f>
        <v/>
      </c>
      <c r="O326" s="27" t="str" cm="1">
        <f t="array" ref="O326">IF($AK326=0,"",IF((INDEX(MASTER!$D$24:$AG$391,$AK326,O$419)=0),"",(INDEX(MASTER!$D$24:$AG$391,$AK326,O$419))))</f>
        <v/>
      </c>
      <c r="P326" s="27" t="str" cm="1">
        <f t="array" ref="P326">IF($AK326=0,"",IF((INDEX(MASTER!$D$24:$AG$391,$AK326,P$419)=0),"",(INDEX(MASTER!$D$24:$AG$391,$AK326,P$419))))</f>
        <v/>
      </c>
      <c r="Q326" s="27" t="str" cm="1">
        <f t="array" ref="Q326">IF($AK326=0,"",IF((INDEX(MASTER!$D$24:$AG$391,$AK326,Q$419)=0),"",(INDEX(MASTER!$D$24:$AG$391,$AK326,Q$419))))</f>
        <v/>
      </c>
      <c r="R326" s="27" t="str" cm="1">
        <f t="array" ref="R326">IF($AK326=0,"",IF((INDEX(MASTER!$D$24:$AG$391,$AK326,R$419)=0),"",(INDEX(MASTER!$D$24:$AG$391,$AK326,R$419))))</f>
        <v/>
      </c>
      <c r="S326" s="27" t="str" cm="1">
        <f t="array" ref="S326">IF($AK326=0,"",IF((INDEX(MASTER!$D$24:$AG$391,$AK326,S$419)=0),"",(INDEX(MASTER!$D$24:$AG$391,$AK326,S$419))))</f>
        <v/>
      </c>
      <c r="T326" s="27" t="str" cm="1">
        <f t="array" ref="T326">IF($AK326=0,"",IF((INDEX(MASTER!$D$24:$AG$391,$AK326,T$419)=0),"",(INDEX(MASTER!$D$24:$AG$391,$AK326,T$419))))</f>
        <v/>
      </c>
      <c r="U326" s="27" t="str" cm="1">
        <f t="array" ref="U326">IF($AK326=0,"",IF((INDEX(MASTER!$D$24:$AG$391,$AK326,U$419)=0),"",(INDEX(MASTER!$D$24:$AG$391,$AK326,U$419))))</f>
        <v/>
      </c>
      <c r="V326" s="27" t="str" cm="1">
        <f t="array" ref="V326">IF($AK326=0,"",IF((INDEX(MASTER!$D$24:$AG$391,$AK326,V$419)=0),"",(INDEX(MASTER!$D$24:$AG$391,$AK326,V$419))))</f>
        <v/>
      </c>
      <c r="W326" s="27" t="str" cm="1">
        <f t="array" ref="W326">IF($AK326=0,"",IF((INDEX(MASTER!$D$24:$AG$391,$AK326,W$419)=0),"",(INDEX(MASTER!$D$24:$AG$391,$AK326,W$419))))</f>
        <v/>
      </c>
      <c r="X326" s="27" cm="1">
        <f t="array" ref="X326">IF($AK326=0,"",IF((INDEX(MASTER!$D$24:$AG$391,$AK326,X$419)=0),"",(INDEX(MASTER!$D$24:$AG$391,$AK326,X$419))))</f>
        <v>93</v>
      </c>
      <c r="Y326" s="27" t="str" cm="1">
        <f t="array" ref="Y326">IF($AK326=0,"",IF((INDEX(MASTER!$D$24:$AG$391,$AK326,Y$419)=0),"",(INDEX(MASTER!$D$24:$AG$391,$AK326,Y$419))))</f>
        <v/>
      </c>
      <c r="Z326" s="27" t="str" cm="1">
        <f t="array" ref="Z326">IF($AK326=0,"",IF((INDEX(MASTER!$D$24:$AG$391,$AK326,Z$419)=0),"",(INDEX(MASTER!$D$24:$AG$391,$AK326,Z$419))))</f>
        <v/>
      </c>
      <c r="AA326" s="27" t="str" cm="1">
        <f t="array" ref="AA326">IF($AK326=0,"",IF((INDEX(MASTER!$D$24:$AG$391,$AK326,AA$419)=0),"",(INDEX(MASTER!$D$24:$AG$391,$AK326,AA$419))))</f>
        <v/>
      </c>
      <c r="AB326" s="27" t="str" cm="1">
        <f t="array" ref="AB326">IF($AK326=0,"",IF((INDEX(MASTER!$D$24:$AG$391,$AK326,AB$419)=0),"",(INDEX(MASTER!$D$24:$AG$391,$AK326,AB$419))))</f>
        <v/>
      </c>
      <c r="AC326" s="27" t="str" cm="1">
        <f t="array" ref="AC326">IF($AK326=0,"",IF((INDEX(MASTER!$D$24:$AG$391,$AK326,AC$419)=0),"",(INDEX(MASTER!$D$24:$AG$391,$AK326,AC$419))))</f>
        <v/>
      </c>
      <c r="AD326" s="27" t="str" cm="1">
        <f t="array" ref="AD326">IF($AK326=0,"",IF((INDEX(MASTER!$D$24:$AG$391,$AK326,AD$419)=0),"",(INDEX(MASTER!$D$24:$AG$391,$AK326,AD$419))))</f>
        <v/>
      </c>
      <c r="AE326" s="27" t="str" cm="1">
        <f t="array" ref="AE326">IF($AK326=0,"",IF((INDEX(MASTER!$D$24:$AG$391,$AK326,AE$419)=0),"",(INDEX(MASTER!$D$24:$AG$391,$AK326,AE$419))))</f>
        <v/>
      </c>
      <c r="AF326" s="102" t="str" cm="1">
        <f t="array" ref="AF326">IF($AK326=0,"",IF((INDEX(MASTER!$D$24:$AG$391,$AK326,AF$419)=0),"",(INDEX(MASTER!$D$24:$AG$391,$AK326,AF$419))))</f>
        <v/>
      </c>
      <c r="AK326" s="3">
        <v>240</v>
      </c>
    </row>
    <row r="327" spans="2:37" ht="12.75" customHeight="1" x14ac:dyDescent="0.2">
      <c r="B327" s="28"/>
      <c r="D327" s="22" cm="1">
        <f t="array" ref="D327">IF($AK327=0,"",IF((INDEX(MASTER!$D$24:$AG$391,$AK327,D$419)=0),"",(INDEX(MASTER!$D$24:$AG$391,$AK327,D$419))))</f>
        <v>149</v>
      </c>
      <c r="E327" s="22" t="str" cm="1">
        <f t="array" ref="E327">IF($AK327=0,"",IF((INDEX(MASTER!$D$24:$AG$391,$AK327,E$419)=0),"",(INDEX(MASTER!$D$24:$AG$391,$AK327,E$419))))</f>
        <v>C-26</v>
      </c>
      <c r="F327" s="22" t="str" cm="1">
        <f t="array" ref="F327">IF($AK327=0,"",IF((INDEX(MASTER!$D$24:$AG$391,$AK327,F$419)=0),"",(INDEX(MASTER!$D$24:$AG$391,$AK327,F$419))))</f>
        <v>RAMP C-D / MONROE STREET</v>
      </c>
      <c r="G327" s="23" t="str" cm="1">
        <f t="array" ref="G327">IF($AK327=0,"",IF((INDEX(MASTER!$D$24:$AG$391,$AK327,G$419)=0),"",(INDEX(MASTER!$D$24:$AG$391,$AK327,G$419))))</f>
        <v>11+64.09</v>
      </c>
      <c r="H327" s="22" t="str" cm="1">
        <f t="array" ref="H327">IF($AK327=0,"",IF((INDEX(MASTER!$D$24:$AG$391,$AK327,H$419)=0),"",(INDEX(MASTER!$D$24:$AG$391,$AK327,H$419))))</f>
        <v>TO</v>
      </c>
      <c r="I327" s="23" cm="1">
        <f t="array" ref="I327">IF($AK327=0,"",IF((INDEX(MASTER!$D$24:$AG$391,$AK327,I$419)=0),"",(INDEX(MASTER!$D$24:$AG$391,$AK327,I$419))))</f>
        <v>17517</v>
      </c>
      <c r="J327" s="24" t="str" cm="1">
        <f t="array" ref="J327">IF($AK327=0,"",IF((INDEX(MASTER!$D$24:$AG$391,$AK327,J$419)=0),"",(INDEX(MASTER!$D$24:$AG$391,$AK327,J$419))))</f>
        <v>RT</v>
      </c>
      <c r="K327" s="24" t="str" cm="1">
        <f t="array" ref="K327">IF($AK327=0,"",IF((INDEX(MASTER!$D$24:$AG$391,$AK327,K$419)=0),"",(INDEX(MASTER!$D$24:$AG$391,$AK327,K$419))))</f>
        <v>02/S&gt;2/04</v>
      </c>
      <c r="L327" s="25" t="str" cm="1">
        <f t="array" ref="L327">IF($AK327=0,"",IF((INDEX(MASTER!$D$24:$AG$391,$AK327,L$419)=0),"",(INDEX(MASTER!$D$24:$AG$391,$AK327,L$419))))</f>
        <v/>
      </c>
      <c r="M327" s="27" t="str" cm="1">
        <f t="array" ref="M327">IF($AK327=0,"",IF((INDEX(MASTER!$D$24:$AG$391,$AK327,M$419)=0),"",(INDEX(MASTER!$D$24:$AG$391,$AK327,M$419))))</f>
        <v/>
      </c>
      <c r="N327" s="27" t="str" cm="1">
        <f t="array" ref="N327">IF($AK327=0,"",IF((INDEX(MASTER!$D$24:$AG$391,$AK327,N$419)=0),"",(INDEX(MASTER!$D$24:$AG$391,$AK327,N$419))))</f>
        <v/>
      </c>
      <c r="O327" s="27" t="str" cm="1">
        <f t="array" ref="O327">IF($AK327=0,"",IF((INDEX(MASTER!$D$24:$AG$391,$AK327,O$419)=0),"",(INDEX(MASTER!$D$24:$AG$391,$AK327,O$419))))</f>
        <v/>
      </c>
      <c r="P327" s="27" t="str" cm="1">
        <f t="array" ref="P327">IF($AK327=0,"",IF((INDEX(MASTER!$D$24:$AG$391,$AK327,P$419)=0),"",(INDEX(MASTER!$D$24:$AG$391,$AK327,P$419))))</f>
        <v/>
      </c>
      <c r="Q327" s="27" t="str" cm="1">
        <f t="array" ref="Q327">IF($AK327=0,"",IF((INDEX(MASTER!$D$24:$AG$391,$AK327,Q$419)=0),"",(INDEX(MASTER!$D$24:$AG$391,$AK327,Q$419))))</f>
        <v/>
      </c>
      <c r="R327" s="27" t="str" cm="1">
        <f t="array" ref="R327">IF($AK327=0,"",IF((INDEX(MASTER!$D$24:$AG$391,$AK327,R$419)=0),"",(INDEX(MASTER!$D$24:$AG$391,$AK327,R$419))))</f>
        <v/>
      </c>
      <c r="S327" s="27" t="str" cm="1">
        <f t="array" ref="S327">IF($AK327=0,"",IF((INDEX(MASTER!$D$24:$AG$391,$AK327,S$419)=0),"",(INDEX(MASTER!$D$24:$AG$391,$AK327,S$419))))</f>
        <v/>
      </c>
      <c r="T327" s="27" t="str" cm="1">
        <f t="array" ref="T327">IF($AK327=0,"",IF((INDEX(MASTER!$D$24:$AG$391,$AK327,T$419)=0),"",(INDEX(MASTER!$D$24:$AG$391,$AK327,T$419))))</f>
        <v/>
      </c>
      <c r="U327" s="27" t="str" cm="1">
        <f t="array" ref="U327">IF($AK327=0,"",IF((INDEX(MASTER!$D$24:$AG$391,$AK327,U$419)=0),"",(INDEX(MASTER!$D$24:$AG$391,$AK327,U$419))))</f>
        <v/>
      </c>
      <c r="V327" s="27" t="str" cm="1">
        <f t="array" ref="V327">IF($AK327=0,"",IF((INDEX(MASTER!$D$24:$AG$391,$AK327,V$419)=0),"",(INDEX(MASTER!$D$24:$AG$391,$AK327,V$419))))</f>
        <v/>
      </c>
      <c r="W327" s="27" t="str" cm="1">
        <f t="array" ref="W327">IF($AK327=0,"",IF((INDEX(MASTER!$D$24:$AG$391,$AK327,W$419)=0),"",(INDEX(MASTER!$D$24:$AG$391,$AK327,W$419))))</f>
        <v/>
      </c>
      <c r="X327" s="27" cm="1">
        <f t="array" ref="X327">IF($AK327=0,"",IF((INDEX(MASTER!$D$24:$AG$391,$AK327,X$419)=0),"",(INDEX(MASTER!$D$24:$AG$391,$AK327,X$419))))</f>
        <v>75</v>
      </c>
      <c r="Y327" s="27" t="str" cm="1">
        <f t="array" ref="Y327">IF($AK327=0,"",IF((INDEX(MASTER!$D$24:$AG$391,$AK327,Y$419)=0),"",(INDEX(MASTER!$D$24:$AG$391,$AK327,Y$419))))</f>
        <v/>
      </c>
      <c r="Z327" s="27" t="str" cm="1">
        <f t="array" ref="Z327">IF($AK327=0,"",IF((INDEX(MASTER!$D$24:$AG$391,$AK327,Z$419)=0),"",(INDEX(MASTER!$D$24:$AG$391,$AK327,Z$419))))</f>
        <v/>
      </c>
      <c r="AA327" s="27" t="str" cm="1">
        <f t="array" ref="AA327">IF($AK327=0,"",IF((INDEX(MASTER!$D$24:$AG$391,$AK327,AA$419)=0),"",(INDEX(MASTER!$D$24:$AG$391,$AK327,AA$419))))</f>
        <v/>
      </c>
      <c r="AB327" s="27" t="str" cm="1">
        <f t="array" ref="AB327">IF($AK327=0,"",IF((INDEX(MASTER!$D$24:$AG$391,$AK327,AB$419)=0),"",(INDEX(MASTER!$D$24:$AG$391,$AK327,AB$419))))</f>
        <v/>
      </c>
      <c r="AC327" s="27" t="str" cm="1">
        <f t="array" ref="AC327">IF($AK327=0,"",IF((INDEX(MASTER!$D$24:$AG$391,$AK327,AC$419)=0),"",(INDEX(MASTER!$D$24:$AG$391,$AK327,AC$419))))</f>
        <v/>
      </c>
      <c r="AD327" s="27" t="str" cm="1">
        <f t="array" ref="AD327">IF($AK327=0,"",IF((INDEX(MASTER!$D$24:$AG$391,$AK327,AD$419)=0),"",(INDEX(MASTER!$D$24:$AG$391,$AK327,AD$419))))</f>
        <v/>
      </c>
      <c r="AE327" s="27" t="str" cm="1">
        <f t="array" ref="AE327">IF($AK327=0,"",IF((INDEX(MASTER!$D$24:$AG$391,$AK327,AE$419)=0),"",(INDEX(MASTER!$D$24:$AG$391,$AK327,AE$419))))</f>
        <v/>
      </c>
      <c r="AF327" s="102" t="str" cm="1">
        <f t="array" ref="AF327">IF($AK327=0,"",IF((INDEX(MASTER!$D$24:$AG$391,$AK327,AF$419)=0),"",(INDEX(MASTER!$D$24:$AG$391,$AK327,AF$419))))</f>
        <v/>
      </c>
      <c r="AK327" s="3">
        <v>241</v>
      </c>
    </row>
    <row r="328" spans="2:37" ht="12.75" customHeight="1" x14ac:dyDescent="0.2">
      <c r="B328" s="28"/>
      <c r="D328" s="22" cm="1">
        <f t="array" ref="D328">IF($AK328=0,"",IF((INDEX(MASTER!$D$24:$AG$391,$AK328,D$419)=0),"",(INDEX(MASTER!$D$24:$AG$391,$AK328,D$419))))</f>
        <v>149</v>
      </c>
      <c r="E328" s="22" t="str" cm="1">
        <f t="array" ref="E328">IF($AK328=0,"",IF((INDEX(MASTER!$D$24:$AG$391,$AK328,E$419)=0),"",(INDEX(MASTER!$D$24:$AG$391,$AK328,E$419))))</f>
        <v>C-26A</v>
      </c>
      <c r="F328" s="22" t="str" cm="1">
        <f t="array" ref="F328">IF($AK328=0,"",IF((INDEX(MASTER!$D$24:$AG$391,$AK328,F$419)=0),"",(INDEX(MASTER!$D$24:$AG$391,$AK328,F$419))))</f>
        <v>MONROE STREET</v>
      </c>
      <c r="G328" s="23" cm="1">
        <f t="array" ref="G328">IF($AK328=0,"",IF((INDEX(MASTER!$D$24:$AG$391,$AK328,G$419)=0),"",(INDEX(MASTER!$D$24:$AG$391,$AK328,G$419))))</f>
        <v>17508.330000000002</v>
      </c>
      <c r="H328" s="22" t="str" cm="1">
        <f t="array" ref="H328">IF($AK328=0,"",IF((INDEX(MASTER!$D$24:$AG$391,$AK328,H$419)=0),"",(INDEX(MASTER!$D$24:$AG$391,$AK328,H$419))))</f>
        <v>TO</v>
      </c>
      <c r="I328" s="23" cm="1">
        <f t="array" ref="I328">IF($AK328=0,"",IF((INDEX(MASTER!$D$24:$AG$391,$AK328,I$419)=0),"",(INDEX(MASTER!$D$24:$AG$391,$AK328,I$419))))</f>
        <v>17518.330000000002</v>
      </c>
      <c r="J328" s="24" t="str" cm="1">
        <f t="array" ref="J328">IF($AK328=0,"",IF((INDEX(MASTER!$D$24:$AG$391,$AK328,J$419)=0),"",(INDEX(MASTER!$D$24:$AG$391,$AK328,J$419))))</f>
        <v>RT</v>
      </c>
      <c r="K328" s="24" t="str" cm="1">
        <f t="array" ref="K328">IF($AK328=0,"",IF((INDEX(MASTER!$D$24:$AG$391,$AK328,K$419)=0),"",(INDEX(MASTER!$D$24:$AG$391,$AK328,K$419))))</f>
        <v>02/S&gt;2/04</v>
      </c>
      <c r="L328" s="25" t="str" cm="1">
        <f t="array" ref="L328">IF($AK328=0,"",IF((INDEX(MASTER!$D$24:$AG$391,$AK328,L$419)=0),"",(INDEX(MASTER!$D$24:$AG$391,$AK328,L$419))))</f>
        <v/>
      </c>
      <c r="M328" s="27" t="str" cm="1">
        <f t="array" ref="M328">IF($AK328=0,"",IF((INDEX(MASTER!$D$24:$AG$391,$AK328,M$419)=0),"",(INDEX(MASTER!$D$24:$AG$391,$AK328,M$419))))</f>
        <v/>
      </c>
      <c r="N328" s="27" t="str" cm="1">
        <f t="array" ref="N328">IF($AK328=0,"",IF((INDEX(MASTER!$D$24:$AG$391,$AK328,N$419)=0),"",(INDEX(MASTER!$D$24:$AG$391,$AK328,N$419))))</f>
        <v/>
      </c>
      <c r="O328" s="27" t="str" cm="1">
        <f t="array" ref="O328">IF($AK328=0,"",IF((INDEX(MASTER!$D$24:$AG$391,$AK328,O$419)=0),"",(INDEX(MASTER!$D$24:$AG$391,$AK328,O$419))))</f>
        <v/>
      </c>
      <c r="P328" s="27" t="str" cm="1">
        <f t="array" ref="P328">IF($AK328=0,"",IF((INDEX(MASTER!$D$24:$AG$391,$AK328,P$419)=0),"",(INDEX(MASTER!$D$24:$AG$391,$AK328,P$419))))</f>
        <v/>
      </c>
      <c r="Q328" s="27" t="str" cm="1">
        <f t="array" ref="Q328">IF($AK328=0,"",IF((INDEX(MASTER!$D$24:$AG$391,$AK328,Q$419)=0),"",(INDEX(MASTER!$D$24:$AG$391,$AK328,Q$419))))</f>
        <v/>
      </c>
      <c r="R328" s="27" t="str" cm="1">
        <f t="array" ref="R328">IF($AK328=0,"",IF((INDEX(MASTER!$D$24:$AG$391,$AK328,R$419)=0),"",(INDEX(MASTER!$D$24:$AG$391,$AK328,R$419))))</f>
        <v/>
      </c>
      <c r="S328" s="27" t="str" cm="1">
        <f t="array" ref="S328">IF($AK328=0,"",IF((INDEX(MASTER!$D$24:$AG$391,$AK328,S$419)=0),"",(INDEX(MASTER!$D$24:$AG$391,$AK328,S$419))))</f>
        <v/>
      </c>
      <c r="T328" s="27" t="str" cm="1">
        <f t="array" ref="T328">IF($AK328=0,"",IF((INDEX(MASTER!$D$24:$AG$391,$AK328,T$419)=0),"",(INDEX(MASTER!$D$24:$AG$391,$AK328,T$419))))</f>
        <v/>
      </c>
      <c r="U328" s="27" t="str" cm="1">
        <f t="array" ref="U328">IF($AK328=0,"",IF((INDEX(MASTER!$D$24:$AG$391,$AK328,U$419)=0),"",(INDEX(MASTER!$D$24:$AG$391,$AK328,U$419))))</f>
        <v/>
      </c>
      <c r="V328" s="27" t="str" cm="1">
        <f t="array" ref="V328">IF($AK328=0,"",IF((INDEX(MASTER!$D$24:$AG$391,$AK328,V$419)=0),"",(INDEX(MASTER!$D$24:$AG$391,$AK328,V$419))))</f>
        <v/>
      </c>
      <c r="W328" s="27" t="str" cm="1">
        <f t="array" ref="W328">IF($AK328=0,"",IF((INDEX(MASTER!$D$24:$AG$391,$AK328,W$419)=0),"",(INDEX(MASTER!$D$24:$AG$391,$AK328,W$419))))</f>
        <v/>
      </c>
      <c r="X328" s="27" cm="1">
        <f t="array" ref="X328">IF($AK328=0,"",IF((INDEX(MASTER!$D$24:$AG$391,$AK328,X$419)=0),"",(INDEX(MASTER!$D$24:$AG$391,$AK328,X$419))))</f>
        <v>11</v>
      </c>
      <c r="Y328" s="27" t="str" cm="1">
        <f t="array" ref="Y328">IF($AK328=0,"",IF((INDEX(MASTER!$D$24:$AG$391,$AK328,Y$419)=0),"",(INDEX(MASTER!$D$24:$AG$391,$AK328,Y$419))))</f>
        <v/>
      </c>
      <c r="Z328" s="27" t="str" cm="1">
        <f t="array" ref="Z328">IF($AK328=0,"",IF((INDEX(MASTER!$D$24:$AG$391,$AK328,Z$419)=0),"",(INDEX(MASTER!$D$24:$AG$391,$AK328,Z$419))))</f>
        <v/>
      </c>
      <c r="AA328" s="27" t="str" cm="1">
        <f t="array" ref="AA328">IF($AK328=0,"",IF((INDEX(MASTER!$D$24:$AG$391,$AK328,AA$419)=0),"",(INDEX(MASTER!$D$24:$AG$391,$AK328,AA$419))))</f>
        <v/>
      </c>
      <c r="AB328" s="27" t="str" cm="1">
        <f t="array" ref="AB328">IF($AK328=0,"",IF((INDEX(MASTER!$D$24:$AG$391,$AK328,AB$419)=0),"",(INDEX(MASTER!$D$24:$AG$391,$AK328,AB$419))))</f>
        <v/>
      </c>
      <c r="AC328" s="27" t="str" cm="1">
        <f t="array" ref="AC328">IF($AK328=0,"",IF((INDEX(MASTER!$D$24:$AG$391,$AK328,AC$419)=0),"",(INDEX(MASTER!$D$24:$AG$391,$AK328,AC$419))))</f>
        <v/>
      </c>
      <c r="AD328" s="27" t="str" cm="1">
        <f t="array" ref="AD328">IF($AK328=0,"",IF((INDEX(MASTER!$D$24:$AG$391,$AK328,AD$419)=0),"",(INDEX(MASTER!$D$24:$AG$391,$AK328,AD$419))))</f>
        <v/>
      </c>
      <c r="AE328" s="27" t="str" cm="1">
        <f t="array" ref="AE328">IF($AK328=0,"",IF((INDEX(MASTER!$D$24:$AG$391,$AK328,AE$419)=0),"",(INDEX(MASTER!$D$24:$AG$391,$AK328,AE$419))))</f>
        <v/>
      </c>
      <c r="AF328" s="102" t="str" cm="1">
        <f t="array" ref="AF328">IF($AK328=0,"",IF((INDEX(MASTER!$D$24:$AG$391,$AK328,AF$419)=0),"",(INDEX(MASTER!$D$24:$AG$391,$AK328,AF$419))))</f>
        <v/>
      </c>
      <c r="AK328" s="3">
        <v>242</v>
      </c>
    </row>
    <row r="329" spans="2:37" ht="12.75" customHeight="1" x14ac:dyDescent="0.2">
      <c r="B329" s="28"/>
      <c r="D329" s="22" cm="1">
        <f t="array" ref="D329">IF($AK329=0,"",IF((INDEX(MASTER!$D$24:$AG$391,$AK329,D$419)=0),"",(INDEX(MASTER!$D$24:$AG$391,$AK329,D$419))))</f>
        <v>149</v>
      </c>
      <c r="E329" s="22" t="str" cm="1">
        <f t="array" ref="E329">IF($AK329=0,"",IF((INDEX(MASTER!$D$24:$AG$391,$AK329,E$419)=0),"",(INDEX(MASTER!$D$24:$AG$391,$AK329,E$419))))</f>
        <v>C-26B</v>
      </c>
      <c r="F329" s="22" t="str" cm="1">
        <f t="array" ref="F329">IF($AK329=0,"",IF((INDEX(MASTER!$D$24:$AG$391,$AK329,F$419)=0),"",(INDEX(MASTER!$D$24:$AG$391,$AK329,F$419))))</f>
        <v>MONROE STREET</v>
      </c>
      <c r="G329" s="23" cm="1">
        <f t="array" ref="G329">IF($AK329=0,"",IF((INDEX(MASTER!$D$24:$AG$391,$AK329,G$419)=0),"",(INDEX(MASTER!$D$24:$AG$391,$AK329,G$419))))</f>
        <v>17508.330000000002</v>
      </c>
      <c r="H329" s="22" t="str" cm="1">
        <f t="array" ref="H329">IF($AK329=0,"",IF((INDEX(MASTER!$D$24:$AG$391,$AK329,H$419)=0),"",(INDEX(MASTER!$D$24:$AG$391,$AK329,H$419))))</f>
        <v>TO</v>
      </c>
      <c r="I329" s="23" cm="1">
        <f t="array" ref="I329">IF($AK329=0,"",IF((INDEX(MASTER!$D$24:$AG$391,$AK329,I$419)=0),"",(INDEX(MASTER!$D$24:$AG$391,$AK329,I$419))))</f>
        <v>17518.330000000002</v>
      </c>
      <c r="J329" s="24" t="str" cm="1">
        <f t="array" ref="J329">IF($AK329=0,"",IF((INDEX(MASTER!$D$24:$AG$391,$AK329,J$419)=0),"",(INDEX(MASTER!$D$24:$AG$391,$AK329,J$419))))</f>
        <v>RT</v>
      </c>
      <c r="K329" s="24" t="str" cm="1">
        <f t="array" ref="K329">IF($AK329=0,"",IF((INDEX(MASTER!$D$24:$AG$391,$AK329,K$419)=0),"",(INDEX(MASTER!$D$24:$AG$391,$AK329,K$419))))</f>
        <v>02/S&gt;2/04</v>
      </c>
      <c r="L329" s="25" t="str" cm="1">
        <f t="array" ref="L329">IF($AK329=0,"",IF((INDEX(MASTER!$D$24:$AG$391,$AK329,L$419)=0),"",(INDEX(MASTER!$D$24:$AG$391,$AK329,L$419))))</f>
        <v/>
      </c>
      <c r="M329" s="27" t="str" cm="1">
        <f t="array" ref="M329">IF($AK329=0,"",IF((INDEX(MASTER!$D$24:$AG$391,$AK329,M$419)=0),"",(INDEX(MASTER!$D$24:$AG$391,$AK329,M$419))))</f>
        <v/>
      </c>
      <c r="N329" s="27" t="str" cm="1">
        <f t="array" ref="N329">IF($AK329=0,"",IF((INDEX(MASTER!$D$24:$AG$391,$AK329,N$419)=0),"",(INDEX(MASTER!$D$24:$AG$391,$AK329,N$419))))</f>
        <v/>
      </c>
      <c r="O329" s="27" t="str" cm="1">
        <f t="array" ref="O329">IF($AK329=0,"",IF((INDEX(MASTER!$D$24:$AG$391,$AK329,O$419)=0),"",(INDEX(MASTER!$D$24:$AG$391,$AK329,O$419))))</f>
        <v/>
      </c>
      <c r="P329" s="27" t="str" cm="1">
        <f t="array" ref="P329">IF($AK329=0,"",IF((INDEX(MASTER!$D$24:$AG$391,$AK329,P$419)=0),"",(INDEX(MASTER!$D$24:$AG$391,$AK329,P$419))))</f>
        <v/>
      </c>
      <c r="Q329" s="27" t="str" cm="1">
        <f t="array" ref="Q329">IF($AK329=0,"",IF((INDEX(MASTER!$D$24:$AG$391,$AK329,Q$419)=0),"",(INDEX(MASTER!$D$24:$AG$391,$AK329,Q$419))))</f>
        <v/>
      </c>
      <c r="R329" s="27" t="str" cm="1">
        <f t="array" ref="R329">IF($AK329=0,"",IF((INDEX(MASTER!$D$24:$AG$391,$AK329,R$419)=0),"",(INDEX(MASTER!$D$24:$AG$391,$AK329,R$419))))</f>
        <v/>
      </c>
      <c r="S329" s="27" t="str" cm="1">
        <f t="array" ref="S329">IF($AK329=0,"",IF((INDEX(MASTER!$D$24:$AG$391,$AK329,S$419)=0),"",(INDEX(MASTER!$D$24:$AG$391,$AK329,S$419))))</f>
        <v/>
      </c>
      <c r="T329" s="27" t="str" cm="1">
        <f t="array" ref="T329">IF($AK329=0,"",IF((INDEX(MASTER!$D$24:$AG$391,$AK329,T$419)=0),"",(INDEX(MASTER!$D$24:$AG$391,$AK329,T$419))))</f>
        <v/>
      </c>
      <c r="U329" s="27" t="str" cm="1">
        <f t="array" ref="U329">IF($AK329=0,"",IF((INDEX(MASTER!$D$24:$AG$391,$AK329,U$419)=0),"",(INDEX(MASTER!$D$24:$AG$391,$AK329,U$419))))</f>
        <v/>
      </c>
      <c r="V329" s="27" t="str" cm="1">
        <f t="array" ref="V329">IF($AK329=0,"",IF((INDEX(MASTER!$D$24:$AG$391,$AK329,V$419)=0),"",(INDEX(MASTER!$D$24:$AG$391,$AK329,V$419))))</f>
        <v/>
      </c>
      <c r="W329" s="27" t="str" cm="1">
        <f t="array" ref="W329">IF($AK329=0,"",IF((INDEX(MASTER!$D$24:$AG$391,$AK329,W$419)=0),"",(INDEX(MASTER!$D$24:$AG$391,$AK329,W$419))))</f>
        <v/>
      </c>
      <c r="X329" s="27" cm="1">
        <f t="array" ref="X329">IF($AK329=0,"",IF((INDEX(MASTER!$D$24:$AG$391,$AK329,X$419)=0),"",(INDEX(MASTER!$D$24:$AG$391,$AK329,X$419))))</f>
        <v>11</v>
      </c>
      <c r="Y329" s="27" t="str" cm="1">
        <f t="array" ref="Y329">IF($AK329=0,"",IF((INDEX(MASTER!$D$24:$AG$391,$AK329,Y$419)=0),"",(INDEX(MASTER!$D$24:$AG$391,$AK329,Y$419))))</f>
        <v/>
      </c>
      <c r="Z329" s="27" t="str" cm="1">
        <f t="array" ref="Z329">IF($AK329=0,"",IF((INDEX(MASTER!$D$24:$AG$391,$AK329,Z$419)=0),"",(INDEX(MASTER!$D$24:$AG$391,$AK329,Z$419))))</f>
        <v/>
      </c>
      <c r="AA329" s="27" t="str" cm="1">
        <f t="array" ref="AA329">IF($AK329=0,"",IF((INDEX(MASTER!$D$24:$AG$391,$AK329,AA$419)=0),"",(INDEX(MASTER!$D$24:$AG$391,$AK329,AA$419))))</f>
        <v/>
      </c>
      <c r="AB329" s="27" t="str" cm="1">
        <f t="array" ref="AB329">IF($AK329=0,"",IF((INDEX(MASTER!$D$24:$AG$391,$AK329,AB$419)=0),"",(INDEX(MASTER!$D$24:$AG$391,$AK329,AB$419))))</f>
        <v/>
      </c>
      <c r="AC329" s="27" t="str" cm="1">
        <f t="array" ref="AC329">IF($AK329=0,"",IF((INDEX(MASTER!$D$24:$AG$391,$AK329,AC$419)=0),"",(INDEX(MASTER!$D$24:$AG$391,$AK329,AC$419))))</f>
        <v/>
      </c>
      <c r="AD329" s="27" t="str" cm="1">
        <f t="array" ref="AD329">IF($AK329=0,"",IF((INDEX(MASTER!$D$24:$AG$391,$AK329,AD$419)=0),"",(INDEX(MASTER!$D$24:$AG$391,$AK329,AD$419))))</f>
        <v/>
      </c>
      <c r="AE329" s="27" t="str" cm="1">
        <f t="array" ref="AE329">IF($AK329=0,"",IF((INDEX(MASTER!$D$24:$AG$391,$AK329,AE$419)=0),"",(INDEX(MASTER!$D$24:$AG$391,$AK329,AE$419))))</f>
        <v/>
      </c>
      <c r="AF329" s="102" t="str" cm="1">
        <f t="array" ref="AF329">IF($AK329=0,"",IF((INDEX(MASTER!$D$24:$AG$391,$AK329,AF$419)=0),"",(INDEX(MASTER!$D$24:$AG$391,$AK329,AF$419))))</f>
        <v/>
      </c>
      <c r="AK329" s="3">
        <v>243</v>
      </c>
    </row>
    <row r="330" spans="2:37" ht="12.75" customHeight="1" x14ac:dyDescent="0.2">
      <c r="B330" s="28"/>
      <c r="D330" s="22" cm="1">
        <f t="array" ref="D330">IF($AK330=0,"",IF((INDEX(MASTER!$D$24:$AG$391,$AK330,D$419)=0),"",(INDEX(MASTER!$D$24:$AG$391,$AK330,D$419))))</f>
        <v>149</v>
      </c>
      <c r="E330" s="22" t="str" cm="1">
        <f t="array" ref="E330">IF($AK330=0,"",IF((INDEX(MASTER!$D$24:$AG$391,$AK330,E$419)=0),"",(INDEX(MASTER!$D$24:$AG$391,$AK330,E$419))))</f>
        <v>C-26C</v>
      </c>
      <c r="F330" s="22" t="str" cm="1">
        <f t="array" ref="F330">IF($AK330=0,"",IF((INDEX(MASTER!$D$24:$AG$391,$AK330,F$419)=0),"",(INDEX(MASTER!$D$24:$AG$391,$AK330,F$419))))</f>
        <v>MONROE STREET</v>
      </c>
      <c r="G330" s="23" cm="1">
        <f t="array" ref="G330">IF($AK330=0,"",IF((INDEX(MASTER!$D$24:$AG$391,$AK330,G$419)=0),"",(INDEX(MASTER!$D$24:$AG$391,$AK330,G$419))))</f>
        <v>17518.330000000002</v>
      </c>
      <c r="H330" s="22" t="str" cm="1">
        <f t="array" ref="H330">IF($AK330=0,"",IF((INDEX(MASTER!$D$24:$AG$391,$AK330,H$419)=0),"",(INDEX(MASTER!$D$24:$AG$391,$AK330,H$419))))</f>
        <v>TO</v>
      </c>
      <c r="I330" s="23" t="str" cm="1">
        <f t="array" ref="I330">IF($AK330=0,"",IF((INDEX(MASTER!$D$24:$AG$391,$AK330,I$419)=0),"",(INDEX(MASTER!$D$24:$AG$391,$AK330,I$419))))</f>
        <v>175+58.26</v>
      </c>
      <c r="J330" s="24" t="str" cm="1">
        <f t="array" ref="J330">IF($AK330=0,"",IF((INDEX(MASTER!$D$24:$AG$391,$AK330,J$419)=0),"",(INDEX(MASTER!$D$24:$AG$391,$AK330,J$419))))</f>
        <v>LT</v>
      </c>
      <c r="K330" s="24" t="str" cm="1">
        <f t="array" ref="K330">IF($AK330=0,"",IF((INDEX(MASTER!$D$24:$AG$391,$AK330,K$419)=0),"",(INDEX(MASTER!$D$24:$AG$391,$AK330,K$419))))</f>
        <v>01/NHS/21</v>
      </c>
      <c r="L330" s="25" t="str" cm="1">
        <f t="array" ref="L330">IF($AK330=0,"",IF((INDEX(MASTER!$D$24:$AG$391,$AK330,L$419)=0),"",(INDEX(MASTER!$D$24:$AG$391,$AK330,L$419))))</f>
        <v/>
      </c>
      <c r="M330" s="27" t="str" cm="1">
        <f t="array" ref="M330">IF($AK330=0,"",IF((INDEX(MASTER!$D$24:$AG$391,$AK330,M$419)=0),"",(INDEX(MASTER!$D$24:$AG$391,$AK330,M$419))))</f>
        <v/>
      </c>
      <c r="N330" s="27" t="str" cm="1">
        <f t="array" ref="N330">IF($AK330=0,"",IF((INDEX(MASTER!$D$24:$AG$391,$AK330,N$419)=0),"",(INDEX(MASTER!$D$24:$AG$391,$AK330,N$419))))</f>
        <v/>
      </c>
      <c r="O330" s="27" t="str" cm="1">
        <f t="array" ref="O330">IF($AK330=0,"",IF((INDEX(MASTER!$D$24:$AG$391,$AK330,O$419)=0),"",(INDEX(MASTER!$D$24:$AG$391,$AK330,O$419))))</f>
        <v/>
      </c>
      <c r="P330" s="27" t="str" cm="1">
        <f t="array" ref="P330">IF($AK330=0,"",IF((INDEX(MASTER!$D$24:$AG$391,$AK330,P$419)=0),"",(INDEX(MASTER!$D$24:$AG$391,$AK330,P$419))))</f>
        <v/>
      </c>
      <c r="Q330" s="27" t="str" cm="1">
        <f t="array" ref="Q330">IF($AK330=0,"",IF((INDEX(MASTER!$D$24:$AG$391,$AK330,Q$419)=0),"",(INDEX(MASTER!$D$24:$AG$391,$AK330,Q$419))))</f>
        <v/>
      </c>
      <c r="R330" s="27" t="str" cm="1">
        <f t="array" ref="R330">IF($AK330=0,"",IF((INDEX(MASTER!$D$24:$AG$391,$AK330,R$419)=0),"",(INDEX(MASTER!$D$24:$AG$391,$AK330,R$419))))</f>
        <v/>
      </c>
      <c r="S330" s="27" t="str" cm="1">
        <f t="array" ref="S330">IF($AK330=0,"",IF((INDEX(MASTER!$D$24:$AG$391,$AK330,S$419)=0),"",(INDEX(MASTER!$D$24:$AG$391,$AK330,S$419))))</f>
        <v/>
      </c>
      <c r="T330" s="27" t="str" cm="1">
        <f t="array" ref="T330">IF($AK330=0,"",IF((INDEX(MASTER!$D$24:$AG$391,$AK330,T$419)=0),"",(INDEX(MASTER!$D$24:$AG$391,$AK330,T$419))))</f>
        <v/>
      </c>
      <c r="U330" s="27" t="str" cm="1">
        <f t="array" ref="U330">IF($AK330=0,"",IF((INDEX(MASTER!$D$24:$AG$391,$AK330,U$419)=0),"",(INDEX(MASTER!$D$24:$AG$391,$AK330,U$419))))</f>
        <v/>
      </c>
      <c r="V330" s="27" t="str" cm="1">
        <f t="array" ref="V330">IF($AK330=0,"",IF((INDEX(MASTER!$D$24:$AG$391,$AK330,V$419)=0),"",(INDEX(MASTER!$D$24:$AG$391,$AK330,V$419))))</f>
        <v/>
      </c>
      <c r="W330" s="27" t="str" cm="1">
        <f t="array" ref="W330">IF($AK330=0,"",IF((INDEX(MASTER!$D$24:$AG$391,$AK330,W$419)=0),"",(INDEX(MASTER!$D$24:$AG$391,$AK330,W$419))))</f>
        <v/>
      </c>
      <c r="X330" s="27" cm="1">
        <f t="array" ref="X330">IF($AK330=0,"",IF((INDEX(MASTER!$D$24:$AG$391,$AK330,X$419)=0),"",(INDEX(MASTER!$D$24:$AG$391,$AK330,X$419))))</f>
        <v>41</v>
      </c>
      <c r="Y330" s="27" t="str" cm="1">
        <f t="array" ref="Y330">IF($AK330=0,"",IF((INDEX(MASTER!$D$24:$AG$391,$AK330,Y$419)=0),"",(INDEX(MASTER!$D$24:$AG$391,$AK330,Y$419))))</f>
        <v/>
      </c>
      <c r="Z330" s="27" t="str" cm="1">
        <f t="array" ref="Z330">IF($AK330=0,"",IF((INDEX(MASTER!$D$24:$AG$391,$AK330,Z$419)=0),"",(INDEX(MASTER!$D$24:$AG$391,$AK330,Z$419))))</f>
        <v/>
      </c>
      <c r="AA330" s="27" t="str" cm="1">
        <f t="array" ref="AA330">IF($AK330=0,"",IF((INDEX(MASTER!$D$24:$AG$391,$AK330,AA$419)=0),"",(INDEX(MASTER!$D$24:$AG$391,$AK330,AA$419))))</f>
        <v/>
      </c>
      <c r="AB330" s="27" t="str" cm="1">
        <f t="array" ref="AB330">IF($AK330=0,"",IF((INDEX(MASTER!$D$24:$AG$391,$AK330,AB$419)=0),"",(INDEX(MASTER!$D$24:$AG$391,$AK330,AB$419))))</f>
        <v/>
      </c>
      <c r="AC330" s="27" t="str" cm="1">
        <f t="array" ref="AC330">IF($AK330=0,"",IF((INDEX(MASTER!$D$24:$AG$391,$AK330,AC$419)=0),"",(INDEX(MASTER!$D$24:$AG$391,$AK330,AC$419))))</f>
        <v/>
      </c>
      <c r="AD330" s="27" t="str" cm="1">
        <f t="array" ref="AD330">IF($AK330=0,"",IF((INDEX(MASTER!$D$24:$AG$391,$AK330,AD$419)=0),"",(INDEX(MASTER!$D$24:$AG$391,$AK330,AD$419))))</f>
        <v/>
      </c>
      <c r="AE330" s="27" t="str" cm="1">
        <f t="array" ref="AE330">IF($AK330=0,"",IF((INDEX(MASTER!$D$24:$AG$391,$AK330,AE$419)=0),"",(INDEX(MASTER!$D$24:$AG$391,$AK330,AE$419))))</f>
        <v/>
      </c>
      <c r="AF330" s="102" t="str" cm="1">
        <f t="array" ref="AF330">IF($AK330=0,"",IF((INDEX(MASTER!$D$24:$AG$391,$AK330,AF$419)=0),"",(INDEX(MASTER!$D$24:$AG$391,$AK330,AF$419))))</f>
        <v/>
      </c>
      <c r="AK330" s="3">
        <v>244</v>
      </c>
    </row>
    <row r="331" spans="2:37" ht="12.75" customHeight="1" x14ac:dyDescent="0.2">
      <c r="B331" s="28"/>
      <c r="D331" s="22" cm="1">
        <f t="array" ref="D331">IF($AK331=0,"",IF((INDEX(MASTER!$D$24:$AG$391,$AK331,D$419)=0),"",(INDEX(MASTER!$D$24:$AG$391,$AK331,D$419))))</f>
        <v>149</v>
      </c>
      <c r="E331" s="22" t="str" cm="1">
        <f t="array" ref="E331">IF($AK331=0,"",IF((INDEX(MASTER!$D$24:$AG$391,$AK331,E$419)=0),"",(INDEX(MASTER!$D$24:$AG$391,$AK331,E$419))))</f>
        <v>C-27</v>
      </c>
      <c r="F331" s="22" t="str" cm="1">
        <f t="array" ref="F331">IF($AK331=0,"",IF((INDEX(MASTER!$D$24:$AG$391,$AK331,F$419)=0),"",(INDEX(MASTER!$D$24:$AG$391,$AK331,F$419))))</f>
        <v>RAMP C-D / MONROE STREET</v>
      </c>
      <c r="G331" s="23" t="str" cm="1">
        <f t="array" ref="G331">IF($AK331=0,"",IF((INDEX(MASTER!$D$24:$AG$391,$AK331,G$419)=0),"",(INDEX(MASTER!$D$24:$AG$391,$AK331,G$419))))</f>
        <v>10+92.18</v>
      </c>
      <c r="H331" s="22" t="str" cm="1">
        <f t="array" ref="H331">IF($AK331=0,"",IF((INDEX(MASTER!$D$24:$AG$391,$AK331,H$419)=0),"",(INDEX(MASTER!$D$24:$AG$391,$AK331,H$419))))</f>
        <v>TO</v>
      </c>
      <c r="I331" s="23" cm="1">
        <f t="array" ref="I331">IF($AK331=0,"",IF((INDEX(MASTER!$D$24:$AG$391,$AK331,I$419)=0),"",(INDEX(MASTER!$D$24:$AG$391,$AK331,I$419))))</f>
        <v>17898.23</v>
      </c>
      <c r="J331" s="24" t="str" cm="1">
        <f t="array" ref="J331">IF($AK331=0,"",IF((INDEX(MASTER!$D$24:$AG$391,$AK331,J$419)=0),"",(INDEX(MASTER!$D$24:$AG$391,$AK331,J$419))))</f>
        <v>RT</v>
      </c>
      <c r="K331" s="24" t="str" cm="1">
        <f t="array" ref="K331">IF($AK331=0,"",IF((INDEX(MASTER!$D$24:$AG$391,$AK331,K$419)=0),"",(INDEX(MASTER!$D$24:$AG$391,$AK331,K$419))))</f>
        <v>01/NHS/21</v>
      </c>
      <c r="L331" s="25" t="str" cm="1">
        <f t="array" ref="L331">IF($AK331=0,"",IF((INDEX(MASTER!$D$24:$AG$391,$AK331,L$419)=0),"",(INDEX(MASTER!$D$24:$AG$391,$AK331,L$419))))</f>
        <v/>
      </c>
      <c r="M331" s="27" t="str" cm="1">
        <f t="array" ref="M331">IF($AK331=0,"",IF((INDEX(MASTER!$D$24:$AG$391,$AK331,M$419)=0),"",(INDEX(MASTER!$D$24:$AG$391,$AK331,M$419))))</f>
        <v/>
      </c>
      <c r="N331" s="27" t="str" cm="1">
        <f t="array" ref="N331">IF($AK331=0,"",IF((INDEX(MASTER!$D$24:$AG$391,$AK331,N$419)=0),"",(INDEX(MASTER!$D$24:$AG$391,$AK331,N$419))))</f>
        <v/>
      </c>
      <c r="O331" s="27" t="str" cm="1">
        <f t="array" ref="O331">IF($AK331=0,"",IF((INDEX(MASTER!$D$24:$AG$391,$AK331,O$419)=0),"",(INDEX(MASTER!$D$24:$AG$391,$AK331,O$419))))</f>
        <v/>
      </c>
      <c r="P331" s="27" t="str" cm="1">
        <f t="array" ref="P331">IF($AK331=0,"",IF((INDEX(MASTER!$D$24:$AG$391,$AK331,P$419)=0),"",(INDEX(MASTER!$D$24:$AG$391,$AK331,P$419))))</f>
        <v/>
      </c>
      <c r="Q331" s="27" t="str" cm="1">
        <f t="array" ref="Q331">IF($AK331=0,"",IF((INDEX(MASTER!$D$24:$AG$391,$AK331,Q$419)=0),"",(INDEX(MASTER!$D$24:$AG$391,$AK331,Q$419))))</f>
        <v/>
      </c>
      <c r="R331" s="27" t="str" cm="1">
        <f t="array" ref="R331">IF($AK331=0,"",IF((INDEX(MASTER!$D$24:$AG$391,$AK331,R$419)=0),"",(INDEX(MASTER!$D$24:$AG$391,$AK331,R$419))))</f>
        <v/>
      </c>
      <c r="S331" s="27" t="str" cm="1">
        <f t="array" ref="S331">IF($AK331=0,"",IF((INDEX(MASTER!$D$24:$AG$391,$AK331,S$419)=0),"",(INDEX(MASTER!$D$24:$AG$391,$AK331,S$419))))</f>
        <v/>
      </c>
      <c r="T331" s="27" t="str" cm="1">
        <f t="array" ref="T331">IF($AK331=0,"",IF((INDEX(MASTER!$D$24:$AG$391,$AK331,T$419)=0),"",(INDEX(MASTER!$D$24:$AG$391,$AK331,T$419))))</f>
        <v/>
      </c>
      <c r="U331" s="27" t="str" cm="1">
        <f t="array" ref="U331">IF($AK331=0,"",IF((INDEX(MASTER!$D$24:$AG$391,$AK331,U$419)=0),"",(INDEX(MASTER!$D$24:$AG$391,$AK331,U$419))))</f>
        <v/>
      </c>
      <c r="V331" s="27" t="str" cm="1">
        <f t="array" ref="V331">IF($AK331=0,"",IF((INDEX(MASTER!$D$24:$AG$391,$AK331,V$419)=0),"",(INDEX(MASTER!$D$24:$AG$391,$AK331,V$419))))</f>
        <v/>
      </c>
      <c r="W331" s="27" t="str" cm="1">
        <f t="array" ref="W331">IF($AK331=0,"",IF((INDEX(MASTER!$D$24:$AG$391,$AK331,W$419)=0),"",(INDEX(MASTER!$D$24:$AG$391,$AK331,W$419))))</f>
        <v/>
      </c>
      <c r="X331" s="27" cm="1">
        <f t="array" ref="X331">IF($AK331=0,"",IF((INDEX(MASTER!$D$24:$AG$391,$AK331,X$419)=0),"",(INDEX(MASTER!$D$24:$AG$391,$AK331,X$419))))</f>
        <v>327</v>
      </c>
      <c r="Y331" s="27" t="str" cm="1">
        <f t="array" ref="Y331">IF($AK331=0,"",IF((INDEX(MASTER!$D$24:$AG$391,$AK331,Y$419)=0),"",(INDEX(MASTER!$D$24:$AG$391,$AK331,Y$419))))</f>
        <v/>
      </c>
      <c r="Z331" s="27" t="str" cm="1">
        <f t="array" ref="Z331">IF($AK331=0,"",IF((INDEX(MASTER!$D$24:$AG$391,$AK331,Z$419)=0),"",(INDEX(MASTER!$D$24:$AG$391,$AK331,Z$419))))</f>
        <v/>
      </c>
      <c r="AA331" s="27" t="str" cm="1">
        <f t="array" ref="AA331">IF($AK331=0,"",IF((INDEX(MASTER!$D$24:$AG$391,$AK331,AA$419)=0),"",(INDEX(MASTER!$D$24:$AG$391,$AK331,AA$419))))</f>
        <v/>
      </c>
      <c r="AB331" s="27" t="str" cm="1">
        <f t="array" ref="AB331">IF($AK331=0,"",IF((INDEX(MASTER!$D$24:$AG$391,$AK331,AB$419)=0),"",(INDEX(MASTER!$D$24:$AG$391,$AK331,AB$419))))</f>
        <v/>
      </c>
      <c r="AC331" s="27" t="str" cm="1">
        <f t="array" ref="AC331">IF($AK331=0,"",IF((INDEX(MASTER!$D$24:$AG$391,$AK331,AC$419)=0),"",(INDEX(MASTER!$D$24:$AG$391,$AK331,AC$419))))</f>
        <v/>
      </c>
      <c r="AD331" s="27" t="str" cm="1">
        <f t="array" ref="AD331">IF($AK331=0,"",IF((INDEX(MASTER!$D$24:$AG$391,$AK331,AD$419)=0),"",(INDEX(MASTER!$D$24:$AG$391,$AK331,AD$419))))</f>
        <v/>
      </c>
      <c r="AE331" s="27" t="str" cm="1">
        <f t="array" ref="AE331">IF($AK331=0,"",IF((INDEX(MASTER!$D$24:$AG$391,$AK331,AE$419)=0),"",(INDEX(MASTER!$D$24:$AG$391,$AK331,AE$419))))</f>
        <v/>
      </c>
      <c r="AF331" s="102" t="str" cm="1">
        <f t="array" ref="AF331">IF($AK331=0,"",IF((INDEX(MASTER!$D$24:$AG$391,$AK331,AF$419)=0),"",(INDEX(MASTER!$D$24:$AG$391,$AK331,AF$419))))</f>
        <v/>
      </c>
      <c r="AK331" s="3">
        <v>245</v>
      </c>
    </row>
    <row r="332" spans="2:37" ht="12.75" customHeight="1" x14ac:dyDescent="0.2">
      <c r="B332" s="28"/>
      <c r="D332" s="22" cm="1">
        <f t="array" ref="D332">IF($AK332=0,"",IF((INDEX(MASTER!$D$24:$AG$391,$AK332,D$419)=0),"",(INDEX(MASTER!$D$24:$AG$391,$AK332,D$419))))</f>
        <v>149</v>
      </c>
      <c r="E332" s="22" t="str" cm="1">
        <f t="array" ref="E332">IF($AK332=0,"",IF((INDEX(MASTER!$D$24:$AG$391,$AK332,E$419)=0),"",(INDEX(MASTER!$D$24:$AG$391,$AK332,E$419))))</f>
        <v>C-28</v>
      </c>
      <c r="F332" s="22" t="str" cm="1">
        <f t="array" ref="F332">IF($AK332=0,"",IF((INDEX(MASTER!$D$24:$AG$391,$AK332,F$419)=0),"",(INDEX(MASTER!$D$24:$AG$391,$AK332,F$419))))</f>
        <v>MONROE STREET</v>
      </c>
      <c r="G332" s="23" cm="1">
        <f t="array" ref="G332">IF($AK332=0,"",IF((INDEX(MASTER!$D$24:$AG$391,$AK332,G$419)=0),"",(INDEX(MASTER!$D$24:$AG$391,$AK332,G$419))))</f>
        <v>17612.310000000001</v>
      </c>
      <c r="H332" s="22" t="str" cm="1">
        <f t="array" ref="H332">IF($AK332=0,"",IF((INDEX(MASTER!$D$24:$AG$391,$AK332,H$419)=0),"",(INDEX(MASTER!$D$24:$AG$391,$AK332,H$419))))</f>
        <v>TO</v>
      </c>
      <c r="I332" s="23" cm="1">
        <f t="array" ref="I332">IF($AK332=0,"",IF((INDEX(MASTER!$D$24:$AG$391,$AK332,I$419)=0),"",(INDEX(MASTER!$D$24:$AG$391,$AK332,I$419))))</f>
        <v>17894.240000000002</v>
      </c>
      <c r="J332" s="24" t="str" cm="1">
        <f t="array" ref="J332">IF($AK332=0,"",IF((INDEX(MASTER!$D$24:$AG$391,$AK332,J$419)=0),"",(INDEX(MASTER!$D$24:$AG$391,$AK332,J$419))))</f>
        <v>LT</v>
      </c>
      <c r="K332" s="24" t="str" cm="1">
        <f t="array" ref="K332">IF($AK332=0,"",IF((INDEX(MASTER!$D$24:$AG$391,$AK332,K$419)=0),"",(INDEX(MASTER!$D$24:$AG$391,$AK332,K$419))))</f>
        <v>01/NHS/21</v>
      </c>
      <c r="L332" s="25" t="str" cm="1">
        <f t="array" ref="L332">IF($AK332=0,"",IF((INDEX(MASTER!$D$24:$AG$391,$AK332,L$419)=0),"",(INDEX(MASTER!$D$24:$AG$391,$AK332,L$419))))</f>
        <v/>
      </c>
      <c r="M332" s="27" t="str" cm="1">
        <f t="array" ref="M332">IF($AK332=0,"",IF((INDEX(MASTER!$D$24:$AG$391,$AK332,M$419)=0),"",(INDEX(MASTER!$D$24:$AG$391,$AK332,M$419))))</f>
        <v/>
      </c>
      <c r="N332" s="27" t="str" cm="1">
        <f t="array" ref="N332">IF($AK332=0,"",IF((INDEX(MASTER!$D$24:$AG$391,$AK332,N$419)=0),"",(INDEX(MASTER!$D$24:$AG$391,$AK332,N$419))))</f>
        <v/>
      </c>
      <c r="O332" s="27" t="str" cm="1">
        <f t="array" ref="O332">IF($AK332=0,"",IF((INDEX(MASTER!$D$24:$AG$391,$AK332,O$419)=0),"",(INDEX(MASTER!$D$24:$AG$391,$AK332,O$419))))</f>
        <v/>
      </c>
      <c r="P332" s="27" t="str" cm="1">
        <f t="array" ref="P332">IF($AK332=0,"",IF((INDEX(MASTER!$D$24:$AG$391,$AK332,P$419)=0),"",(INDEX(MASTER!$D$24:$AG$391,$AK332,P$419))))</f>
        <v/>
      </c>
      <c r="Q332" s="27" t="str" cm="1">
        <f t="array" ref="Q332">IF($AK332=0,"",IF((INDEX(MASTER!$D$24:$AG$391,$AK332,Q$419)=0),"",(INDEX(MASTER!$D$24:$AG$391,$AK332,Q$419))))</f>
        <v/>
      </c>
      <c r="R332" s="27" t="str" cm="1">
        <f t="array" ref="R332">IF($AK332=0,"",IF((INDEX(MASTER!$D$24:$AG$391,$AK332,R$419)=0),"",(INDEX(MASTER!$D$24:$AG$391,$AK332,R$419))))</f>
        <v/>
      </c>
      <c r="S332" s="27" t="str" cm="1">
        <f t="array" ref="S332">IF($AK332=0,"",IF((INDEX(MASTER!$D$24:$AG$391,$AK332,S$419)=0),"",(INDEX(MASTER!$D$24:$AG$391,$AK332,S$419))))</f>
        <v/>
      </c>
      <c r="T332" s="27" t="str" cm="1">
        <f t="array" ref="T332">IF($AK332=0,"",IF((INDEX(MASTER!$D$24:$AG$391,$AK332,T$419)=0),"",(INDEX(MASTER!$D$24:$AG$391,$AK332,T$419))))</f>
        <v/>
      </c>
      <c r="U332" s="27" t="str" cm="1">
        <f t="array" ref="U332">IF($AK332=0,"",IF((INDEX(MASTER!$D$24:$AG$391,$AK332,U$419)=0),"",(INDEX(MASTER!$D$24:$AG$391,$AK332,U$419))))</f>
        <v/>
      </c>
      <c r="V332" s="27" t="str" cm="1">
        <f t="array" ref="V332">IF($AK332=0,"",IF((INDEX(MASTER!$D$24:$AG$391,$AK332,V$419)=0),"",(INDEX(MASTER!$D$24:$AG$391,$AK332,V$419))))</f>
        <v/>
      </c>
      <c r="W332" s="27" t="str" cm="1">
        <f t="array" ref="W332">IF($AK332=0,"",IF((INDEX(MASTER!$D$24:$AG$391,$AK332,W$419)=0),"",(INDEX(MASTER!$D$24:$AG$391,$AK332,W$419))))</f>
        <v/>
      </c>
      <c r="X332" s="27" cm="1">
        <f t="array" ref="X332">IF($AK332=0,"",IF((INDEX(MASTER!$D$24:$AG$391,$AK332,X$419)=0),"",(INDEX(MASTER!$D$24:$AG$391,$AK332,X$419))))</f>
        <v>275</v>
      </c>
      <c r="Y332" s="27" t="str" cm="1">
        <f t="array" ref="Y332">IF($AK332=0,"",IF((INDEX(MASTER!$D$24:$AG$391,$AK332,Y$419)=0),"",(INDEX(MASTER!$D$24:$AG$391,$AK332,Y$419))))</f>
        <v/>
      </c>
      <c r="Z332" s="27" t="str" cm="1">
        <f t="array" ref="Z332">IF($AK332=0,"",IF((INDEX(MASTER!$D$24:$AG$391,$AK332,Z$419)=0),"",(INDEX(MASTER!$D$24:$AG$391,$AK332,Z$419))))</f>
        <v/>
      </c>
      <c r="AA332" s="27" t="str" cm="1">
        <f t="array" ref="AA332">IF($AK332=0,"",IF((INDEX(MASTER!$D$24:$AG$391,$AK332,AA$419)=0),"",(INDEX(MASTER!$D$24:$AG$391,$AK332,AA$419))))</f>
        <v/>
      </c>
      <c r="AB332" s="27" t="str" cm="1">
        <f t="array" ref="AB332">IF($AK332=0,"",IF((INDEX(MASTER!$D$24:$AG$391,$AK332,AB$419)=0),"",(INDEX(MASTER!$D$24:$AG$391,$AK332,AB$419))))</f>
        <v/>
      </c>
      <c r="AC332" s="27" t="str" cm="1">
        <f t="array" ref="AC332">IF($AK332=0,"",IF((INDEX(MASTER!$D$24:$AG$391,$AK332,AC$419)=0),"",(INDEX(MASTER!$D$24:$AG$391,$AK332,AC$419))))</f>
        <v/>
      </c>
      <c r="AD332" s="27" t="str" cm="1">
        <f t="array" ref="AD332">IF($AK332=0,"",IF((INDEX(MASTER!$D$24:$AG$391,$AK332,AD$419)=0),"",(INDEX(MASTER!$D$24:$AG$391,$AK332,AD$419))))</f>
        <v/>
      </c>
      <c r="AE332" s="27" t="str" cm="1">
        <f t="array" ref="AE332">IF($AK332=0,"",IF((INDEX(MASTER!$D$24:$AG$391,$AK332,AE$419)=0),"",(INDEX(MASTER!$D$24:$AG$391,$AK332,AE$419))))</f>
        <v/>
      </c>
      <c r="AF332" s="102" t="str" cm="1">
        <f t="array" ref="AF332">IF($AK332=0,"",IF((INDEX(MASTER!$D$24:$AG$391,$AK332,AF$419)=0),"",(INDEX(MASTER!$D$24:$AG$391,$AK332,AF$419))))</f>
        <v/>
      </c>
      <c r="AK332" s="3">
        <v>246</v>
      </c>
    </row>
    <row r="333" spans="2:37" ht="12.75" customHeight="1" x14ac:dyDescent="0.2">
      <c r="B333" s="28"/>
      <c r="D333" s="22" cm="1">
        <f t="array" ref="D333">IF($AK333=0,"",IF((INDEX(MASTER!$D$24:$AG$391,$AK333,D$419)=0),"",(INDEX(MASTER!$D$24:$AG$391,$AK333,D$419))))</f>
        <v>150</v>
      </c>
      <c r="E333" s="22" t="str" cm="1">
        <f t="array" ref="E333">IF($AK333=0,"",IF((INDEX(MASTER!$D$24:$AG$391,$AK333,E$419)=0),"",(INDEX(MASTER!$D$24:$AG$391,$AK333,E$419))))</f>
        <v>C-29</v>
      </c>
      <c r="F333" s="22" t="str" cm="1">
        <f t="array" ref="F333">IF($AK333=0,"",IF((INDEX(MASTER!$D$24:$AG$391,$AK333,F$419)=0),"",(INDEX(MASTER!$D$24:$AG$391,$AK333,F$419))))</f>
        <v>MONROE STREET</v>
      </c>
      <c r="G333" s="23" cm="1">
        <f t="array" ref="G333">IF($AK333=0,"",IF((INDEX(MASTER!$D$24:$AG$391,$AK333,G$419)=0),"",(INDEX(MASTER!$D$24:$AG$391,$AK333,G$419))))</f>
        <v>18225.740000000002</v>
      </c>
      <c r="H333" s="22" t="str" cm="1">
        <f t="array" ref="H333">IF($AK333=0,"",IF((INDEX(MASTER!$D$24:$AG$391,$AK333,H$419)=0),"",(INDEX(MASTER!$D$24:$AG$391,$AK333,H$419))))</f>
        <v>TO</v>
      </c>
      <c r="I333" s="23" cm="1">
        <f t="array" ref="I333">IF($AK333=0,"",IF((INDEX(MASTER!$D$24:$AG$391,$AK333,I$419)=0),"",(INDEX(MASTER!$D$24:$AG$391,$AK333,I$419))))</f>
        <v>18696.38</v>
      </c>
      <c r="J333" s="24" t="str" cm="1">
        <f t="array" ref="J333">IF($AK333=0,"",IF((INDEX(MASTER!$D$24:$AG$391,$AK333,J$419)=0),"",(INDEX(MASTER!$D$24:$AG$391,$AK333,J$419))))</f>
        <v>LT</v>
      </c>
      <c r="K333" s="24" t="str" cm="1">
        <f t="array" ref="K333">IF($AK333=0,"",IF((INDEX(MASTER!$D$24:$AG$391,$AK333,K$419)=0),"",(INDEX(MASTER!$D$24:$AG$391,$AK333,K$419))))</f>
        <v>01/NHS/21</v>
      </c>
      <c r="L333" s="25" t="str" cm="1">
        <f t="array" ref="L333">IF($AK333=0,"",IF((INDEX(MASTER!$D$24:$AG$391,$AK333,L$419)=0),"",(INDEX(MASTER!$D$24:$AG$391,$AK333,L$419))))</f>
        <v/>
      </c>
      <c r="M333" s="27" t="str" cm="1">
        <f t="array" ref="M333">IF($AK333=0,"",IF((INDEX(MASTER!$D$24:$AG$391,$AK333,M$419)=0),"",(INDEX(MASTER!$D$24:$AG$391,$AK333,M$419))))</f>
        <v/>
      </c>
      <c r="N333" s="27" t="str" cm="1">
        <f t="array" ref="N333">IF($AK333=0,"",IF((INDEX(MASTER!$D$24:$AG$391,$AK333,N$419)=0),"",(INDEX(MASTER!$D$24:$AG$391,$AK333,N$419))))</f>
        <v/>
      </c>
      <c r="O333" s="27" t="str" cm="1">
        <f t="array" ref="O333">IF($AK333=0,"",IF((INDEX(MASTER!$D$24:$AG$391,$AK333,O$419)=0),"",(INDEX(MASTER!$D$24:$AG$391,$AK333,O$419))))</f>
        <v/>
      </c>
      <c r="P333" s="27" t="str" cm="1">
        <f t="array" ref="P333">IF($AK333=0,"",IF((INDEX(MASTER!$D$24:$AG$391,$AK333,P$419)=0),"",(INDEX(MASTER!$D$24:$AG$391,$AK333,P$419))))</f>
        <v/>
      </c>
      <c r="Q333" s="27" t="str" cm="1">
        <f t="array" ref="Q333">IF($AK333=0,"",IF((INDEX(MASTER!$D$24:$AG$391,$AK333,Q$419)=0),"",(INDEX(MASTER!$D$24:$AG$391,$AK333,Q$419))))</f>
        <v/>
      </c>
      <c r="R333" s="27" t="str" cm="1">
        <f t="array" ref="R333">IF($AK333=0,"",IF((INDEX(MASTER!$D$24:$AG$391,$AK333,R$419)=0),"",(INDEX(MASTER!$D$24:$AG$391,$AK333,R$419))))</f>
        <v/>
      </c>
      <c r="S333" s="27" t="str" cm="1">
        <f t="array" ref="S333">IF($AK333=0,"",IF((INDEX(MASTER!$D$24:$AG$391,$AK333,S$419)=0),"",(INDEX(MASTER!$D$24:$AG$391,$AK333,S$419))))</f>
        <v/>
      </c>
      <c r="T333" s="27" t="str" cm="1">
        <f t="array" ref="T333">IF($AK333=0,"",IF((INDEX(MASTER!$D$24:$AG$391,$AK333,T$419)=0),"",(INDEX(MASTER!$D$24:$AG$391,$AK333,T$419))))</f>
        <v/>
      </c>
      <c r="U333" s="27" t="str" cm="1">
        <f t="array" ref="U333">IF($AK333=0,"",IF((INDEX(MASTER!$D$24:$AG$391,$AK333,U$419)=0),"",(INDEX(MASTER!$D$24:$AG$391,$AK333,U$419))))</f>
        <v/>
      </c>
      <c r="V333" s="27" t="str" cm="1">
        <f t="array" ref="V333">IF($AK333=0,"",IF((INDEX(MASTER!$D$24:$AG$391,$AK333,V$419)=0),"",(INDEX(MASTER!$D$24:$AG$391,$AK333,V$419))))</f>
        <v/>
      </c>
      <c r="W333" s="27" t="str" cm="1">
        <f t="array" ref="W333">IF($AK333=0,"",IF((INDEX(MASTER!$D$24:$AG$391,$AK333,W$419)=0),"",(INDEX(MASTER!$D$24:$AG$391,$AK333,W$419))))</f>
        <v/>
      </c>
      <c r="X333" s="27" cm="1">
        <f t="array" ref="X333">IF($AK333=0,"",IF((INDEX(MASTER!$D$24:$AG$391,$AK333,X$419)=0),"",(INDEX(MASTER!$D$24:$AG$391,$AK333,X$419))))</f>
        <v>480</v>
      </c>
      <c r="Y333" s="27" t="str" cm="1">
        <f t="array" ref="Y333">IF($AK333=0,"",IF((INDEX(MASTER!$D$24:$AG$391,$AK333,Y$419)=0),"",(INDEX(MASTER!$D$24:$AG$391,$AK333,Y$419))))</f>
        <v/>
      </c>
      <c r="Z333" s="27" t="str" cm="1">
        <f t="array" ref="Z333">IF($AK333=0,"",IF((INDEX(MASTER!$D$24:$AG$391,$AK333,Z$419)=0),"",(INDEX(MASTER!$D$24:$AG$391,$AK333,Z$419))))</f>
        <v/>
      </c>
      <c r="AA333" s="27" t="str" cm="1">
        <f t="array" ref="AA333">IF($AK333=0,"",IF((INDEX(MASTER!$D$24:$AG$391,$AK333,AA$419)=0),"",(INDEX(MASTER!$D$24:$AG$391,$AK333,AA$419))))</f>
        <v/>
      </c>
      <c r="AB333" s="27" t="str" cm="1">
        <f t="array" ref="AB333">IF($AK333=0,"",IF((INDEX(MASTER!$D$24:$AG$391,$AK333,AB$419)=0),"",(INDEX(MASTER!$D$24:$AG$391,$AK333,AB$419))))</f>
        <v/>
      </c>
      <c r="AC333" s="27" t="str" cm="1">
        <f t="array" ref="AC333">IF($AK333=0,"",IF((INDEX(MASTER!$D$24:$AG$391,$AK333,AC$419)=0),"",(INDEX(MASTER!$D$24:$AG$391,$AK333,AC$419))))</f>
        <v/>
      </c>
      <c r="AD333" s="27" t="str" cm="1">
        <f t="array" ref="AD333">IF($AK333=0,"",IF((INDEX(MASTER!$D$24:$AG$391,$AK333,AD$419)=0),"",(INDEX(MASTER!$D$24:$AG$391,$AK333,AD$419))))</f>
        <v/>
      </c>
      <c r="AE333" s="27" t="str" cm="1">
        <f t="array" ref="AE333">IF($AK333=0,"",IF((INDEX(MASTER!$D$24:$AG$391,$AK333,AE$419)=0),"",(INDEX(MASTER!$D$24:$AG$391,$AK333,AE$419))))</f>
        <v/>
      </c>
      <c r="AF333" s="102" t="str" cm="1">
        <f t="array" ref="AF333">IF($AK333=0,"",IF((INDEX(MASTER!$D$24:$AG$391,$AK333,AF$419)=0),"",(INDEX(MASTER!$D$24:$AG$391,$AK333,AF$419))))</f>
        <v/>
      </c>
      <c r="AK333" s="3">
        <v>247</v>
      </c>
    </row>
    <row r="334" spans="2:37" ht="12.75" customHeight="1" x14ac:dyDescent="0.2">
      <c r="B334" s="28"/>
      <c r="D334" s="135" cm="1">
        <f t="array" ref="D334">IF($AK334=0,"",IF((INDEX(MASTER!$D$24:$AG$391,$AK334,D$419)=0),"",(INDEX(MASTER!$D$24:$AG$391,$AK334,D$419))))</f>
        <v>150</v>
      </c>
      <c r="E334" s="135" t="str" cm="1">
        <f t="array" ref="E334">IF($AK334=0,"",IF((INDEX(MASTER!$D$24:$AG$391,$AK334,E$419)=0),"",(INDEX(MASTER!$D$24:$AG$391,$AK334,E$419))))</f>
        <v>C-30</v>
      </c>
      <c r="F334" s="135" t="str" cm="1">
        <f t="array" ref="F334">IF($AK334=0,"",IF((INDEX(MASTER!$D$24:$AG$391,$AK334,F$419)=0),"",(INDEX(MASTER!$D$24:$AG$391,$AK334,F$419))))</f>
        <v>MONROE STREET / ALEXIS ROAD</v>
      </c>
      <c r="G334" s="136" cm="1">
        <f t="array" ref="G334">IF($AK334=0,"",IF((INDEX(MASTER!$D$24:$AG$391,$AK334,G$419)=0),"",(INDEX(MASTER!$D$24:$AG$391,$AK334,G$419))))</f>
        <v>18229.740000000002</v>
      </c>
      <c r="H334" s="135" t="str" cm="1">
        <f t="array" ref="H334">IF($AK334=0,"",IF((INDEX(MASTER!$D$24:$AG$391,$AK334,H$419)=0),"",(INDEX(MASTER!$D$24:$AG$391,$AK334,H$419))))</f>
        <v>TO</v>
      </c>
      <c r="I334" s="136" t="str" cm="1">
        <f t="array" ref="I334">IF($AK334=0,"",IF((INDEX(MASTER!$D$24:$AG$391,$AK334,I$419)=0),"",(INDEX(MASTER!$D$24:$AG$391,$AK334,I$419))))</f>
        <v>21+20.80</v>
      </c>
      <c r="J334" s="137" t="str" cm="1">
        <f t="array" ref="J334">IF($AK334=0,"",IF((INDEX(MASTER!$D$24:$AG$391,$AK334,J$419)=0),"",(INDEX(MASTER!$D$24:$AG$391,$AK334,J$419))))</f>
        <v>RT</v>
      </c>
      <c r="K334" s="137" t="str" cm="1">
        <f t="array" ref="K334">IF($AK334=0,"",IF((INDEX(MASTER!$D$24:$AG$391,$AK334,K$419)=0),"",(INDEX(MASTER!$D$24:$AG$391,$AK334,K$419))))</f>
        <v>01/NHS/21</v>
      </c>
      <c r="L334" s="138" t="str" cm="1">
        <f t="array" ref="L334">IF($AK334=0,"",IF((INDEX(MASTER!$D$24:$AG$391,$AK334,L$419)=0),"",(INDEX(MASTER!$D$24:$AG$391,$AK334,L$419))))</f>
        <v/>
      </c>
      <c r="M334" s="66" t="str" cm="1">
        <f t="array" ref="M334">IF($AK334=0,"",IF((INDEX(MASTER!$D$24:$AG$391,$AK334,M$419)=0),"",(INDEX(MASTER!$D$24:$AG$391,$AK334,M$419))))</f>
        <v/>
      </c>
      <c r="N334" s="66" t="str" cm="1">
        <f t="array" ref="N334">IF($AK334=0,"",IF((INDEX(MASTER!$D$24:$AG$391,$AK334,N$419)=0),"",(INDEX(MASTER!$D$24:$AG$391,$AK334,N$419))))</f>
        <v/>
      </c>
      <c r="O334" s="66" t="str" cm="1">
        <f t="array" ref="O334">IF($AK334=0,"",IF((INDEX(MASTER!$D$24:$AG$391,$AK334,O$419)=0),"",(INDEX(MASTER!$D$24:$AG$391,$AK334,O$419))))</f>
        <v/>
      </c>
      <c r="P334" s="66" t="str" cm="1">
        <f t="array" ref="P334">IF($AK334=0,"",IF((INDEX(MASTER!$D$24:$AG$391,$AK334,P$419)=0),"",(INDEX(MASTER!$D$24:$AG$391,$AK334,P$419))))</f>
        <v/>
      </c>
      <c r="Q334" s="66" t="str" cm="1">
        <f t="array" ref="Q334">IF($AK334=0,"",IF((INDEX(MASTER!$D$24:$AG$391,$AK334,Q$419)=0),"",(INDEX(MASTER!$D$24:$AG$391,$AK334,Q$419))))</f>
        <v/>
      </c>
      <c r="R334" s="66" t="str" cm="1">
        <f t="array" ref="R334">IF($AK334=0,"",IF((INDEX(MASTER!$D$24:$AG$391,$AK334,R$419)=0),"",(INDEX(MASTER!$D$24:$AG$391,$AK334,R$419))))</f>
        <v/>
      </c>
      <c r="S334" s="66" t="str" cm="1">
        <f t="array" ref="S334">IF($AK334=0,"",IF((INDEX(MASTER!$D$24:$AG$391,$AK334,S$419)=0),"",(INDEX(MASTER!$D$24:$AG$391,$AK334,S$419))))</f>
        <v/>
      </c>
      <c r="T334" s="66" t="str" cm="1">
        <f t="array" ref="T334">IF($AK334=0,"",IF((INDEX(MASTER!$D$24:$AG$391,$AK334,T$419)=0),"",(INDEX(MASTER!$D$24:$AG$391,$AK334,T$419))))</f>
        <v/>
      </c>
      <c r="U334" s="66" t="str" cm="1">
        <f t="array" ref="U334">IF($AK334=0,"",IF((INDEX(MASTER!$D$24:$AG$391,$AK334,U$419)=0),"",(INDEX(MASTER!$D$24:$AG$391,$AK334,U$419))))</f>
        <v/>
      </c>
      <c r="V334" s="66" t="str" cm="1">
        <f t="array" ref="V334">IF($AK334=0,"",IF((INDEX(MASTER!$D$24:$AG$391,$AK334,V$419)=0),"",(INDEX(MASTER!$D$24:$AG$391,$AK334,V$419))))</f>
        <v/>
      </c>
      <c r="W334" s="66" t="str" cm="1">
        <f t="array" ref="W334">IF($AK334=0,"",IF((INDEX(MASTER!$D$24:$AG$391,$AK334,W$419)=0),"",(INDEX(MASTER!$D$24:$AG$391,$AK334,W$419))))</f>
        <v/>
      </c>
      <c r="X334" s="66" cm="1">
        <f t="array" ref="X334">IF($AK334=0,"",IF((INDEX(MASTER!$D$24:$AG$391,$AK334,X$419)=0),"",(INDEX(MASTER!$D$24:$AG$391,$AK334,X$419))))</f>
        <v>493</v>
      </c>
      <c r="Y334" s="66" t="str" cm="1">
        <f t="array" ref="Y334">IF($AK334=0,"",IF((INDEX(MASTER!$D$24:$AG$391,$AK334,Y$419)=0),"",(INDEX(MASTER!$D$24:$AG$391,$AK334,Y$419))))</f>
        <v/>
      </c>
      <c r="Z334" s="66" t="str" cm="1">
        <f t="array" ref="Z334">IF($AK334=0,"",IF((INDEX(MASTER!$D$24:$AG$391,$AK334,Z$419)=0),"",(INDEX(MASTER!$D$24:$AG$391,$AK334,Z$419))))</f>
        <v/>
      </c>
      <c r="AA334" s="66" t="str" cm="1">
        <f t="array" ref="AA334">IF($AK334=0,"",IF((INDEX(MASTER!$D$24:$AG$391,$AK334,AA$419)=0),"",(INDEX(MASTER!$D$24:$AG$391,$AK334,AA$419))))</f>
        <v/>
      </c>
      <c r="AB334" s="66" t="str" cm="1">
        <f t="array" ref="AB334">IF($AK334=0,"",IF((INDEX(MASTER!$D$24:$AG$391,$AK334,AB$419)=0),"",(INDEX(MASTER!$D$24:$AG$391,$AK334,AB$419))))</f>
        <v/>
      </c>
      <c r="AC334" s="66" t="str" cm="1">
        <f t="array" ref="AC334">IF($AK334=0,"",IF((INDEX(MASTER!$D$24:$AG$391,$AK334,AC$419)=0),"",(INDEX(MASTER!$D$24:$AG$391,$AK334,AC$419))))</f>
        <v/>
      </c>
      <c r="AD334" s="66" t="str" cm="1">
        <f t="array" ref="AD334">IF($AK334=0,"",IF((INDEX(MASTER!$D$24:$AG$391,$AK334,AD$419)=0),"",(INDEX(MASTER!$D$24:$AG$391,$AK334,AD$419))))</f>
        <v/>
      </c>
      <c r="AE334" s="66" t="str" cm="1">
        <f t="array" ref="AE334">IF($AK334=0,"",IF((INDEX(MASTER!$D$24:$AG$391,$AK334,AE$419)=0),"",(INDEX(MASTER!$D$24:$AG$391,$AK334,AE$419))))</f>
        <v/>
      </c>
      <c r="AF334" s="139" t="str" cm="1">
        <f t="array" ref="AF334">IF($AK334=0,"",IF((INDEX(MASTER!$D$24:$AG$391,$AK334,AF$419)=0),"",(INDEX(MASTER!$D$24:$AG$391,$AK334,AF$419))))</f>
        <v/>
      </c>
      <c r="AK334" s="3">
        <v>248</v>
      </c>
    </row>
    <row r="335" spans="2:37" ht="12.75" customHeight="1" thickBot="1" x14ac:dyDescent="0.25">
      <c r="B335" s="28"/>
      <c r="D335" s="130" t="str" cm="1">
        <f t="array" ref="D335">IF($AK335=0,"",IF((INDEX(MASTER!$D$24:$AG$391,$AK335,D$419)=0),"",(INDEX(MASTER!$D$24:$AG$391,$AK335,D$419))))</f>
        <v/>
      </c>
      <c r="E335" s="121" t="str" cm="1">
        <f t="array" ref="E335">IF($AK335=0,"",IF((INDEX(MASTER!$D$24:$AG$391,$AK335,E$419)=0),"",(INDEX(MASTER!$D$24:$AG$391,$AK335,E$419))))</f>
        <v/>
      </c>
      <c r="F335" s="121" t="str" cm="1">
        <f t="array" ref="F335">IF($AK335=0,"",IF((INDEX(MASTER!$D$24:$AG$391,$AK335,F$419)=0),"",(INDEX(MASTER!$D$24:$AG$391,$AK335,F$419))))</f>
        <v/>
      </c>
      <c r="G335" s="121" t="str" cm="1">
        <f t="array" ref="G335">IF($AK335=0,"",IF((INDEX(MASTER!$D$24:$AG$391,$AK335,G$419)=0),"",(INDEX(MASTER!$D$24:$AG$391,$AK335,G$419))))</f>
        <v/>
      </c>
      <c r="H335" s="121" t="str" cm="1">
        <f t="array" ref="H335">IF($AK335=0,"",IF((INDEX(MASTER!$D$24:$AG$391,$AK335,H$419)=0),"",(INDEX(MASTER!$D$24:$AG$391,$AK335,H$419))))</f>
        <v/>
      </c>
      <c r="I335" s="121" t="str" cm="1">
        <f t="array" ref="I335">IF($AK335=0,"",IF((INDEX(MASTER!$D$24:$AG$391,$AK335,I$419)=0),"",(INDEX(MASTER!$D$24:$AG$391,$AK335,I$419))))</f>
        <v/>
      </c>
      <c r="J335" s="134" t="str" cm="1">
        <f t="array" ref="J335">IF($AK335=0,"",IF((INDEX(MASTER!$D$24:$AG$391,$AK335,J$419)=0),"",(INDEX(MASTER!$D$24:$AG$391,$AK335,J$419))))</f>
        <v/>
      </c>
      <c r="K335" s="134" t="str" cm="1">
        <f t="array" ref="K335">IF($AK335=0,"",IF((INDEX(MASTER!$D$24:$AG$391,$AK335,K$419)=0),"",(INDEX(MASTER!$D$24:$AG$391,$AK335,K$419))))</f>
        <v/>
      </c>
      <c r="L335" s="133" t="str" cm="1">
        <f t="array" ref="L335">IF($AK335=0,"",IF((INDEX(MASTER!$D$24:$AG$391,$AK335,L$419)=0),"",(INDEX(MASTER!$D$24:$AG$391,$AK335,L$419))))</f>
        <v/>
      </c>
      <c r="M335" s="121" t="str" cm="1">
        <f t="array" ref="M335">IF($AK335=0,"",IF((INDEX(MASTER!$D$24:$AG$391,$AK335,M$419)=0),"",(INDEX(MASTER!$D$24:$AG$391,$AK335,M$419))))</f>
        <v/>
      </c>
      <c r="N335" s="121" t="str" cm="1">
        <f t="array" ref="N335">IF($AK335=0,"",IF((INDEX(MASTER!$D$24:$AG$391,$AK335,N$419)=0),"",(INDEX(MASTER!$D$24:$AG$391,$AK335,N$419))))</f>
        <v/>
      </c>
      <c r="O335" s="121" t="str" cm="1">
        <f t="array" ref="O335">IF($AK335=0,"",IF((INDEX(MASTER!$D$24:$AG$391,$AK335,O$419)=0),"",(INDEX(MASTER!$D$24:$AG$391,$AK335,O$419))))</f>
        <v/>
      </c>
      <c r="P335" s="121" t="str" cm="1">
        <f t="array" ref="P335">IF($AK335=0,"",IF((INDEX(MASTER!$D$24:$AG$391,$AK335,P$419)=0),"",(INDEX(MASTER!$D$24:$AG$391,$AK335,P$419))))</f>
        <v/>
      </c>
      <c r="Q335" s="121" t="str" cm="1">
        <f t="array" ref="Q335">IF($AK335=0,"",IF((INDEX(MASTER!$D$24:$AG$391,$AK335,Q$419)=0),"",(INDEX(MASTER!$D$24:$AG$391,$AK335,Q$419))))</f>
        <v/>
      </c>
      <c r="R335" s="121" t="str" cm="1">
        <f t="array" ref="R335">IF($AK335=0,"",IF((INDEX(MASTER!$D$24:$AG$391,$AK335,R$419)=0),"",(INDEX(MASTER!$D$24:$AG$391,$AK335,R$419))))</f>
        <v/>
      </c>
      <c r="S335" s="121" t="str" cm="1">
        <f t="array" ref="S335">IF($AK335=0,"",IF((INDEX(MASTER!$D$24:$AG$391,$AK335,S$419)=0),"",(INDEX(MASTER!$D$24:$AG$391,$AK335,S$419))))</f>
        <v/>
      </c>
      <c r="T335" s="121" t="str" cm="1">
        <f t="array" ref="T335">IF($AK335=0,"",IF((INDEX(MASTER!$D$24:$AG$391,$AK335,T$419)=0),"",(INDEX(MASTER!$D$24:$AG$391,$AK335,T$419))))</f>
        <v/>
      </c>
      <c r="U335" s="121" t="str" cm="1">
        <f t="array" ref="U335">IF($AK335=0,"",IF((INDEX(MASTER!$D$24:$AG$391,$AK335,U$419)=0),"",(INDEX(MASTER!$D$24:$AG$391,$AK335,U$419))))</f>
        <v/>
      </c>
      <c r="V335" s="121" t="str" cm="1">
        <f t="array" ref="V335">IF($AK335=0,"",IF((INDEX(MASTER!$D$24:$AG$391,$AK335,V$419)=0),"",(INDEX(MASTER!$D$24:$AG$391,$AK335,V$419))))</f>
        <v/>
      </c>
      <c r="W335" s="121" t="str" cm="1">
        <f t="array" ref="W335">IF($AK335=0,"",IF((INDEX(MASTER!$D$24:$AG$391,$AK335,W$419)=0),"",(INDEX(MASTER!$D$24:$AG$391,$AK335,W$419))))</f>
        <v/>
      </c>
      <c r="X335" s="121" t="str" cm="1">
        <f t="array" ref="X335">IF($AK335=0,"",IF((INDEX(MASTER!$D$24:$AG$391,$AK335,X$419)=0),"",(INDEX(MASTER!$D$24:$AG$391,$AK335,X$419))))</f>
        <v/>
      </c>
      <c r="Y335" s="121" t="str" cm="1">
        <f t="array" ref="Y335">IF($AK335=0,"",IF((INDEX(MASTER!$D$24:$AG$391,$AK335,Y$419)=0),"",(INDEX(MASTER!$D$24:$AG$391,$AK335,Y$419))))</f>
        <v/>
      </c>
      <c r="Z335" s="121" t="str" cm="1">
        <f t="array" ref="Z335">IF($AK335=0,"",IF((INDEX(MASTER!$D$24:$AG$391,$AK335,Z$419)=0),"",(INDEX(MASTER!$D$24:$AG$391,$AK335,Z$419))))</f>
        <v/>
      </c>
      <c r="AA335" s="121" t="str" cm="1">
        <f t="array" ref="AA335">IF($AK335=0,"",IF((INDEX(MASTER!$D$24:$AG$391,$AK335,AA$419)=0),"",(INDEX(MASTER!$D$24:$AG$391,$AK335,AA$419))))</f>
        <v/>
      </c>
      <c r="AB335" s="121" t="str" cm="1">
        <f t="array" ref="AB335">IF($AK335=0,"",IF((INDEX(MASTER!$D$24:$AG$391,$AK335,AB$419)=0),"",(INDEX(MASTER!$D$24:$AG$391,$AK335,AB$419))))</f>
        <v/>
      </c>
      <c r="AC335" s="121" t="str" cm="1">
        <f t="array" ref="AC335">IF($AK335=0,"",IF((INDEX(MASTER!$D$24:$AG$391,$AK335,AC$419)=0),"",(INDEX(MASTER!$D$24:$AG$391,$AK335,AC$419))))</f>
        <v/>
      </c>
      <c r="AD335" s="121" t="str" cm="1">
        <f t="array" ref="AD335">IF($AK335=0,"",IF((INDEX(MASTER!$D$24:$AG$391,$AK335,AD$419)=0),"",(INDEX(MASTER!$D$24:$AG$391,$AK335,AD$419))))</f>
        <v/>
      </c>
      <c r="AE335" s="121" t="str" cm="1">
        <f t="array" ref="AE335">IF($AK335=0,"",IF((INDEX(MASTER!$D$24:$AG$391,$AK335,AE$419)=0),"",(INDEX(MASTER!$D$24:$AG$391,$AK335,AE$419))))</f>
        <v/>
      </c>
      <c r="AF335" s="125" t="str" cm="1">
        <f t="array" ref="AF335">IF($AK335=0,"",IF((INDEX(MASTER!$D$24:$AG$391,$AK335,AF$419)=0),"",(INDEX(MASTER!$D$24:$AG$391,$AK335,AF$419))))</f>
        <v/>
      </c>
      <c r="AG335" s="123"/>
    </row>
    <row r="336" spans="2:37" ht="12.75" customHeight="1" thickBot="1" x14ac:dyDescent="0.25">
      <c r="B336" s="29"/>
      <c r="D336" s="185" t="s">
        <v>149</v>
      </c>
      <c r="E336" s="186"/>
      <c r="F336" s="186"/>
      <c r="G336" s="186"/>
      <c r="H336" s="186"/>
      <c r="I336" s="186"/>
      <c r="J336" s="187"/>
      <c r="K336" s="143"/>
      <c r="L336" s="59">
        <f>IF((SUM(L256:L257)=0), "", SUM(L256:L257))</f>
        <v>66199</v>
      </c>
      <c r="M336" s="59">
        <f t="shared" ref="M336:AF336" si="58">IF((SUM(M256:M257)=0), "", SUM(M256:M257))</f>
        <v>84856</v>
      </c>
      <c r="N336" s="59">
        <f t="shared" si="58"/>
        <v>4388</v>
      </c>
      <c r="O336" s="59">
        <f t="shared" si="58"/>
        <v>1464</v>
      </c>
      <c r="P336" s="59">
        <f t="shared" si="58"/>
        <v>2926</v>
      </c>
      <c r="Q336" s="59" t="str">
        <f t="shared" si="58"/>
        <v/>
      </c>
      <c r="R336" s="59" t="str">
        <f t="shared" ref="R336" si="59">IF((SUM(R256:R257)=0), "", SUM(R256:R257))</f>
        <v/>
      </c>
      <c r="S336" s="59" t="str">
        <f t="shared" si="58"/>
        <v/>
      </c>
      <c r="T336" s="59" t="str">
        <f t="shared" si="58"/>
        <v/>
      </c>
      <c r="U336" s="59" t="str">
        <f t="shared" si="58"/>
        <v/>
      </c>
      <c r="V336" s="59" t="str">
        <f t="shared" si="58"/>
        <v/>
      </c>
      <c r="W336" s="59">
        <f t="shared" si="58"/>
        <v>186</v>
      </c>
      <c r="X336" s="59" t="str">
        <f t="shared" si="58"/>
        <v/>
      </c>
      <c r="Y336" s="59" t="str">
        <f t="shared" si="58"/>
        <v/>
      </c>
      <c r="Z336" s="59" t="str">
        <f t="shared" si="58"/>
        <v/>
      </c>
      <c r="AA336" s="59" t="str">
        <f t="shared" si="58"/>
        <v/>
      </c>
      <c r="AB336" s="59" t="str">
        <f t="shared" si="58"/>
        <v/>
      </c>
      <c r="AC336" s="59" t="str">
        <f t="shared" si="58"/>
        <v/>
      </c>
      <c r="AD336" s="59" t="str">
        <f t="shared" ref="AD336" si="60">IF((SUM(AD256:AD257)=0), "", SUM(AD256:AD257))</f>
        <v/>
      </c>
      <c r="AE336" s="59" t="str">
        <f t="shared" si="58"/>
        <v/>
      </c>
      <c r="AF336" s="60" t="str">
        <f t="shared" si="58"/>
        <v/>
      </c>
    </row>
    <row r="337" spans="2:37" ht="12.75" customHeight="1" thickBot="1" x14ac:dyDescent="0.25">
      <c r="B337" s="3" t="s">
        <v>6</v>
      </c>
      <c r="D337" s="185" t="s">
        <v>24</v>
      </c>
      <c r="E337" s="186"/>
      <c r="F337" s="186"/>
      <c r="G337" s="186"/>
      <c r="H337" s="186"/>
      <c r="I337" s="186"/>
      <c r="J337" s="187"/>
      <c r="K337" s="143"/>
      <c r="L337" s="59">
        <f>IF(L260="","",IF(L275="",IF(SUM(COUNTIF(L276:L335,"LS")+COUNTIF(L276:L335,"LUMP"))&gt;0,"LS",""),IF(SUM(L276:L335)&gt;0,ROUNDUP(SUM(L276:L335),0),"")))</f>
        <v>7451</v>
      </c>
      <c r="M337" s="59">
        <f t="shared" ref="M337:AF337" si="61">IF(M260="","",IF(M275="",IF(SUM(COUNTIF(M276:M335,"LS")+COUNTIF(M276:M335,"LUMP"))&gt;0,"LS",""),IF(SUM(M276:M335)&gt;0,ROUNDUP(SUM(M276:M335),0),"")))</f>
        <v>7177</v>
      </c>
      <c r="N337" s="59" t="str">
        <f t="shared" si="61"/>
        <v/>
      </c>
      <c r="O337" s="59" t="str">
        <f t="shared" si="61"/>
        <v/>
      </c>
      <c r="P337" s="59" t="str">
        <f t="shared" si="61"/>
        <v/>
      </c>
      <c r="Q337" s="59" t="str">
        <f t="shared" si="61"/>
        <v/>
      </c>
      <c r="R337" s="59" t="str">
        <f t="shared" ref="R337" si="62">IF(R260="","",IF(R275="",IF(SUM(COUNTIF(R276:R335,"LS")+COUNTIF(R276:R335,"LUMP"))&gt;0,"LS",""),IF(SUM(R276:R335)&gt;0,ROUNDUP(SUM(R276:R335),0),"")))</f>
        <v/>
      </c>
      <c r="S337" s="59" t="str">
        <f t="shared" si="61"/>
        <v/>
      </c>
      <c r="T337" s="59" t="str">
        <f t="shared" si="61"/>
        <v/>
      </c>
      <c r="U337" s="59" t="str">
        <f t="shared" si="61"/>
        <v/>
      </c>
      <c r="V337" s="59" t="str">
        <f t="shared" si="61"/>
        <v/>
      </c>
      <c r="W337" s="59">
        <f t="shared" si="61"/>
        <v>959</v>
      </c>
      <c r="X337" s="59">
        <f t="shared" si="61"/>
        <v>2841</v>
      </c>
      <c r="Y337" s="59">
        <f t="shared" si="61"/>
        <v>941</v>
      </c>
      <c r="Z337" s="59" t="str">
        <f t="shared" si="61"/>
        <v/>
      </c>
      <c r="AA337" s="59" t="str">
        <f t="shared" si="61"/>
        <v/>
      </c>
      <c r="AB337" s="59" t="str">
        <f t="shared" si="61"/>
        <v/>
      </c>
      <c r="AC337" s="59" t="str">
        <f t="shared" si="61"/>
        <v/>
      </c>
      <c r="AD337" s="59" t="str">
        <f t="shared" ref="AD337" si="63">IF(AD260="","",IF(AD275="",IF(SUM(COUNTIF(AD276:AD335,"LS")+COUNTIF(AD276:AD335,"LUMP"))&gt;0,"LS",""),IF(SUM(AD276:AD335)&gt;0,ROUNDUP(SUM(AD276:AD335),0),"")))</f>
        <v/>
      </c>
      <c r="AE337" s="59" t="str">
        <f t="shared" si="61"/>
        <v/>
      </c>
      <c r="AF337" s="60" t="str">
        <f t="shared" si="61"/>
        <v/>
      </c>
    </row>
    <row r="338" spans="2:37" ht="25.7" customHeight="1" thickBot="1" x14ac:dyDescent="0.25">
      <c r="D338" s="120"/>
      <c r="E338" s="120"/>
      <c r="F338" s="120"/>
      <c r="G338" s="120"/>
      <c r="H338" s="120"/>
      <c r="I338" s="120"/>
      <c r="J338" s="120"/>
      <c r="K338" s="120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</row>
    <row r="339" spans="2:37" ht="12.75" customHeight="1" thickBot="1" x14ac:dyDescent="0.25">
      <c r="B339" s="10" t="s">
        <v>4</v>
      </c>
      <c r="D339" s="188">
        <f>D259+2</f>
        <v>9</v>
      </c>
      <c r="E339" s="188"/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  <c r="Z339" s="188"/>
      <c r="AA339" s="188"/>
      <c r="AB339" s="188"/>
      <c r="AC339" s="188"/>
      <c r="AD339" s="188"/>
      <c r="AE339" s="188"/>
      <c r="AF339" s="188"/>
    </row>
    <row r="340" spans="2:37" ht="12.75" customHeight="1" thickBot="1" x14ac:dyDescent="0.25">
      <c r="B340" s="14"/>
      <c r="D340" s="164" t="s">
        <v>16</v>
      </c>
      <c r="E340" s="164"/>
      <c r="F340" s="164"/>
      <c r="G340" s="164"/>
      <c r="H340" s="164"/>
      <c r="I340" s="164"/>
      <c r="J340" s="164"/>
      <c r="K340" s="13"/>
      <c r="L340" s="40" t="s">
        <v>33</v>
      </c>
      <c r="M340" s="40" t="s">
        <v>34</v>
      </c>
      <c r="N340" s="15" t="s">
        <v>145</v>
      </c>
      <c r="O340" s="15" t="s">
        <v>146</v>
      </c>
      <c r="P340" s="15" t="s">
        <v>160</v>
      </c>
      <c r="Q340" s="40" t="s">
        <v>85</v>
      </c>
      <c r="R340" s="15" t="s">
        <v>168</v>
      </c>
      <c r="S340" s="15" t="s">
        <v>142</v>
      </c>
      <c r="T340" s="40" t="s">
        <v>35</v>
      </c>
      <c r="U340" s="40" t="s">
        <v>86</v>
      </c>
      <c r="V340" s="83" t="s">
        <v>36</v>
      </c>
      <c r="W340" s="83" t="s">
        <v>153</v>
      </c>
      <c r="X340" s="40" t="s">
        <v>37</v>
      </c>
      <c r="Y340" s="40" t="s">
        <v>150</v>
      </c>
      <c r="Z340" s="40" t="s">
        <v>87</v>
      </c>
      <c r="AA340" s="15" t="s">
        <v>51</v>
      </c>
      <c r="AB340" s="15" t="s">
        <v>165</v>
      </c>
      <c r="AC340" s="15" t="s">
        <v>166</v>
      </c>
      <c r="AD340" s="15" t="s">
        <v>169</v>
      </c>
      <c r="AE340" s="15" t="s">
        <v>55</v>
      </c>
      <c r="AF340" s="40" t="s">
        <v>172</v>
      </c>
      <c r="AK340" s="3">
        <v>1</v>
      </c>
    </row>
    <row r="341" spans="2:37" ht="12.75" customHeight="1" thickBot="1" x14ac:dyDescent="0.25">
      <c r="D341" s="165" t="s">
        <v>17</v>
      </c>
      <c r="E341" s="165"/>
      <c r="F341" s="165"/>
      <c r="G341" s="165"/>
      <c r="H341" s="165"/>
      <c r="I341" s="165"/>
      <c r="J341" s="165"/>
      <c r="K341" s="13"/>
      <c r="L341" s="41"/>
      <c r="M341" s="41"/>
      <c r="N341" s="16"/>
      <c r="O341" s="16"/>
      <c r="P341" s="16"/>
      <c r="Q341" s="41"/>
      <c r="R341" s="16"/>
      <c r="S341" s="16" t="s">
        <v>143</v>
      </c>
      <c r="T341" s="41"/>
      <c r="U341" s="41"/>
      <c r="V341" s="41"/>
      <c r="W341" s="41"/>
      <c r="X341" s="41"/>
      <c r="Y341" s="16"/>
      <c r="Z341" s="41"/>
      <c r="AA341" s="16"/>
      <c r="AB341" s="16"/>
      <c r="AC341" s="16"/>
      <c r="AD341" s="16"/>
      <c r="AE341" s="16" t="s">
        <v>56</v>
      </c>
      <c r="AF341" s="41" t="s">
        <v>173</v>
      </c>
      <c r="AK341" s="3">
        <v>2</v>
      </c>
    </row>
    <row r="342" spans="2:37" ht="12.75" customHeight="1" x14ac:dyDescent="0.2">
      <c r="B342" s="160" t="s">
        <v>5</v>
      </c>
      <c r="D342" s="156" t="s">
        <v>0</v>
      </c>
      <c r="E342" s="179" t="s">
        <v>28</v>
      </c>
      <c r="F342" s="156" t="s">
        <v>14</v>
      </c>
      <c r="G342" s="166" t="s">
        <v>1</v>
      </c>
      <c r="H342" s="167"/>
      <c r="I342" s="167"/>
      <c r="J342" s="173" t="s">
        <v>15</v>
      </c>
      <c r="K342" s="173" t="s">
        <v>161</v>
      </c>
      <c r="L342" s="17" t="str">
        <f t="shared" ref="L342:AF342" si="64">IF(OR(TRIM(L340)=0,TRIM(L340)=""),"",IF(IFERROR(TRIM(INDEX(QryItemNamed,MATCH(TRIM(L340),ITEM,0),2)),"")="Y","SPECIAL",LEFT(IFERROR(TRIM(INDEX(ITEM,MATCH(TRIM(L340),ITEM,0))),""),3)))</f>
        <v>203</v>
      </c>
      <c r="M342" s="18" t="str">
        <f t="shared" si="64"/>
        <v>203</v>
      </c>
      <c r="N342" s="18" t="str">
        <f t="shared" si="64"/>
        <v>204</v>
      </c>
      <c r="O342" s="18" t="str">
        <f t="shared" si="64"/>
        <v>204</v>
      </c>
      <c r="P342" s="18" t="str">
        <f t="shared" si="64"/>
        <v>204</v>
      </c>
      <c r="Q342" s="18" t="str">
        <f t="shared" si="64"/>
        <v>304</v>
      </c>
      <c r="R342" s="18" t="str">
        <f t="shared" ref="R342" si="65">IF(OR(TRIM(R340)=0,TRIM(R340)=""),"",IF(IFERROR(TRIM(INDEX(QryItemNamed,MATCH(TRIM(R340),ITEM,0),2)),"")="Y","SPECIAL",LEFT(IFERROR(TRIM(INDEX(ITEM,MATCH(TRIM(R340),ITEM,0))),""),3)))</f>
        <v>452</v>
      </c>
      <c r="S342" s="18" t="str">
        <f t="shared" si="64"/>
        <v>607</v>
      </c>
      <c r="T342" s="18" t="str">
        <f t="shared" si="64"/>
        <v>608</v>
      </c>
      <c r="U342" s="18" t="str">
        <f t="shared" si="64"/>
        <v>608</v>
      </c>
      <c r="V342" s="18" t="str">
        <f t="shared" si="64"/>
        <v>608</v>
      </c>
      <c r="W342" s="18" t="str">
        <f t="shared" si="64"/>
        <v>609</v>
      </c>
      <c r="X342" s="18" t="str">
        <f t="shared" si="64"/>
        <v>609</v>
      </c>
      <c r="Y342" s="18" t="str">
        <f t="shared" si="64"/>
        <v>609</v>
      </c>
      <c r="Z342" s="18" t="str">
        <f t="shared" si="64"/>
        <v>609</v>
      </c>
      <c r="AA342" s="18" t="str">
        <f t="shared" si="64"/>
        <v>623</v>
      </c>
      <c r="AB342" s="18" t="str">
        <f t="shared" si="64"/>
        <v>625</v>
      </c>
      <c r="AC342" s="18" t="str">
        <f t="shared" si="64"/>
        <v>625</v>
      </c>
      <c r="AD342" s="18" t="str">
        <f t="shared" ref="AD342" si="66">IF(OR(TRIM(AD340)=0,TRIM(AD340)=""),"",IF(IFERROR(TRIM(INDEX(QryItemNamed,MATCH(TRIM(AD340),ITEM,0),2)),"")="Y","SPECIAL",LEFT(IFERROR(TRIM(INDEX(ITEM,MATCH(TRIM(AD340),ITEM,0))),""),3)))</f>
        <v>625</v>
      </c>
      <c r="AE342" s="18" t="str">
        <f t="shared" si="64"/>
        <v>SPECIAL</v>
      </c>
      <c r="AF342" s="18" t="str">
        <f t="shared" si="64"/>
        <v>622</v>
      </c>
    </row>
    <row r="343" spans="2:37" ht="12.75" customHeight="1" x14ac:dyDescent="0.2">
      <c r="B343" s="161"/>
      <c r="D343" s="157"/>
      <c r="E343" s="157"/>
      <c r="F343" s="157"/>
      <c r="G343" s="168"/>
      <c r="H343" s="169"/>
      <c r="I343" s="169"/>
      <c r="J343" s="174"/>
      <c r="K343" s="174"/>
      <c r="L343" s="189" t="str">
        <f t="shared" ref="L343:AF343" si="67">IF(OR(TRIM(L340)=0,TRIM(L340)=""),IF(L341="","",L341),IF(IFERROR(TRIM(INDEX(QryItemNamed,MATCH(TRIM(L340),ITEM,0),2)),"")="Y",TRIM(RIGHT(IFERROR(TRIM(INDEX(QryItemNamed,MATCH(TRIM(L340),ITEM,0),4)),"123456789012"),LEN(IFERROR(TRIM(INDEX(QryItemNamed,MATCH(TRIM(L340),ITEM,0),4)),"123456789012"))-9))&amp;L341,IFERROR(TRIM(INDEX(QryItemNamed,MATCH(TRIM(L340),ITEM,0),4))&amp;L341,"ITEM CODE DOES NOT EXIST IN ITEM MASTER")))</f>
        <v>EXCAVATION</v>
      </c>
      <c r="M343" s="150" t="str">
        <f t="shared" si="67"/>
        <v>EMBANKMENT</v>
      </c>
      <c r="N343" s="150" t="str">
        <f t="shared" si="67"/>
        <v>EXCAVATION OF SUBGRADE</v>
      </c>
      <c r="O343" s="150" t="str">
        <f t="shared" si="67"/>
        <v>GRANULAR MATERIAL, TYPE B</v>
      </c>
      <c r="P343" s="150" t="str">
        <f t="shared" si="67"/>
        <v>GRANULAR MATERIAL, TYPE D</v>
      </c>
      <c r="Q343" s="150" t="str">
        <f t="shared" si="67"/>
        <v>AGGREGATE BASE</v>
      </c>
      <c r="R343" s="150" t="str">
        <f t="shared" ref="R343" si="68">IF(OR(TRIM(R340)=0,TRIM(R340)=""),IF(R341="","",R341),IF(IFERROR(TRIM(INDEX(QryItemNamed,MATCH(TRIM(R340),ITEM,0),2)),"")="Y",TRIM(RIGHT(IFERROR(TRIM(INDEX(QryItemNamed,MATCH(TRIM(R340),ITEM,0),4)),"123456789012"),LEN(IFERROR(TRIM(INDEX(QryItemNamed,MATCH(TRIM(R340),ITEM,0),4)),"123456789012"))-9))&amp;R341,IFERROR(TRIM(INDEX(QryItemNamed,MATCH(TRIM(R340),ITEM,0),4))&amp;R341,"ITEM CODE DOES NOT EXIST IN ITEM MASTER")))</f>
        <v>8" NON-REINFORCED CONCRETE PAVEMENT, CLASS QC 1P</v>
      </c>
      <c r="S343" s="150" t="str">
        <f t="shared" si="67"/>
        <v>FENCE, MISC.: WOOD FENCE, WITH 5' RAILS</v>
      </c>
      <c r="T343" s="150" t="str">
        <f t="shared" si="67"/>
        <v>4" CONCRETE WALK</v>
      </c>
      <c r="U343" s="150" t="str">
        <f t="shared" si="67"/>
        <v>6" CONCRETE WALK</v>
      </c>
      <c r="V343" s="150" t="str">
        <f t="shared" si="67"/>
        <v>CURB RAMP</v>
      </c>
      <c r="W343" s="150" t="str">
        <f t="shared" si="67"/>
        <v>CURB, TYPE 4-A</v>
      </c>
      <c r="X343" s="150" t="str">
        <f t="shared" si="67"/>
        <v>CURB, TYPE 6</v>
      </c>
      <c r="Y343" s="150" t="str">
        <f t="shared" si="67"/>
        <v>CURB, TYPE 6, AS PER PLAN</v>
      </c>
      <c r="Z343" s="150" t="str">
        <f t="shared" si="67"/>
        <v>4" CONCRETE MEDIAN</v>
      </c>
      <c r="AA343" s="150" t="str">
        <f t="shared" si="67"/>
        <v>MONUMENT ASSEMBLY ADJUSTED TO GRADE</v>
      </c>
      <c r="AB343" s="150" t="str">
        <f t="shared" si="67"/>
        <v>CONDUIT, 2", 725.051</v>
      </c>
      <c r="AC343" s="150" t="str">
        <f t="shared" si="67"/>
        <v>TRENCH, 36" DEEP</v>
      </c>
      <c r="AD343" s="150" t="str">
        <f t="shared" ref="AD343" si="69">IF(OR(TRIM(AD340)=0,TRIM(AD340)=""),IF(AD341="","",AD341),IF(IFERROR(TRIM(INDEX(QryItemNamed,MATCH(TRIM(AD340),ITEM,0),2)),"")="Y",TRIM(RIGHT(IFERROR(TRIM(INDEX(QryItemNamed,MATCH(TRIM(AD340),ITEM,0),4)),"123456789012"),LEN(IFERROR(TRIM(INDEX(QryItemNamed,MATCH(TRIM(AD340),ITEM,0),4)),"123456789012"))-9))&amp;AD341,IFERROR(TRIM(INDEX(QryItemNamed,MATCH(TRIM(AD340),ITEM,0),4))&amp;AD341,"ITEM CODE DOES NOT EXIST IN ITEM MASTER")))</f>
        <v>UNDERGROUND WARNING/MARKING TAPE</v>
      </c>
      <c r="AE343" s="150" t="str">
        <f t="shared" si="67"/>
        <v>GROUND WATER MONITORING WELL ADJUSTED TO GRADE</v>
      </c>
      <c r="AF343" s="150" t="str">
        <f t="shared" si="67"/>
        <v>BARRIER, MISC.:MUP BARRIER</v>
      </c>
    </row>
    <row r="344" spans="2:37" ht="12.75" customHeight="1" x14ac:dyDescent="0.2">
      <c r="B344" s="161"/>
      <c r="D344" s="157"/>
      <c r="E344" s="157"/>
      <c r="F344" s="157"/>
      <c r="G344" s="168"/>
      <c r="H344" s="169"/>
      <c r="I344" s="169"/>
      <c r="J344" s="174"/>
      <c r="K344" s="174"/>
      <c r="L344" s="190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</row>
    <row r="345" spans="2:37" ht="12.75" customHeight="1" x14ac:dyDescent="0.2">
      <c r="B345" s="161"/>
      <c r="D345" s="157"/>
      <c r="E345" s="157"/>
      <c r="F345" s="157"/>
      <c r="G345" s="168"/>
      <c r="H345" s="169"/>
      <c r="I345" s="169"/>
      <c r="J345" s="174"/>
      <c r="K345" s="174"/>
      <c r="L345" s="190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</row>
    <row r="346" spans="2:37" ht="12.75" customHeight="1" x14ac:dyDescent="0.2">
      <c r="B346" s="161"/>
      <c r="D346" s="157"/>
      <c r="E346" s="157"/>
      <c r="F346" s="157"/>
      <c r="G346" s="168"/>
      <c r="H346" s="169"/>
      <c r="I346" s="169"/>
      <c r="J346" s="174"/>
      <c r="K346" s="174"/>
      <c r="L346" s="190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</row>
    <row r="347" spans="2:37" ht="12.75" customHeight="1" x14ac:dyDescent="0.2">
      <c r="B347" s="161"/>
      <c r="D347" s="157"/>
      <c r="E347" s="157"/>
      <c r="F347" s="157"/>
      <c r="G347" s="168"/>
      <c r="H347" s="169"/>
      <c r="I347" s="169"/>
      <c r="J347" s="174"/>
      <c r="K347" s="174"/>
      <c r="L347" s="190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</row>
    <row r="348" spans="2:37" ht="12.75" customHeight="1" x14ac:dyDescent="0.2">
      <c r="B348" s="161"/>
      <c r="D348" s="157"/>
      <c r="E348" s="157"/>
      <c r="F348" s="157"/>
      <c r="G348" s="168"/>
      <c r="H348" s="169"/>
      <c r="I348" s="169"/>
      <c r="J348" s="174"/>
      <c r="K348" s="174"/>
      <c r="L348" s="190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</row>
    <row r="349" spans="2:37" ht="12.75" customHeight="1" x14ac:dyDescent="0.2">
      <c r="B349" s="161"/>
      <c r="D349" s="157"/>
      <c r="E349" s="157"/>
      <c r="F349" s="157"/>
      <c r="G349" s="168"/>
      <c r="H349" s="169"/>
      <c r="I349" s="169"/>
      <c r="J349" s="174"/>
      <c r="K349" s="174"/>
      <c r="L349" s="190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</row>
    <row r="350" spans="2:37" ht="12.75" customHeight="1" x14ac:dyDescent="0.2">
      <c r="B350" s="161"/>
      <c r="D350" s="157"/>
      <c r="E350" s="157"/>
      <c r="F350" s="157"/>
      <c r="G350" s="168"/>
      <c r="H350" s="169"/>
      <c r="I350" s="169"/>
      <c r="J350" s="174"/>
      <c r="K350" s="174"/>
      <c r="L350" s="190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</row>
    <row r="351" spans="2:37" ht="12.75" customHeight="1" x14ac:dyDescent="0.2">
      <c r="B351" s="161"/>
      <c r="D351" s="157"/>
      <c r="E351" s="157"/>
      <c r="F351" s="157"/>
      <c r="G351" s="168"/>
      <c r="H351" s="169"/>
      <c r="I351" s="169"/>
      <c r="J351" s="174"/>
      <c r="K351" s="174"/>
      <c r="L351" s="190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</row>
    <row r="352" spans="2:37" ht="12.75" customHeight="1" x14ac:dyDescent="0.2">
      <c r="B352" s="161"/>
      <c r="D352" s="157"/>
      <c r="E352" s="157"/>
      <c r="F352" s="157"/>
      <c r="G352" s="168"/>
      <c r="H352" s="169"/>
      <c r="I352" s="169"/>
      <c r="J352" s="174"/>
      <c r="K352" s="174"/>
      <c r="L352" s="190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</row>
    <row r="353" spans="2:37" ht="12.75" customHeight="1" x14ac:dyDescent="0.2">
      <c r="B353" s="161"/>
      <c r="D353" s="157"/>
      <c r="E353" s="157"/>
      <c r="F353" s="157"/>
      <c r="G353" s="168"/>
      <c r="H353" s="169"/>
      <c r="I353" s="169"/>
      <c r="J353" s="174"/>
      <c r="K353" s="174"/>
      <c r="L353" s="190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</row>
    <row r="354" spans="2:37" ht="12.75" customHeight="1" x14ac:dyDescent="0.2">
      <c r="B354" s="161"/>
      <c r="D354" s="157"/>
      <c r="E354" s="157"/>
      <c r="F354" s="157"/>
      <c r="G354" s="168"/>
      <c r="H354" s="169"/>
      <c r="I354" s="169"/>
      <c r="J354" s="174"/>
      <c r="K354" s="174"/>
      <c r="L354" s="191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/>
    </row>
    <row r="355" spans="2:37" ht="12.75" customHeight="1" thickBot="1" x14ac:dyDescent="0.25">
      <c r="B355" s="162"/>
      <c r="D355" s="180"/>
      <c r="E355" s="180"/>
      <c r="F355" s="180"/>
      <c r="G355" s="183"/>
      <c r="H355" s="184"/>
      <c r="I355" s="184"/>
      <c r="J355" s="175"/>
      <c r="K355" s="175"/>
      <c r="L355" s="19" t="str">
        <f t="shared" ref="L355:AF355" si="70">IF(OR(TRIM(L340)=0,TRIM(L340)=""),"",IF(IFERROR(TRIM(INDEX(QryItemNamed,MATCH(TRIM(L340),ITEM,0),3)),"")="LS","",IFERROR(TRIM(INDEX(QryItemNamed,MATCH(TRIM(L340),ITEM,0),3)),"")))</f>
        <v>CY</v>
      </c>
      <c r="M355" s="20" t="str">
        <f t="shared" si="70"/>
        <v>CY</v>
      </c>
      <c r="N355" s="20" t="str">
        <f t="shared" si="70"/>
        <v>CY</v>
      </c>
      <c r="O355" s="20" t="str">
        <f t="shared" si="70"/>
        <v>CY</v>
      </c>
      <c r="P355" s="20" t="str">
        <f t="shared" si="70"/>
        <v>CY</v>
      </c>
      <c r="Q355" s="20" t="str">
        <f t="shared" si="70"/>
        <v>CY</v>
      </c>
      <c r="R355" s="20" t="str">
        <f t="shared" ref="R355" si="71">IF(OR(TRIM(R340)=0,TRIM(R340)=""),"",IF(IFERROR(TRIM(INDEX(QryItemNamed,MATCH(TRIM(R340),ITEM,0),3)),"")="LS","",IFERROR(TRIM(INDEX(QryItemNamed,MATCH(TRIM(R340),ITEM,0),3)),"")))</f>
        <v>SY</v>
      </c>
      <c r="S355" s="20" t="str">
        <f t="shared" si="70"/>
        <v>FT</v>
      </c>
      <c r="T355" s="20" t="str">
        <f t="shared" si="70"/>
        <v>SF</v>
      </c>
      <c r="U355" s="20" t="str">
        <f t="shared" si="70"/>
        <v>SF</v>
      </c>
      <c r="V355" s="20" t="str">
        <f t="shared" si="70"/>
        <v>SF</v>
      </c>
      <c r="W355" s="20" t="str">
        <f t="shared" si="70"/>
        <v>FT</v>
      </c>
      <c r="X355" s="20" t="str">
        <f t="shared" si="70"/>
        <v>FT</v>
      </c>
      <c r="Y355" s="20" t="str">
        <f t="shared" si="70"/>
        <v>FT</v>
      </c>
      <c r="Z355" s="20" t="str">
        <f t="shared" si="70"/>
        <v>SY</v>
      </c>
      <c r="AA355" s="20" t="str">
        <f t="shared" si="70"/>
        <v>EACH</v>
      </c>
      <c r="AB355" s="20" t="str">
        <f t="shared" si="70"/>
        <v>FT</v>
      </c>
      <c r="AC355" s="20" t="str">
        <f t="shared" si="70"/>
        <v>FT</v>
      </c>
      <c r="AD355" s="20" t="str">
        <f t="shared" ref="AD355" si="72">IF(OR(TRIM(AD340)=0,TRIM(AD340)=""),"",IF(IFERROR(TRIM(INDEX(QryItemNamed,MATCH(TRIM(AD340),ITEM,0),3)),"")="LS","",IFERROR(TRIM(INDEX(QryItemNamed,MATCH(TRIM(AD340),ITEM,0),3)),"")))</f>
        <v>FT</v>
      </c>
      <c r="AE355" s="20" t="str">
        <f t="shared" si="70"/>
        <v>EACH</v>
      </c>
      <c r="AF355" s="20" t="str">
        <f t="shared" si="70"/>
        <v>FT</v>
      </c>
    </row>
    <row r="356" spans="2:37" ht="12.75" customHeight="1" x14ac:dyDescent="0.2">
      <c r="B356" s="21"/>
      <c r="D356" s="22" cm="1">
        <f t="array" ref="D356">IF($AK356=0,"",IF((INDEX(MASTER!$D$24:$AG$391,$AK356,D$419)=0),"",(INDEX(MASTER!$D$24:$AG$391,$AK356,D$419))))</f>
        <v>151</v>
      </c>
      <c r="E356" s="22" t="str" cm="1">
        <f t="array" ref="E356">IF($AK356=0,"",IF((INDEX(MASTER!$D$24:$AG$391,$AK356,E$419)=0),"",(INDEX(MASTER!$D$24:$AG$391,$AK356,E$419))))</f>
        <v>C-31</v>
      </c>
      <c r="F356" s="22" t="str" cm="1">
        <f t="array" ref="F356">IF($AK356=0,"",IF((INDEX(MASTER!$D$24:$AG$391,$AK356,F$419)=0),"",(INDEX(MASTER!$D$24:$AG$391,$AK356,F$419))))</f>
        <v>MONROE STREET</v>
      </c>
      <c r="G356" s="23" t="str" cm="1">
        <f t="array" ref="G356">IF($AK356=0,"",IF((INDEX(MASTER!$D$24:$AG$391,$AK356,G$419)=0),"",(INDEX(MASTER!$D$24:$AG$391,$AK356,G$419))))</f>
        <v>188+22.04</v>
      </c>
      <c r="H356" s="22" t="str" cm="1">
        <f t="array" ref="H356">IF($AK356=0,"",IF((INDEX(MASTER!$D$24:$AG$391,$AK356,H$419)=0),"",(INDEX(MASTER!$D$24:$AG$391,$AK356,H$419))))</f>
        <v>TO</v>
      </c>
      <c r="I356" s="23" cm="1">
        <f t="array" ref="I356">IF($AK356=0,"",IF((INDEX(MASTER!$D$24:$AG$391,$AK356,I$419)=0),"",(INDEX(MASTER!$D$24:$AG$391,$AK356,I$419))))</f>
        <v>19304.650000000001</v>
      </c>
      <c r="J356" s="24" t="str" cm="1">
        <f t="array" ref="J356">IF($AK356=0,"",IF((INDEX(MASTER!$D$24:$AG$391,$AK356,J$419)=0),"",(INDEX(MASTER!$D$24:$AG$391,$AK356,J$419))))</f>
        <v>LT</v>
      </c>
      <c r="K356" s="24" t="str" cm="1">
        <f t="array" ref="K356">IF($AK356=0,"",IF((INDEX(MASTER!$D$24:$AG$391,$AK356,K$419)=0),"",(INDEX(MASTER!$D$24:$AG$391,$AK356,K$419))))</f>
        <v>01/NHS/21</v>
      </c>
      <c r="L356" s="99" t="str" cm="1">
        <f t="array" ref="L356">IF($AK356=0,"",IF((INDEX(MASTER!$D$24:$AG$391,$AK356,L$419)=0),"",(INDEX(MASTER!$D$24:$AG$391,$AK356,L$419))))</f>
        <v/>
      </c>
      <c r="M356" s="100" t="str" cm="1">
        <f t="array" ref="M356">IF($AK356=0,"",IF((INDEX(MASTER!$D$24:$AG$391,$AK356,M$419)=0),"",(INDEX(MASTER!$D$24:$AG$391,$AK356,M$419))))</f>
        <v/>
      </c>
      <c r="N356" s="100" t="str" cm="1">
        <f t="array" ref="N356">IF($AK356=0,"",IF((INDEX(MASTER!$D$24:$AG$391,$AK356,N$419)=0),"",(INDEX(MASTER!$D$24:$AG$391,$AK356,N$419))))</f>
        <v/>
      </c>
      <c r="O356" s="100" t="str" cm="1">
        <f t="array" ref="O356">IF($AK356=0,"",IF((INDEX(MASTER!$D$24:$AG$391,$AK356,O$419)=0),"",(INDEX(MASTER!$D$24:$AG$391,$AK356,O$419))))</f>
        <v/>
      </c>
      <c r="P356" s="100" t="str" cm="1">
        <f t="array" ref="P356">IF($AK356=0,"",IF((INDEX(MASTER!$D$24:$AG$391,$AK356,P$419)=0),"",(INDEX(MASTER!$D$24:$AG$391,$AK356,P$419))))</f>
        <v/>
      </c>
      <c r="Q356" s="100" t="str" cm="1">
        <f t="array" ref="Q356">IF($AK356=0,"",IF((INDEX(MASTER!$D$24:$AG$391,$AK356,Q$419)=0),"",(INDEX(MASTER!$D$24:$AG$391,$AK356,Q$419))))</f>
        <v/>
      </c>
      <c r="R356" s="100" t="str" cm="1">
        <f t="array" ref="R356">IF($AK356=0,"",IF((INDEX(MASTER!$D$24:$AG$391,$AK356,R$419)=0),"",(INDEX(MASTER!$D$24:$AG$391,$AK356,R$419))))</f>
        <v/>
      </c>
      <c r="S356" s="100" t="str" cm="1">
        <f t="array" ref="S356">IF($AK356=0,"",IF((INDEX(MASTER!$D$24:$AG$391,$AK356,S$419)=0),"",(INDEX(MASTER!$D$24:$AG$391,$AK356,S$419))))</f>
        <v/>
      </c>
      <c r="T356" s="100" t="str" cm="1">
        <f t="array" ref="T356">IF($AK356=0,"",IF((INDEX(MASTER!$D$24:$AG$391,$AK356,T$419)=0),"",(INDEX(MASTER!$D$24:$AG$391,$AK356,T$419))))</f>
        <v/>
      </c>
      <c r="U356" s="100" t="str" cm="1">
        <f t="array" ref="U356">IF($AK356=0,"",IF((INDEX(MASTER!$D$24:$AG$391,$AK356,U$419)=0),"",(INDEX(MASTER!$D$24:$AG$391,$AK356,U$419))))</f>
        <v/>
      </c>
      <c r="V356" s="100" t="str" cm="1">
        <f t="array" ref="V356">IF($AK356=0,"",IF((INDEX(MASTER!$D$24:$AG$391,$AK356,V$419)=0),"",(INDEX(MASTER!$D$24:$AG$391,$AK356,V$419))))</f>
        <v/>
      </c>
      <c r="W356" s="100" t="str" cm="1">
        <f t="array" ref="W356">IF($AK356=0,"",IF((INDEX(MASTER!$D$24:$AG$391,$AK356,W$419)=0),"",(INDEX(MASTER!$D$24:$AG$391,$AK356,W$419))))</f>
        <v/>
      </c>
      <c r="X356" s="100" cm="1">
        <f t="array" ref="X356">IF($AK356=0,"",IF((INDEX(MASTER!$D$24:$AG$391,$AK356,X$419)=0),"",(INDEX(MASTER!$D$24:$AG$391,$AK356,X$419))))</f>
        <v>457</v>
      </c>
      <c r="Y356" s="100" t="str" cm="1">
        <f t="array" ref="Y356">IF($AK356=0,"",IF((INDEX(MASTER!$D$24:$AG$391,$AK356,Y$419)=0),"",(INDEX(MASTER!$D$24:$AG$391,$AK356,Y$419))))</f>
        <v/>
      </c>
      <c r="Z356" s="100" t="str" cm="1">
        <f t="array" ref="Z356">IF($AK356=0,"",IF((INDEX(MASTER!$D$24:$AG$391,$AK356,Z$419)=0),"",(INDEX(MASTER!$D$24:$AG$391,$AK356,Z$419))))</f>
        <v/>
      </c>
      <c r="AA356" s="100" t="str" cm="1">
        <f t="array" ref="AA356">IF($AK356=0,"",IF((INDEX(MASTER!$D$24:$AG$391,$AK356,AA$419)=0),"",(INDEX(MASTER!$D$24:$AG$391,$AK356,AA$419))))</f>
        <v/>
      </c>
      <c r="AB356" s="100" t="str" cm="1">
        <f t="array" ref="AB356">IF($AK356=0,"",IF((INDEX(MASTER!$D$24:$AG$391,$AK356,AB$419)=0),"",(INDEX(MASTER!$D$24:$AG$391,$AK356,AB$419))))</f>
        <v/>
      </c>
      <c r="AC356" s="100" t="str" cm="1">
        <f t="array" ref="AC356">IF($AK356=0,"",IF((INDEX(MASTER!$D$24:$AG$391,$AK356,AC$419)=0),"",(INDEX(MASTER!$D$24:$AG$391,$AK356,AC$419))))</f>
        <v/>
      </c>
      <c r="AD356" s="100" t="str" cm="1">
        <f t="array" ref="AD356">IF($AK356=0,"",IF((INDEX(MASTER!$D$24:$AG$391,$AK356,AD$419)=0),"",(INDEX(MASTER!$D$24:$AG$391,$AK356,AD$419))))</f>
        <v/>
      </c>
      <c r="AE356" s="100" t="str" cm="1">
        <f t="array" ref="AE356">IF($AK356=0,"",IF((INDEX(MASTER!$D$24:$AG$391,$AK356,AE$419)=0),"",(INDEX(MASTER!$D$24:$AG$391,$AK356,AE$419))))</f>
        <v/>
      </c>
      <c r="AF356" s="101" t="str" cm="1">
        <f t="array" ref="AF356">IF($AK356=0,"",IF((INDEX(MASTER!$D$24:$AG$391,$AK356,AF$419)=0),"",(INDEX(MASTER!$D$24:$AG$391,$AK356,AF$419))))</f>
        <v/>
      </c>
      <c r="AK356" s="3">
        <v>249</v>
      </c>
    </row>
    <row r="357" spans="2:37" ht="12.75" customHeight="1" x14ac:dyDescent="0.2">
      <c r="B357" s="28"/>
      <c r="D357" s="22" cm="1">
        <f t="array" ref="D357">IF($AK357=0,"",IF((INDEX(MASTER!$D$24:$AG$391,$AK357,D$419)=0),"",(INDEX(MASTER!$D$24:$AG$391,$AK357,D$419))))</f>
        <v>151</v>
      </c>
      <c r="E357" s="22" t="str" cm="1">
        <f t="array" ref="E357">IF($AK357=0,"",IF((INDEX(MASTER!$D$24:$AG$391,$AK357,E$419)=0),"",(INDEX(MASTER!$D$24:$AG$391,$AK357,E$419))))</f>
        <v>C-32</v>
      </c>
      <c r="F357" s="22" t="str" cm="1">
        <f t="array" ref="F357">IF($AK357=0,"",IF((INDEX(MASTER!$D$24:$AG$391,$AK357,F$419)=0),"",(INDEX(MASTER!$D$24:$AG$391,$AK357,F$419))))</f>
        <v>ALEXIS ROAD / MONROE STREET</v>
      </c>
      <c r="G357" s="23" t="str" cm="1">
        <f t="array" ref="G357">IF($AK357=0,"",IF((INDEX(MASTER!$D$24:$AG$391,$AK357,G$419)=0),"",(INDEX(MASTER!$D$24:$AG$391,$AK357,G$419))))</f>
        <v>21+20.80</v>
      </c>
      <c r="H357" s="22" t="str" cm="1">
        <f t="array" ref="H357">IF($AK357=0,"",IF((INDEX(MASTER!$D$24:$AG$391,$AK357,H$419)=0),"",(INDEX(MASTER!$D$24:$AG$391,$AK357,H$419))))</f>
        <v>TO</v>
      </c>
      <c r="I357" s="23" cm="1">
        <f t="array" ref="I357">IF($AK357=0,"",IF((INDEX(MASTER!$D$24:$AG$391,$AK357,I$419)=0),"",(INDEX(MASTER!$D$24:$AG$391,$AK357,I$419))))</f>
        <v>19304.650000000001</v>
      </c>
      <c r="J357" s="24" t="str" cm="1">
        <f t="array" ref="J357">IF($AK357=0,"",IF((INDEX(MASTER!$D$24:$AG$391,$AK357,J$419)=0),"",(INDEX(MASTER!$D$24:$AG$391,$AK357,J$419))))</f>
        <v>RT</v>
      </c>
      <c r="K357" s="24" t="str" cm="1">
        <f t="array" ref="K357">IF($AK357=0,"",IF((INDEX(MASTER!$D$24:$AG$391,$AK357,K$419)=0),"",(INDEX(MASTER!$D$24:$AG$391,$AK357,K$419))))</f>
        <v>01/NHS/21</v>
      </c>
      <c r="L357" s="25" t="str" cm="1">
        <f t="array" ref="L357">IF($AK357=0,"",IF((INDEX(MASTER!$D$24:$AG$391,$AK357,L$419)=0),"",(INDEX(MASTER!$D$24:$AG$391,$AK357,L$419))))</f>
        <v/>
      </c>
      <c r="M357" s="27" t="str" cm="1">
        <f t="array" ref="M357">IF($AK357=0,"",IF((INDEX(MASTER!$D$24:$AG$391,$AK357,M$419)=0),"",(INDEX(MASTER!$D$24:$AG$391,$AK357,M$419))))</f>
        <v/>
      </c>
      <c r="N357" s="27" t="str" cm="1">
        <f t="array" ref="N357">IF($AK357=0,"",IF((INDEX(MASTER!$D$24:$AG$391,$AK357,N$419)=0),"",(INDEX(MASTER!$D$24:$AG$391,$AK357,N$419))))</f>
        <v/>
      </c>
      <c r="O357" s="27" t="str" cm="1">
        <f t="array" ref="O357">IF($AK357=0,"",IF((INDEX(MASTER!$D$24:$AG$391,$AK357,O$419)=0),"",(INDEX(MASTER!$D$24:$AG$391,$AK357,O$419))))</f>
        <v/>
      </c>
      <c r="P357" s="27" t="str" cm="1">
        <f t="array" ref="P357">IF($AK357=0,"",IF((INDEX(MASTER!$D$24:$AG$391,$AK357,P$419)=0),"",(INDEX(MASTER!$D$24:$AG$391,$AK357,P$419))))</f>
        <v/>
      </c>
      <c r="Q357" s="27" t="str" cm="1">
        <f t="array" ref="Q357">IF($AK357=0,"",IF((INDEX(MASTER!$D$24:$AG$391,$AK357,Q$419)=0),"",(INDEX(MASTER!$D$24:$AG$391,$AK357,Q$419))))</f>
        <v/>
      </c>
      <c r="R357" s="27" t="str" cm="1">
        <f t="array" ref="R357">IF($AK357=0,"",IF((INDEX(MASTER!$D$24:$AG$391,$AK357,R$419)=0),"",(INDEX(MASTER!$D$24:$AG$391,$AK357,R$419))))</f>
        <v/>
      </c>
      <c r="S357" s="27" t="str" cm="1">
        <f t="array" ref="S357">IF($AK357=0,"",IF((INDEX(MASTER!$D$24:$AG$391,$AK357,S$419)=0),"",(INDEX(MASTER!$D$24:$AG$391,$AK357,S$419))))</f>
        <v/>
      </c>
      <c r="T357" s="27" t="str" cm="1">
        <f t="array" ref="T357">IF($AK357=0,"",IF((INDEX(MASTER!$D$24:$AG$391,$AK357,T$419)=0),"",(INDEX(MASTER!$D$24:$AG$391,$AK357,T$419))))</f>
        <v/>
      </c>
      <c r="U357" s="27" t="str" cm="1">
        <f t="array" ref="U357">IF($AK357=0,"",IF((INDEX(MASTER!$D$24:$AG$391,$AK357,U$419)=0),"",(INDEX(MASTER!$D$24:$AG$391,$AK357,U$419))))</f>
        <v/>
      </c>
      <c r="V357" s="27" t="str" cm="1">
        <f t="array" ref="V357">IF($AK357=0,"",IF((INDEX(MASTER!$D$24:$AG$391,$AK357,V$419)=0),"",(INDEX(MASTER!$D$24:$AG$391,$AK357,V$419))))</f>
        <v/>
      </c>
      <c r="W357" s="27" t="str" cm="1">
        <f t="array" ref="W357">IF($AK357=0,"",IF((INDEX(MASTER!$D$24:$AG$391,$AK357,W$419)=0),"",(INDEX(MASTER!$D$24:$AG$391,$AK357,W$419))))</f>
        <v/>
      </c>
      <c r="X357" s="27" cm="1">
        <f t="array" ref="X357">IF($AK357=0,"",IF((INDEX(MASTER!$D$24:$AG$391,$AK357,X$419)=0),"",(INDEX(MASTER!$D$24:$AG$391,$AK357,X$419))))</f>
        <v>506</v>
      </c>
      <c r="Y357" s="27" t="str" cm="1">
        <f t="array" ref="Y357">IF($AK357=0,"",IF((INDEX(MASTER!$D$24:$AG$391,$AK357,Y$419)=0),"",(INDEX(MASTER!$D$24:$AG$391,$AK357,Y$419))))</f>
        <v/>
      </c>
      <c r="Z357" s="27" t="str" cm="1">
        <f t="array" ref="Z357">IF($AK357=0,"",IF((INDEX(MASTER!$D$24:$AG$391,$AK357,Z$419)=0),"",(INDEX(MASTER!$D$24:$AG$391,$AK357,Z$419))))</f>
        <v/>
      </c>
      <c r="AA357" s="27" t="str" cm="1">
        <f t="array" ref="AA357">IF($AK357=0,"",IF((INDEX(MASTER!$D$24:$AG$391,$AK357,AA$419)=0),"",(INDEX(MASTER!$D$24:$AG$391,$AK357,AA$419))))</f>
        <v/>
      </c>
      <c r="AB357" s="27" t="str" cm="1">
        <f t="array" ref="AB357">IF($AK357=0,"",IF((INDEX(MASTER!$D$24:$AG$391,$AK357,AB$419)=0),"",(INDEX(MASTER!$D$24:$AG$391,$AK357,AB$419))))</f>
        <v/>
      </c>
      <c r="AC357" s="27" t="str" cm="1">
        <f t="array" ref="AC357">IF($AK357=0,"",IF((INDEX(MASTER!$D$24:$AG$391,$AK357,AC$419)=0),"",(INDEX(MASTER!$D$24:$AG$391,$AK357,AC$419))))</f>
        <v/>
      </c>
      <c r="AD357" s="27" t="str" cm="1">
        <f t="array" ref="AD357">IF($AK357=0,"",IF((INDEX(MASTER!$D$24:$AG$391,$AK357,AD$419)=0),"",(INDEX(MASTER!$D$24:$AG$391,$AK357,AD$419))))</f>
        <v/>
      </c>
      <c r="AE357" s="27" t="str" cm="1">
        <f t="array" ref="AE357">IF($AK357=0,"",IF((INDEX(MASTER!$D$24:$AG$391,$AK357,AE$419)=0),"",(INDEX(MASTER!$D$24:$AG$391,$AK357,AE$419))))</f>
        <v/>
      </c>
      <c r="AF357" s="102" t="str" cm="1">
        <f t="array" ref="AF357">IF($AK357=0,"",IF((INDEX(MASTER!$D$24:$AG$391,$AK357,AF$419)=0),"",(INDEX(MASTER!$D$24:$AG$391,$AK357,AF$419))))</f>
        <v/>
      </c>
      <c r="AK357" s="3">
        <v>250</v>
      </c>
    </row>
    <row r="358" spans="2:37" ht="12.75" customHeight="1" x14ac:dyDescent="0.2">
      <c r="B358" s="28"/>
      <c r="D358" s="22" cm="1">
        <f t="array" ref="D358">IF($AK358=0,"",IF((INDEX(MASTER!$D$24:$AG$391,$AK358,D$419)=0),"",(INDEX(MASTER!$D$24:$AG$391,$AK358,D$419))))</f>
        <v>155</v>
      </c>
      <c r="E358" s="22" t="str" cm="1">
        <f t="array" ref="E358">IF($AK358=0,"",IF((INDEX(MASTER!$D$24:$AG$391,$AK358,E$419)=0),"",(INDEX(MASTER!$D$24:$AG$391,$AK358,E$419))))</f>
        <v>C-33</v>
      </c>
      <c r="F358" s="22" t="str" cm="1">
        <f t="array" ref="F358">IF($AK358=0,"",IF((INDEX(MASTER!$D$24:$AG$391,$AK358,F$419)=0),"",(INDEX(MASTER!$D$24:$AG$391,$AK358,F$419))))</f>
        <v>ALEXIS ROAD / ACRES ROAD</v>
      </c>
      <c r="G358" s="23" cm="1">
        <f t="array" ref="G358">IF($AK358=0,"",IF((INDEX(MASTER!$D$24:$AG$391,$AK358,G$419)=0),"",(INDEX(MASTER!$D$24:$AG$391,$AK358,G$419))))</f>
        <v>3372.62</v>
      </c>
      <c r="H358" s="22" t="str" cm="1">
        <f t="array" ref="H358">IF($AK358=0,"",IF((INDEX(MASTER!$D$24:$AG$391,$AK358,H$419)=0),"",(INDEX(MASTER!$D$24:$AG$391,$AK358,H$419))))</f>
        <v>TO</v>
      </c>
      <c r="I358" s="23" t="str" cm="1">
        <f t="array" ref="I358">IF($AK358=0,"",IF((INDEX(MASTER!$D$24:$AG$391,$AK358,I$419)=0),"",(INDEX(MASTER!$D$24:$AG$391,$AK358,I$419))))</f>
        <v>65+01.34</v>
      </c>
      <c r="J358" s="24" t="str" cm="1">
        <f t="array" ref="J358">IF($AK358=0,"",IF((INDEX(MASTER!$D$24:$AG$391,$AK358,J$419)=0),"",(INDEX(MASTER!$D$24:$AG$391,$AK358,J$419))))</f>
        <v>LT</v>
      </c>
      <c r="K358" s="24" t="str" cm="1">
        <f t="array" ref="K358">IF($AK358=0,"",IF((INDEX(MASTER!$D$24:$AG$391,$AK358,K$419)=0),"",(INDEX(MASTER!$D$24:$AG$391,$AK358,K$419))))</f>
        <v>02/S&gt;2/04</v>
      </c>
      <c r="L358" s="25" t="str" cm="1">
        <f t="array" ref="L358">IF($AK358=0,"",IF((INDEX(MASTER!$D$24:$AG$391,$AK358,L$419)=0),"",(INDEX(MASTER!$D$24:$AG$391,$AK358,L$419))))</f>
        <v/>
      </c>
      <c r="M358" s="27" t="str" cm="1">
        <f t="array" ref="M358">IF($AK358=0,"",IF((INDEX(MASTER!$D$24:$AG$391,$AK358,M$419)=0),"",(INDEX(MASTER!$D$24:$AG$391,$AK358,M$419))))</f>
        <v/>
      </c>
      <c r="N358" s="27" t="str" cm="1">
        <f t="array" ref="N358">IF($AK358=0,"",IF((INDEX(MASTER!$D$24:$AG$391,$AK358,N$419)=0),"",(INDEX(MASTER!$D$24:$AG$391,$AK358,N$419))))</f>
        <v/>
      </c>
      <c r="O358" s="27" t="str" cm="1">
        <f t="array" ref="O358">IF($AK358=0,"",IF((INDEX(MASTER!$D$24:$AG$391,$AK358,O$419)=0),"",(INDEX(MASTER!$D$24:$AG$391,$AK358,O$419))))</f>
        <v/>
      </c>
      <c r="P358" s="27" t="str" cm="1">
        <f t="array" ref="P358">IF($AK358=0,"",IF((INDEX(MASTER!$D$24:$AG$391,$AK358,P$419)=0),"",(INDEX(MASTER!$D$24:$AG$391,$AK358,P$419))))</f>
        <v/>
      </c>
      <c r="Q358" s="27" t="str" cm="1">
        <f t="array" ref="Q358">IF($AK358=0,"",IF((INDEX(MASTER!$D$24:$AG$391,$AK358,Q$419)=0),"",(INDEX(MASTER!$D$24:$AG$391,$AK358,Q$419))))</f>
        <v/>
      </c>
      <c r="R358" s="27" t="str" cm="1">
        <f t="array" ref="R358">IF($AK358=0,"",IF((INDEX(MASTER!$D$24:$AG$391,$AK358,R$419)=0),"",(INDEX(MASTER!$D$24:$AG$391,$AK358,R$419))))</f>
        <v/>
      </c>
      <c r="S358" s="27" t="str" cm="1">
        <f t="array" ref="S358">IF($AK358=0,"",IF((INDEX(MASTER!$D$24:$AG$391,$AK358,S$419)=0),"",(INDEX(MASTER!$D$24:$AG$391,$AK358,S$419))))</f>
        <v/>
      </c>
      <c r="T358" s="27" t="str" cm="1">
        <f t="array" ref="T358">IF($AK358=0,"",IF((INDEX(MASTER!$D$24:$AG$391,$AK358,T$419)=0),"",(INDEX(MASTER!$D$24:$AG$391,$AK358,T$419))))</f>
        <v/>
      </c>
      <c r="U358" s="27" t="str" cm="1">
        <f t="array" ref="U358">IF($AK358=0,"",IF((INDEX(MASTER!$D$24:$AG$391,$AK358,U$419)=0),"",(INDEX(MASTER!$D$24:$AG$391,$AK358,U$419))))</f>
        <v/>
      </c>
      <c r="V358" s="27" t="str" cm="1">
        <f t="array" ref="V358">IF($AK358=0,"",IF((INDEX(MASTER!$D$24:$AG$391,$AK358,V$419)=0),"",(INDEX(MASTER!$D$24:$AG$391,$AK358,V$419))))</f>
        <v/>
      </c>
      <c r="W358" s="27" t="str" cm="1">
        <f t="array" ref="W358">IF($AK358=0,"",IF((INDEX(MASTER!$D$24:$AG$391,$AK358,W$419)=0),"",(INDEX(MASTER!$D$24:$AG$391,$AK358,W$419))))</f>
        <v/>
      </c>
      <c r="X358" s="27" cm="1">
        <f t="array" ref="X358">IF($AK358=0,"",IF((INDEX(MASTER!$D$24:$AG$391,$AK358,X$419)=0),"",(INDEX(MASTER!$D$24:$AG$391,$AK358,X$419))))</f>
        <v>385</v>
      </c>
      <c r="Y358" s="27" t="str" cm="1">
        <f t="array" ref="Y358">IF($AK358=0,"",IF((INDEX(MASTER!$D$24:$AG$391,$AK358,Y$419)=0),"",(INDEX(MASTER!$D$24:$AG$391,$AK358,Y$419))))</f>
        <v/>
      </c>
      <c r="Z358" s="27" t="str" cm="1">
        <f t="array" ref="Z358">IF($AK358=0,"",IF((INDEX(MASTER!$D$24:$AG$391,$AK358,Z$419)=0),"",(INDEX(MASTER!$D$24:$AG$391,$AK358,Z$419))))</f>
        <v/>
      </c>
      <c r="AA358" s="27" t="str" cm="1">
        <f t="array" ref="AA358">IF($AK358=0,"",IF((INDEX(MASTER!$D$24:$AG$391,$AK358,AA$419)=0),"",(INDEX(MASTER!$D$24:$AG$391,$AK358,AA$419))))</f>
        <v/>
      </c>
      <c r="AB358" s="27" t="str" cm="1">
        <f t="array" ref="AB358">IF($AK358=0,"",IF((INDEX(MASTER!$D$24:$AG$391,$AK358,AB$419)=0),"",(INDEX(MASTER!$D$24:$AG$391,$AK358,AB$419))))</f>
        <v/>
      </c>
      <c r="AC358" s="27" t="str" cm="1">
        <f t="array" ref="AC358">IF($AK358=0,"",IF((INDEX(MASTER!$D$24:$AG$391,$AK358,AC$419)=0),"",(INDEX(MASTER!$D$24:$AG$391,$AK358,AC$419))))</f>
        <v/>
      </c>
      <c r="AD358" s="27" t="str" cm="1">
        <f t="array" ref="AD358">IF($AK358=0,"",IF((INDEX(MASTER!$D$24:$AG$391,$AK358,AD$419)=0),"",(INDEX(MASTER!$D$24:$AG$391,$AK358,AD$419))))</f>
        <v/>
      </c>
      <c r="AE358" s="27" t="str" cm="1">
        <f t="array" ref="AE358">IF($AK358=0,"",IF((INDEX(MASTER!$D$24:$AG$391,$AK358,AE$419)=0),"",(INDEX(MASTER!$D$24:$AG$391,$AK358,AE$419))))</f>
        <v/>
      </c>
      <c r="AF358" s="102" t="str" cm="1">
        <f t="array" ref="AF358">IF($AK358=0,"",IF((INDEX(MASTER!$D$24:$AG$391,$AK358,AF$419)=0),"",(INDEX(MASTER!$D$24:$AG$391,$AK358,AF$419))))</f>
        <v/>
      </c>
      <c r="AK358" s="3">
        <v>251</v>
      </c>
    </row>
    <row r="359" spans="2:37" ht="12.75" customHeight="1" x14ac:dyDescent="0.2">
      <c r="B359" s="28"/>
      <c r="D359" s="22" cm="1">
        <f t="array" ref="D359">IF($AK359=0,"",IF((INDEX(MASTER!$D$24:$AG$391,$AK359,D$419)=0),"",(INDEX(MASTER!$D$24:$AG$391,$AK359,D$419))))</f>
        <v>155</v>
      </c>
      <c r="E359" s="22" t="str" cm="1">
        <f t="array" ref="E359">IF($AK359=0,"",IF((INDEX(MASTER!$D$24:$AG$391,$AK359,E$419)=0),"",(INDEX(MASTER!$D$24:$AG$391,$AK359,E$419))))</f>
        <v>C-34</v>
      </c>
      <c r="F359" s="22" t="str" cm="1">
        <f t="array" ref="F359">IF($AK359=0,"",IF((INDEX(MASTER!$D$24:$AG$391,$AK359,F$419)=0),"",(INDEX(MASTER!$D$24:$AG$391,$AK359,F$419))))</f>
        <v>ALEXIS ROAD</v>
      </c>
      <c r="G359" s="23" t="str" cm="1">
        <f t="array" ref="G359">IF($AK359=0,"",IF((INDEX(MASTER!$D$24:$AG$391,$AK359,G$419)=0),"",(INDEX(MASTER!$D$24:$AG$391,$AK359,G$419))))</f>
        <v>33+99.77</v>
      </c>
      <c r="H359" s="22" t="str" cm="1">
        <f t="array" ref="H359">IF($AK359=0,"",IF((INDEX(MASTER!$D$24:$AG$391,$AK359,H$419)=0),"",(INDEX(MASTER!$D$24:$AG$391,$AK359,H$419))))</f>
        <v>TO</v>
      </c>
      <c r="I359" s="23" cm="1">
        <f t="array" ref="I359">IF($AK359=0,"",IF((INDEX(MASTER!$D$24:$AG$391,$AK359,I$419)=0),"",(INDEX(MASTER!$D$24:$AG$391,$AK359,I$419))))</f>
        <v>3920.33</v>
      </c>
      <c r="J359" s="24" t="str" cm="1">
        <f t="array" ref="J359">IF($AK359=0,"",IF((INDEX(MASTER!$D$24:$AG$391,$AK359,J$419)=0),"",(INDEX(MASTER!$D$24:$AG$391,$AK359,J$419))))</f>
        <v>RT</v>
      </c>
      <c r="K359" s="24" t="str" cm="1">
        <f t="array" ref="K359">IF($AK359=0,"",IF((INDEX(MASTER!$D$24:$AG$391,$AK359,K$419)=0),"",(INDEX(MASTER!$D$24:$AG$391,$AK359,K$419))))</f>
        <v>02/S&gt;2/04</v>
      </c>
      <c r="L359" s="25" t="str" cm="1">
        <f t="array" ref="L359">IF($AK359=0,"",IF((INDEX(MASTER!$D$24:$AG$391,$AK359,L$419)=0),"",(INDEX(MASTER!$D$24:$AG$391,$AK359,L$419))))</f>
        <v/>
      </c>
      <c r="M359" s="27" t="str" cm="1">
        <f t="array" ref="M359">IF($AK359=0,"",IF((INDEX(MASTER!$D$24:$AG$391,$AK359,M$419)=0),"",(INDEX(MASTER!$D$24:$AG$391,$AK359,M$419))))</f>
        <v/>
      </c>
      <c r="N359" s="27" t="str" cm="1">
        <f t="array" ref="N359">IF($AK359=0,"",IF((INDEX(MASTER!$D$24:$AG$391,$AK359,N$419)=0),"",(INDEX(MASTER!$D$24:$AG$391,$AK359,N$419))))</f>
        <v/>
      </c>
      <c r="O359" s="27" t="str" cm="1">
        <f t="array" ref="O359">IF($AK359=0,"",IF((INDEX(MASTER!$D$24:$AG$391,$AK359,O$419)=0),"",(INDEX(MASTER!$D$24:$AG$391,$AK359,O$419))))</f>
        <v/>
      </c>
      <c r="P359" s="27" t="str" cm="1">
        <f t="array" ref="P359">IF($AK359=0,"",IF((INDEX(MASTER!$D$24:$AG$391,$AK359,P$419)=0),"",(INDEX(MASTER!$D$24:$AG$391,$AK359,P$419))))</f>
        <v/>
      </c>
      <c r="Q359" s="27" t="str" cm="1">
        <f t="array" ref="Q359">IF($AK359=0,"",IF((INDEX(MASTER!$D$24:$AG$391,$AK359,Q$419)=0),"",(INDEX(MASTER!$D$24:$AG$391,$AK359,Q$419))))</f>
        <v/>
      </c>
      <c r="R359" s="27" t="str" cm="1">
        <f t="array" ref="R359">IF($AK359=0,"",IF((INDEX(MASTER!$D$24:$AG$391,$AK359,R$419)=0),"",(INDEX(MASTER!$D$24:$AG$391,$AK359,R$419))))</f>
        <v/>
      </c>
      <c r="S359" s="27" t="str" cm="1">
        <f t="array" ref="S359">IF($AK359=0,"",IF((INDEX(MASTER!$D$24:$AG$391,$AK359,S$419)=0),"",(INDEX(MASTER!$D$24:$AG$391,$AK359,S$419))))</f>
        <v/>
      </c>
      <c r="T359" s="27" t="str" cm="1">
        <f t="array" ref="T359">IF($AK359=0,"",IF((INDEX(MASTER!$D$24:$AG$391,$AK359,T$419)=0),"",(INDEX(MASTER!$D$24:$AG$391,$AK359,T$419))))</f>
        <v/>
      </c>
      <c r="U359" s="27" t="str" cm="1">
        <f t="array" ref="U359">IF($AK359=0,"",IF((INDEX(MASTER!$D$24:$AG$391,$AK359,U$419)=0),"",(INDEX(MASTER!$D$24:$AG$391,$AK359,U$419))))</f>
        <v/>
      </c>
      <c r="V359" s="27" t="str" cm="1">
        <f t="array" ref="V359">IF($AK359=0,"",IF((INDEX(MASTER!$D$24:$AG$391,$AK359,V$419)=0),"",(INDEX(MASTER!$D$24:$AG$391,$AK359,V$419))))</f>
        <v/>
      </c>
      <c r="W359" s="27" t="str" cm="1">
        <f t="array" ref="W359">IF($AK359=0,"",IF((INDEX(MASTER!$D$24:$AG$391,$AK359,W$419)=0),"",(INDEX(MASTER!$D$24:$AG$391,$AK359,W$419))))</f>
        <v/>
      </c>
      <c r="X359" s="27" cm="1">
        <f t="array" ref="X359">IF($AK359=0,"",IF((INDEX(MASTER!$D$24:$AG$391,$AK359,X$419)=0),"",(INDEX(MASTER!$D$24:$AG$391,$AK359,X$419))))</f>
        <v>480</v>
      </c>
      <c r="Y359" s="27" t="str" cm="1">
        <f t="array" ref="Y359">IF($AK359=0,"",IF((INDEX(MASTER!$D$24:$AG$391,$AK359,Y$419)=0),"",(INDEX(MASTER!$D$24:$AG$391,$AK359,Y$419))))</f>
        <v/>
      </c>
      <c r="Z359" s="27" t="str" cm="1">
        <f t="array" ref="Z359">IF($AK359=0,"",IF((INDEX(MASTER!$D$24:$AG$391,$AK359,Z$419)=0),"",(INDEX(MASTER!$D$24:$AG$391,$AK359,Z$419))))</f>
        <v/>
      </c>
      <c r="AA359" s="27" t="str" cm="1">
        <f t="array" ref="AA359">IF($AK359=0,"",IF((INDEX(MASTER!$D$24:$AG$391,$AK359,AA$419)=0),"",(INDEX(MASTER!$D$24:$AG$391,$AK359,AA$419))))</f>
        <v/>
      </c>
      <c r="AB359" s="27" t="str" cm="1">
        <f t="array" ref="AB359">IF($AK359=0,"",IF((INDEX(MASTER!$D$24:$AG$391,$AK359,AB$419)=0),"",(INDEX(MASTER!$D$24:$AG$391,$AK359,AB$419))))</f>
        <v/>
      </c>
      <c r="AC359" s="27" t="str" cm="1">
        <f t="array" ref="AC359">IF($AK359=0,"",IF((INDEX(MASTER!$D$24:$AG$391,$AK359,AC$419)=0),"",(INDEX(MASTER!$D$24:$AG$391,$AK359,AC$419))))</f>
        <v/>
      </c>
      <c r="AD359" s="27" t="str" cm="1">
        <f t="array" ref="AD359">IF($AK359=0,"",IF((INDEX(MASTER!$D$24:$AG$391,$AK359,AD$419)=0),"",(INDEX(MASTER!$D$24:$AG$391,$AK359,AD$419))))</f>
        <v/>
      </c>
      <c r="AE359" s="27" t="str" cm="1">
        <f t="array" ref="AE359">IF($AK359=0,"",IF((INDEX(MASTER!$D$24:$AG$391,$AK359,AE$419)=0),"",(INDEX(MASTER!$D$24:$AG$391,$AK359,AE$419))))</f>
        <v/>
      </c>
      <c r="AF359" s="102" t="str" cm="1">
        <f t="array" ref="AF359">IF($AK359=0,"",IF((INDEX(MASTER!$D$24:$AG$391,$AK359,AF$419)=0),"",(INDEX(MASTER!$D$24:$AG$391,$AK359,AF$419))))</f>
        <v/>
      </c>
      <c r="AK359" s="3">
        <v>252</v>
      </c>
    </row>
    <row r="360" spans="2:37" ht="12.75" customHeight="1" x14ac:dyDescent="0.2">
      <c r="B360" s="28"/>
      <c r="D360" s="22" cm="1">
        <f t="array" ref="D360">IF($AK360=0,"",IF((INDEX(MASTER!$D$24:$AG$391,$AK360,D$419)=0),"",(INDEX(MASTER!$D$24:$AG$391,$AK360,D$419))))</f>
        <v>155</v>
      </c>
      <c r="E360" s="22" t="str" cm="1">
        <f t="array" ref="E360">IF($AK360=0,"",IF((INDEX(MASTER!$D$24:$AG$391,$AK360,E$419)=0),"",(INDEX(MASTER!$D$24:$AG$391,$AK360,E$419))))</f>
        <v>C-35</v>
      </c>
      <c r="F360" s="22" t="str" cm="1">
        <f t="array" ref="F360">IF($AK360=0,"",IF((INDEX(MASTER!$D$24:$AG$391,$AK360,F$419)=0),"",(INDEX(MASTER!$D$24:$AG$391,$AK360,F$419))))</f>
        <v>ALEXIS ROAD</v>
      </c>
      <c r="G360" s="23" cm="1">
        <f t="array" ref="G360">IF($AK360=0,"",IF((INDEX(MASTER!$D$24:$AG$391,$AK360,G$419)=0),"",(INDEX(MASTER!$D$24:$AG$391,$AK360,G$419))))</f>
        <v>3408.82</v>
      </c>
      <c r="H360" s="22" t="str" cm="1">
        <f t="array" ref="H360">IF($AK360=0,"",IF((INDEX(MASTER!$D$24:$AG$391,$AK360,H$419)=0),"",(INDEX(MASTER!$D$24:$AG$391,$AK360,H$419))))</f>
        <v>TO</v>
      </c>
      <c r="I360" s="23" cm="1">
        <f t="array" ref="I360">IF($AK360=0,"",IF((INDEX(MASTER!$D$24:$AG$391,$AK360,I$419)=0),"",(INDEX(MASTER!$D$24:$AG$391,$AK360,I$419))))</f>
        <v>3816.33</v>
      </c>
      <c r="J360" s="24" t="str" cm="1">
        <f t="array" ref="J360">IF($AK360=0,"",IF((INDEX(MASTER!$D$24:$AG$391,$AK360,J$419)=0),"",(INDEX(MASTER!$D$24:$AG$391,$AK360,J$419))))</f>
        <v>LT/RT</v>
      </c>
      <c r="K360" s="24" t="str" cm="1">
        <f t="array" ref="K360">IF($AK360=0,"",IF((INDEX(MASTER!$D$24:$AG$391,$AK360,K$419)=0),"",(INDEX(MASTER!$D$24:$AG$391,$AK360,K$419))))</f>
        <v>02/S&gt;2/04</v>
      </c>
      <c r="L360" s="25" t="str" cm="1">
        <f t="array" ref="L360">IF($AK360=0,"",IF((INDEX(MASTER!$D$24:$AG$391,$AK360,L$419)=0),"",(INDEX(MASTER!$D$24:$AG$391,$AK360,L$419))))</f>
        <v/>
      </c>
      <c r="M360" s="27" t="str" cm="1">
        <f t="array" ref="M360">IF($AK360=0,"",IF((INDEX(MASTER!$D$24:$AG$391,$AK360,M$419)=0),"",(INDEX(MASTER!$D$24:$AG$391,$AK360,M$419))))</f>
        <v/>
      </c>
      <c r="N360" s="27" t="str" cm="1">
        <f t="array" ref="N360">IF($AK360=0,"",IF((INDEX(MASTER!$D$24:$AG$391,$AK360,N$419)=0),"",(INDEX(MASTER!$D$24:$AG$391,$AK360,N$419))))</f>
        <v/>
      </c>
      <c r="O360" s="27" t="str" cm="1">
        <f t="array" ref="O360">IF($AK360=0,"",IF((INDEX(MASTER!$D$24:$AG$391,$AK360,O$419)=0),"",(INDEX(MASTER!$D$24:$AG$391,$AK360,O$419))))</f>
        <v/>
      </c>
      <c r="P360" s="27" t="str" cm="1">
        <f t="array" ref="P360">IF($AK360=0,"",IF((INDEX(MASTER!$D$24:$AG$391,$AK360,P$419)=0),"",(INDEX(MASTER!$D$24:$AG$391,$AK360,P$419))))</f>
        <v/>
      </c>
      <c r="Q360" s="27" t="str" cm="1">
        <f t="array" ref="Q360">IF($AK360=0,"",IF((INDEX(MASTER!$D$24:$AG$391,$AK360,Q$419)=0),"",(INDEX(MASTER!$D$24:$AG$391,$AK360,Q$419))))</f>
        <v/>
      </c>
      <c r="R360" s="27" t="str" cm="1">
        <f t="array" ref="R360">IF($AK360=0,"",IF((INDEX(MASTER!$D$24:$AG$391,$AK360,R$419)=0),"",(INDEX(MASTER!$D$24:$AG$391,$AK360,R$419))))</f>
        <v/>
      </c>
      <c r="S360" s="27" t="str" cm="1">
        <f t="array" ref="S360">IF($AK360=0,"",IF((INDEX(MASTER!$D$24:$AG$391,$AK360,S$419)=0),"",(INDEX(MASTER!$D$24:$AG$391,$AK360,S$419))))</f>
        <v/>
      </c>
      <c r="T360" s="27" t="str" cm="1">
        <f t="array" ref="T360">IF($AK360=0,"",IF((INDEX(MASTER!$D$24:$AG$391,$AK360,T$419)=0),"",(INDEX(MASTER!$D$24:$AG$391,$AK360,T$419))))</f>
        <v/>
      </c>
      <c r="U360" s="27" t="str" cm="1">
        <f t="array" ref="U360">IF($AK360=0,"",IF((INDEX(MASTER!$D$24:$AG$391,$AK360,U$419)=0),"",(INDEX(MASTER!$D$24:$AG$391,$AK360,U$419))))</f>
        <v/>
      </c>
      <c r="V360" s="27" t="str" cm="1">
        <f t="array" ref="V360">IF($AK360=0,"",IF((INDEX(MASTER!$D$24:$AG$391,$AK360,V$419)=0),"",(INDEX(MASTER!$D$24:$AG$391,$AK360,V$419))))</f>
        <v/>
      </c>
      <c r="W360" s="27" t="str" cm="1">
        <f t="array" ref="W360">IF($AK360=0,"",IF((INDEX(MASTER!$D$24:$AG$391,$AK360,W$419)=0),"",(INDEX(MASTER!$D$24:$AG$391,$AK360,W$419))))</f>
        <v/>
      </c>
      <c r="X360" s="27" cm="1">
        <f t="array" ref="X360">IF($AK360=0,"",IF((INDEX(MASTER!$D$24:$AG$391,$AK360,X$419)=0),"",(INDEX(MASTER!$D$24:$AG$391,$AK360,X$419))))</f>
        <v>398</v>
      </c>
      <c r="Y360" s="27" t="str" cm="1">
        <f t="array" ref="Y360">IF($AK360=0,"",IF((INDEX(MASTER!$D$24:$AG$391,$AK360,Y$419)=0),"",(INDEX(MASTER!$D$24:$AG$391,$AK360,Y$419))))</f>
        <v/>
      </c>
      <c r="Z360" s="27" t="str" cm="1">
        <f t="array" ref="Z360">IF($AK360=0,"",IF((INDEX(MASTER!$D$24:$AG$391,$AK360,Z$419)=0),"",(INDEX(MASTER!$D$24:$AG$391,$AK360,Z$419))))</f>
        <v/>
      </c>
      <c r="AA360" s="27" t="str" cm="1">
        <f t="array" ref="AA360">IF($AK360=0,"",IF((INDEX(MASTER!$D$24:$AG$391,$AK360,AA$419)=0),"",(INDEX(MASTER!$D$24:$AG$391,$AK360,AA$419))))</f>
        <v/>
      </c>
      <c r="AB360" s="27" t="str" cm="1">
        <f t="array" ref="AB360">IF($AK360=0,"",IF((INDEX(MASTER!$D$24:$AG$391,$AK360,AB$419)=0),"",(INDEX(MASTER!$D$24:$AG$391,$AK360,AB$419))))</f>
        <v/>
      </c>
      <c r="AC360" s="27" t="str" cm="1">
        <f t="array" ref="AC360">IF($AK360=0,"",IF((INDEX(MASTER!$D$24:$AG$391,$AK360,AC$419)=0),"",(INDEX(MASTER!$D$24:$AG$391,$AK360,AC$419))))</f>
        <v/>
      </c>
      <c r="AD360" s="27" t="str" cm="1">
        <f t="array" ref="AD360">IF($AK360=0,"",IF((INDEX(MASTER!$D$24:$AG$391,$AK360,AD$419)=0),"",(INDEX(MASTER!$D$24:$AG$391,$AK360,AD$419))))</f>
        <v/>
      </c>
      <c r="AE360" s="27" t="str" cm="1">
        <f t="array" ref="AE360">IF($AK360=0,"",IF((INDEX(MASTER!$D$24:$AG$391,$AK360,AE$419)=0),"",(INDEX(MASTER!$D$24:$AG$391,$AK360,AE$419))))</f>
        <v/>
      </c>
      <c r="AF360" s="102" t="str" cm="1">
        <f t="array" ref="AF360">IF($AK360=0,"",IF((INDEX(MASTER!$D$24:$AG$391,$AK360,AF$419)=0),"",(INDEX(MASTER!$D$24:$AG$391,$AK360,AF$419))))</f>
        <v/>
      </c>
      <c r="AK360" s="3">
        <v>253</v>
      </c>
    </row>
    <row r="361" spans="2:37" ht="12.75" customHeight="1" x14ac:dyDescent="0.2">
      <c r="B361" s="28"/>
      <c r="D361" s="22" cm="1">
        <f t="array" ref="D361">IF($AK361=0,"",IF((INDEX(MASTER!$D$24:$AG$391,$AK361,D$419)=0),"",(INDEX(MASTER!$D$24:$AG$391,$AK361,D$419))))</f>
        <v>155</v>
      </c>
      <c r="E361" s="22" t="str" cm="1">
        <f t="array" ref="E361">IF($AK361=0,"",IF((INDEX(MASTER!$D$24:$AG$391,$AK361,E$419)=0),"",(INDEX(MASTER!$D$24:$AG$391,$AK361,E$419))))</f>
        <v>C-36</v>
      </c>
      <c r="F361" s="22" t="str" cm="1">
        <f t="array" ref="F361">IF($AK361=0,"",IF((INDEX(MASTER!$D$24:$AG$391,$AK361,F$419)=0),"",(INDEX(MASTER!$D$24:$AG$391,$AK361,F$419))))</f>
        <v>ALEXIS ROAD</v>
      </c>
      <c r="G361" s="23" cm="1">
        <f t="array" ref="G361">IF($AK361=0,"",IF((INDEX(MASTER!$D$24:$AG$391,$AK361,G$419)=0),"",(INDEX(MASTER!$D$24:$AG$391,$AK361,G$419))))</f>
        <v>3408.82</v>
      </c>
      <c r="H361" s="22" t="str" cm="1">
        <f t="array" ref="H361">IF($AK361=0,"",IF((INDEX(MASTER!$D$24:$AG$391,$AK361,H$419)=0),"",(INDEX(MASTER!$D$24:$AG$391,$AK361,H$419))))</f>
        <v>TO</v>
      </c>
      <c r="I361" s="23" cm="1">
        <f t="array" ref="I361">IF($AK361=0,"",IF((INDEX(MASTER!$D$24:$AG$391,$AK361,I$419)=0),"",(INDEX(MASTER!$D$24:$AG$391,$AK361,I$419))))</f>
        <v>3816.33</v>
      </c>
      <c r="J361" s="24" t="str" cm="1">
        <f t="array" ref="J361">IF($AK361=0,"",IF((INDEX(MASTER!$D$24:$AG$391,$AK361,J$419)=0),"",(INDEX(MASTER!$D$24:$AG$391,$AK361,J$419))))</f>
        <v>RT</v>
      </c>
      <c r="K361" s="24" t="str" cm="1">
        <f t="array" ref="K361">IF($AK361=0,"",IF((INDEX(MASTER!$D$24:$AG$391,$AK361,K$419)=0),"",(INDEX(MASTER!$D$24:$AG$391,$AK361,K$419))))</f>
        <v>02/S&gt;2/04</v>
      </c>
      <c r="L361" s="25" t="str" cm="1">
        <f t="array" ref="L361">IF($AK361=0,"",IF((INDEX(MASTER!$D$24:$AG$391,$AK361,L$419)=0),"",(INDEX(MASTER!$D$24:$AG$391,$AK361,L$419))))</f>
        <v/>
      </c>
      <c r="M361" s="27" t="str" cm="1">
        <f t="array" ref="M361">IF($AK361=0,"",IF((INDEX(MASTER!$D$24:$AG$391,$AK361,M$419)=0),"",(INDEX(MASTER!$D$24:$AG$391,$AK361,M$419))))</f>
        <v/>
      </c>
      <c r="N361" s="27" t="str" cm="1">
        <f t="array" ref="N361">IF($AK361=0,"",IF((INDEX(MASTER!$D$24:$AG$391,$AK361,N$419)=0),"",(INDEX(MASTER!$D$24:$AG$391,$AK361,N$419))))</f>
        <v/>
      </c>
      <c r="O361" s="27" t="str" cm="1">
        <f t="array" ref="O361">IF($AK361=0,"",IF((INDEX(MASTER!$D$24:$AG$391,$AK361,O$419)=0),"",(INDEX(MASTER!$D$24:$AG$391,$AK361,O$419))))</f>
        <v/>
      </c>
      <c r="P361" s="27" t="str" cm="1">
        <f t="array" ref="P361">IF($AK361=0,"",IF((INDEX(MASTER!$D$24:$AG$391,$AK361,P$419)=0),"",(INDEX(MASTER!$D$24:$AG$391,$AK361,P$419))))</f>
        <v/>
      </c>
      <c r="Q361" s="27" t="str" cm="1">
        <f t="array" ref="Q361">IF($AK361=0,"",IF((INDEX(MASTER!$D$24:$AG$391,$AK361,Q$419)=0),"",(INDEX(MASTER!$D$24:$AG$391,$AK361,Q$419))))</f>
        <v/>
      </c>
      <c r="R361" s="27" t="str" cm="1">
        <f t="array" ref="R361">IF($AK361=0,"",IF((INDEX(MASTER!$D$24:$AG$391,$AK361,R$419)=0),"",(INDEX(MASTER!$D$24:$AG$391,$AK361,R$419))))</f>
        <v/>
      </c>
      <c r="S361" s="27" t="str" cm="1">
        <f t="array" ref="S361">IF($AK361=0,"",IF((INDEX(MASTER!$D$24:$AG$391,$AK361,S$419)=0),"",(INDEX(MASTER!$D$24:$AG$391,$AK361,S$419))))</f>
        <v/>
      </c>
      <c r="T361" s="27" t="str" cm="1">
        <f t="array" ref="T361">IF($AK361=0,"",IF((INDEX(MASTER!$D$24:$AG$391,$AK361,T$419)=0),"",(INDEX(MASTER!$D$24:$AG$391,$AK361,T$419))))</f>
        <v/>
      </c>
      <c r="U361" s="27" t="str" cm="1">
        <f t="array" ref="U361">IF($AK361=0,"",IF((INDEX(MASTER!$D$24:$AG$391,$AK361,U$419)=0),"",(INDEX(MASTER!$D$24:$AG$391,$AK361,U$419))))</f>
        <v/>
      </c>
      <c r="V361" s="27" t="str" cm="1">
        <f t="array" ref="V361">IF($AK361=0,"",IF((INDEX(MASTER!$D$24:$AG$391,$AK361,V$419)=0),"",(INDEX(MASTER!$D$24:$AG$391,$AK361,V$419))))</f>
        <v/>
      </c>
      <c r="W361" s="27" t="str" cm="1">
        <f t="array" ref="W361">IF($AK361=0,"",IF((INDEX(MASTER!$D$24:$AG$391,$AK361,W$419)=0),"",(INDEX(MASTER!$D$24:$AG$391,$AK361,W$419))))</f>
        <v/>
      </c>
      <c r="X361" s="27" cm="1">
        <f t="array" ref="X361">IF($AK361=0,"",IF((INDEX(MASTER!$D$24:$AG$391,$AK361,X$419)=0),"",(INDEX(MASTER!$D$24:$AG$391,$AK361,X$419))))</f>
        <v>394</v>
      </c>
      <c r="Y361" s="27" t="str" cm="1">
        <f t="array" ref="Y361">IF($AK361=0,"",IF((INDEX(MASTER!$D$24:$AG$391,$AK361,Y$419)=0),"",(INDEX(MASTER!$D$24:$AG$391,$AK361,Y$419))))</f>
        <v/>
      </c>
      <c r="Z361" s="27" t="str" cm="1">
        <f t="array" ref="Z361">IF($AK361=0,"",IF((INDEX(MASTER!$D$24:$AG$391,$AK361,Z$419)=0),"",(INDEX(MASTER!$D$24:$AG$391,$AK361,Z$419))))</f>
        <v/>
      </c>
      <c r="AA361" s="27" t="str" cm="1">
        <f t="array" ref="AA361">IF($AK361=0,"",IF((INDEX(MASTER!$D$24:$AG$391,$AK361,AA$419)=0),"",(INDEX(MASTER!$D$24:$AG$391,$AK361,AA$419))))</f>
        <v/>
      </c>
      <c r="AB361" s="27" t="str" cm="1">
        <f t="array" ref="AB361">IF($AK361=0,"",IF((INDEX(MASTER!$D$24:$AG$391,$AK361,AB$419)=0),"",(INDEX(MASTER!$D$24:$AG$391,$AK361,AB$419))))</f>
        <v/>
      </c>
      <c r="AC361" s="27" t="str" cm="1">
        <f t="array" ref="AC361">IF($AK361=0,"",IF((INDEX(MASTER!$D$24:$AG$391,$AK361,AC$419)=0),"",(INDEX(MASTER!$D$24:$AG$391,$AK361,AC$419))))</f>
        <v/>
      </c>
      <c r="AD361" s="27" t="str" cm="1">
        <f t="array" ref="AD361">IF($AK361=0,"",IF((INDEX(MASTER!$D$24:$AG$391,$AK361,AD$419)=0),"",(INDEX(MASTER!$D$24:$AG$391,$AK361,AD$419))))</f>
        <v/>
      </c>
      <c r="AE361" s="27" t="str" cm="1">
        <f t="array" ref="AE361">IF($AK361=0,"",IF((INDEX(MASTER!$D$24:$AG$391,$AK361,AE$419)=0),"",(INDEX(MASTER!$D$24:$AG$391,$AK361,AE$419))))</f>
        <v/>
      </c>
      <c r="AF361" s="102" t="str" cm="1">
        <f t="array" ref="AF361">IF($AK361=0,"",IF((INDEX(MASTER!$D$24:$AG$391,$AK361,AF$419)=0),"",(INDEX(MASTER!$D$24:$AG$391,$AK361,AF$419))))</f>
        <v/>
      </c>
      <c r="AK361" s="3">
        <v>254</v>
      </c>
    </row>
    <row r="362" spans="2:37" ht="12.75" customHeight="1" x14ac:dyDescent="0.2">
      <c r="B362" s="28"/>
      <c r="D362" s="22" cm="1">
        <f t="array" ref="D362">IF($AK362=0,"",IF((INDEX(MASTER!$D$24:$AG$391,$AK362,D$419)=0),"",(INDEX(MASTER!$D$24:$AG$391,$AK362,D$419))))</f>
        <v>155</v>
      </c>
      <c r="E362" s="22" t="str" cm="1">
        <f t="array" ref="E362">IF($AK362=0,"",IF((INDEX(MASTER!$D$24:$AG$391,$AK362,E$419)=0),"",(INDEX(MASTER!$D$24:$AG$391,$AK362,E$419))))</f>
        <v>C-37</v>
      </c>
      <c r="F362" s="22" t="str" cm="1">
        <f t="array" ref="F362">IF($AK362=0,"",IF((INDEX(MASTER!$D$24:$AG$391,$AK362,F$419)=0),"",(INDEX(MASTER!$D$24:$AG$391,$AK362,F$419))))</f>
        <v>ALEXIS ROAD</v>
      </c>
      <c r="G362" s="23" cm="1">
        <f t="array" ref="G362">IF($AK362=0,"",IF((INDEX(MASTER!$D$24:$AG$391,$AK362,G$419)=0),"",(INDEX(MASTER!$D$24:$AG$391,$AK362,G$419))))</f>
        <v>3714.47</v>
      </c>
      <c r="H362" s="22" t="str" cm="1">
        <f t="array" ref="H362">IF($AK362=0,"",IF((INDEX(MASTER!$D$24:$AG$391,$AK362,H$419)=0),"",(INDEX(MASTER!$D$24:$AG$391,$AK362,H$419))))</f>
        <v>TO</v>
      </c>
      <c r="I362" s="23" cm="1">
        <f t="array" ref="I362">IF($AK362=0,"",IF((INDEX(MASTER!$D$24:$AG$391,$AK362,I$419)=0),"",(INDEX(MASTER!$D$24:$AG$391,$AK362,I$419))))</f>
        <v>3731.29</v>
      </c>
      <c r="J362" s="24" t="str" cm="1">
        <f t="array" ref="J362">IF($AK362=0,"",IF((INDEX(MASTER!$D$24:$AG$391,$AK362,J$419)=0),"",(INDEX(MASTER!$D$24:$AG$391,$AK362,J$419))))</f>
        <v>LT</v>
      </c>
      <c r="K362" s="24" t="str" cm="1">
        <f t="array" ref="K362">IF($AK362=0,"",IF((INDEX(MASTER!$D$24:$AG$391,$AK362,K$419)=0),"",(INDEX(MASTER!$D$24:$AG$391,$AK362,K$419))))</f>
        <v>02/S&gt;2/04</v>
      </c>
      <c r="L362" s="25" t="str" cm="1">
        <f t="array" ref="L362">IF($AK362=0,"",IF((INDEX(MASTER!$D$24:$AG$391,$AK362,L$419)=0),"",(INDEX(MASTER!$D$24:$AG$391,$AK362,L$419))))</f>
        <v/>
      </c>
      <c r="M362" s="27" t="str" cm="1">
        <f t="array" ref="M362">IF($AK362=0,"",IF((INDEX(MASTER!$D$24:$AG$391,$AK362,M$419)=0),"",(INDEX(MASTER!$D$24:$AG$391,$AK362,M$419))))</f>
        <v/>
      </c>
      <c r="N362" s="27" t="str" cm="1">
        <f t="array" ref="N362">IF($AK362=0,"",IF((INDEX(MASTER!$D$24:$AG$391,$AK362,N$419)=0),"",(INDEX(MASTER!$D$24:$AG$391,$AK362,N$419))))</f>
        <v/>
      </c>
      <c r="O362" s="27" t="str" cm="1">
        <f t="array" ref="O362">IF($AK362=0,"",IF((INDEX(MASTER!$D$24:$AG$391,$AK362,O$419)=0),"",(INDEX(MASTER!$D$24:$AG$391,$AK362,O$419))))</f>
        <v/>
      </c>
      <c r="P362" s="27" t="str" cm="1">
        <f t="array" ref="P362">IF($AK362=0,"",IF((INDEX(MASTER!$D$24:$AG$391,$AK362,P$419)=0),"",(INDEX(MASTER!$D$24:$AG$391,$AK362,P$419))))</f>
        <v/>
      </c>
      <c r="Q362" s="27" t="str" cm="1">
        <f t="array" ref="Q362">IF($AK362=0,"",IF((INDEX(MASTER!$D$24:$AG$391,$AK362,Q$419)=0),"",(INDEX(MASTER!$D$24:$AG$391,$AK362,Q$419))))</f>
        <v/>
      </c>
      <c r="R362" s="27" t="str" cm="1">
        <f t="array" ref="R362">IF($AK362=0,"",IF((INDEX(MASTER!$D$24:$AG$391,$AK362,R$419)=0),"",(INDEX(MASTER!$D$24:$AG$391,$AK362,R$419))))</f>
        <v/>
      </c>
      <c r="S362" s="27" t="str" cm="1">
        <f t="array" ref="S362">IF($AK362=0,"",IF((INDEX(MASTER!$D$24:$AG$391,$AK362,S$419)=0),"",(INDEX(MASTER!$D$24:$AG$391,$AK362,S$419))))</f>
        <v/>
      </c>
      <c r="T362" s="27" t="str" cm="1">
        <f t="array" ref="T362">IF($AK362=0,"",IF((INDEX(MASTER!$D$24:$AG$391,$AK362,T$419)=0),"",(INDEX(MASTER!$D$24:$AG$391,$AK362,T$419))))</f>
        <v/>
      </c>
      <c r="U362" s="27" t="str" cm="1">
        <f t="array" ref="U362">IF($AK362=0,"",IF((INDEX(MASTER!$D$24:$AG$391,$AK362,U$419)=0),"",(INDEX(MASTER!$D$24:$AG$391,$AK362,U$419))))</f>
        <v/>
      </c>
      <c r="V362" s="27" t="str" cm="1">
        <f t="array" ref="V362">IF($AK362=0,"",IF((INDEX(MASTER!$D$24:$AG$391,$AK362,V$419)=0),"",(INDEX(MASTER!$D$24:$AG$391,$AK362,V$419))))</f>
        <v/>
      </c>
      <c r="W362" s="27" t="str" cm="1">
        <f t="array" ref="W362">IF($AK362=0,"",IF((INDEX(MASTER!$D$24:$AG$391,$AK362,W$419)=0),"",(INDEX(MASTER!$D$24:$AG$391,$AK362,W$419))))</f>
        <v/>
      </c>
      <c r="X362" s="27" cm="1">
        <f t="array" ref="X362">IF($AK362=0,"",IF((INDEX(MASTER!$D$24:$AG$391,$AK362,X$419)=0),"",(INDEX(MASTER!$D$24:$AG$391,$AK362,X$419))))</f>
        <v>17</v>
      </c>
      <c r="Y362" s="27" t="str" cm="1">
        <f t="array" ref="Y362">IF($AK362=0,"",IF((INDEX(MASTER!$D$24:$AG$391,$AK362,Y$419)=0),"",(INDEX(MASTER!$D$24:$AG$391,$AK362,Y$419))))</f>
        <v/>
      </c>
      <c r="Z362" s="27" t="str" cm="1">
        <f t="array" ref="Z362">IF($AK362=0,"",IF((INDEX(MASTER!$D$24:$AG$391,$AK362,Z$419)=0),"",(INDEX(MASTER!$D$24:$AG$391,$AK362,Z$419))))</f>
        <v/>
      </c>
      <c r="AA362" s="27" t="str" cm="1">
        <f t="array" ref="AA362">IF($AK362=0,"",IF((INDEX(MASTER!$D$24:$AG$391,$AK362,AA$419)=0),"",(INDEX(MASTER!$D$24:$AG$391,$AK362,AA$419))))</f>
        <v/>
      </c>
      <c r="AB362" s="27" t="str" cm="1">
        <f t="array" ref="AB362">IF($AK362=0,"",IF((INDEX(MASTER!$D$24:$AG$391,$AK362,AB$419)=0),"",(INDEX(MASTER!$D$24:$AG$391,$AK362,AB$419))))</f>
        <v/>
      </c>
      <c r="AC362" s="27" t="str" cm="1">
        <f t="array" ref="AC362">IF($AK362=0,"",IF((INDEX(MASTER!$D$24:$AG$391,$AK362,AC$419)=0),"",(INDEX(MASTER!$D$24:$AG$391,$AK362,AC$419))))</f>
        <v/>
      </c>
      <c r="AD362" s="27" t="str" cm="1">
        <f t="array" ref="AD362">IF($AK362=0,"",IF((INDEX(MASTER!$D$24:$AG$391,$AK362,AD$419)=0),"",(INDEX(MASTER!$D$24:$AG$391,$AK362,AD$419))))</f>
        <v/>
      </c>
      <c r="AE362" s="27" t="str" cm="1">
        <f t="array" ref="AE362">IF($AK362=0,"",IF((INDEX(MASTER!$D$24:$AG$391,$AK362,AE$419)=0),"",(INDEX(MASTER!$D$24:$AG$391,$AK362,AE$419))))</f>
        <v/>
      </c>
      <c r="AF362" s="102" t="str" cm="1">
        <f t="array" ref="AF362">IF($AK362=0,"",IF((INDEX(MASTER!$D$24:$AG$391,$AK362,AF$419)=0),"",(INDEX(MASTER!$D$24:$AG$391,$AK362,AF$419))))</f>
        <v/>
      </c>
      <c r="AK362" s="3">
        <v>255</v>
      </c>
    </row>
    <row r="363" spans="2:37" ht="12.75" customHeight="1" x14ac:dyDescent="0.2">
      <c r="B363" s="28"/>
      <c r="D363" s="22" cm="1">
        <f t="array" ref="D363">IF($AK363=0,"",IF((INDEX(MASTER!$D$24:$AG$391,$AK363,D$419)=0),"",(INDEX(MASTER!$D$24:$AG$391,$AK363,D$419))))</f>
        <v>155</v>
      </c>
      <c r="E363" s="22" t="str" cm="1">
        <f t="array" ref="E363">IF($AK363=0,"",IF((INDEX(MASTER!$D$24:$AG$391,$AK363,E$419)=0),"",(INDEX(MASTER!$D$24:$AG$391,$AK363,E$419))))</f>
        <v>C-38</v>
      </c>
      <c r="F363" s="22" t="str" cm="1">
        <f t="array" ref="F363">IF($AK363=0,"",IF((INDEX(MASTER!$D$24:$AG$391,$AK363,F$419)=0),"",(INDEX(MASTER!$D$24:$AG$391,$AK363,F$419))))</f>
        <v>ACRES ROAD / ALEXIS ROAD</v>
      </c>
      <c r="G363" s="23" t="str" cm="1">
        <f t="array" ref="G363">IF($AK363=0,"",IF((INDEX(MASTER!$D$24:$AG$391,$AK363,G$419)=0),"",(INDEX(MASTER!$D$24:$AG$391,$AK363,G$419))))</f>
        <v>65+33.70</v>
      </c>
      <c r="H363" s="22" t="str" cm="1">
        <f t="array" ref="H363">IF($AK363=0,"",IF((INDEX(MASTER!$D$24:$AG$391,$AK363,H$419)=0),"",(INDEX(MASTER!$D$24:$AG$391,$AK363,H$419))))</f>
        <v>TO</v>
      </c>
      <c r="I363" s="23" cm="1">
        <f t="array" ref="I363">IF($AK363=0,"",IF((INDEX(MASTER!$D$24:$AG$391,$AK363,I$419)=0),"",(INDEX(MASTER!$D$24:$AG$391,$AK363,I$419))))</f>
        <v>3920.33</v>
      </c>
      <c r="J363" s="24" t="str" cm="1">
        <f t="array" ref="J363">IF($AK363=0,"",IF((INDEX(MASTER!$D$24:$AG$391,$AK363,J$419)=0),"",(INDEX(MASTER!$D$24:$AG$391,$AK363,J$419))))</f>
        <v>LT</v>
      </c>
      <c r="K363" s="24" t="str" cm="1">
        <f t="array" ref="K363">IF($AK363=0,"",IF((INDEX(MASTER!$D$24:$AG$391,$AK363,K$419)=0),"",(INDEX(MASTER!$D$24:$AG$391,$AK363,K$419))))</f>
        <v>02/S&gt;2/04</v>
      </c>
      <c r="L363" s="25" t="str" cm="1">
        <f t="array" ref="L363">IF($AK363=0,"",IF((INDEX(MASTER!$D$24:$AG$391,$AK363,L$419)=0),"",(INDEX(MASTER!$D$24:$AG$391,$AK363,L$419))))</f>
        <v/>
      </c>
      <c r="M363" s="27" t="str" cm="1">
        <f t="array" ref="M363">IF($AK363=0,"",IF((INDEX(MASTER!$D$24:$AG$391,$AK363,M$419)=0),"",(INDEX(MASTER!$D$24:$AG$391,$AK363,M$419))))</f>
        <v/>
      </c>
      <c r="N363" s="27" t="str" cm="1">
        <f t="array" ref="N363">IF($AK363=0,"",IF((INDEX(MASTER!$D$24:$AG$391,$AK363,N$419)=0),"",(INDEX(MASTER!$D$24:$AG$391,$AK363,N$419))))</f>
        <v/>
      </c>
      <c r="O363" s="27" t="str" cm="1">
        <f t="array" ref="O363">IF($AK363=0,"",IF((INDEX(MASTER!$D$24:$AG$391,$AK363,O$419)=0),"",(INDEX(MASTER!$D$24:$AG$391,$AK363,O$419))))</f>
        <v/>
      </c>
      <c r="P363" s="27" t="str" cm="1">
        <f t="array" ref="P363">IF($AK363=0,"",IF((INDEX(MASTER!$D$24:$AG$391,$AK363,P$419)=0),"",(INDEX(MASTER!$D$24:$AG$391,$AK363,P$419))))</f>
        <v/>
      </c>
      <c r="Q363" s="27" t="str" cm="1">
        <f t="array" ref="Q363">IF($AK363=0,"",IF((INDEX(MASTER!$D$24:$AG$391,$AK363,Q$419)=0),"",(INDEX(MASTER!$D$24:$AG$391,$AK363,Q$419))))</f>
        <v/>
      </c>
      <c r="R363" s="27" t="str" cm="1">
        <f t="array" ref="R363">IF($AK363=0,"",IF((INDEX(MASTER!$D$24:$AG$391,$AK363,R$419)=0),"",(INDEX(MASTER!$D$24:$AG$391,$AK363,R$419))))</f>
        <v/>
      </c>
      <c r="S363" s="27" t="str" cm="1">
        <f t="array" ref="S363">IF($AK363=0,"",IF((INDEX(MASTER!$D$24:$AG$391,$AK363,S$419)=0),"",(INDEX(MASTER!$D$24:$AG$391,$AK363,S$419))))</f>
        <v/>
      </c>
      <c r="T363" s="27" t="str" cm="1">
        <f t="array" ref="T363">IF($AK363=0,"",IF((INDEX(MASTER!$D$24:$AG$391,$AK363,T$419)=0),"",(INDEX(MASTER!$D$24:$AG$391,$AK363,T$419))))</f>
        <v/>
      </c>
      <c r="U363" s="27" t="str" cm="1">
        <f t="array" ref="U363">IF($AK363=0,"",IF((INDEX(MASTER!$D$24:$AG$391,$AK363,U$419)=0),"",(INDEX(MASTER!$D$24:$AG$391,$AK363,U$419))))</f>
        <v/>
      </c>
      <c r="V363" s="27" t="str" cm="1">
        <f t="array" ref="V363">IF($AK363=0,"",IF((INDEX(MASTER!$D$24:$AG$391,$AK363,V$419)=0),"",(INDEX(MASTER!$D$24:$AG$391,$AK363,V$419))))</f>
        <v/>
      </c>
      <c r="W363" s="27" t="str" cm="1">
        <f t="array" ref="W363">IF($AK363=0,"",IF((INDEX(MASTER!$D$24:$AG$391,$AK363,W$419)=0),"",(INDEX(MASTER!$D$24:$AG$391,$AK363,W$419))))</f>
        <v/>
      </c>
      <c r="X363" s="27" cm="1">
        <f t="array" ref="X363">IF($AK363=0,"",IF((INDEX(MASTER!$D$24:$AG$391,$AK363,X$419)=0),"",(INDEX(MASTER!$D$24:$AG$391,$AK363,X$419))))</f>
        <v>217</v>
      </c>
      <c r="Y363" s="27" t="str" cm="1">
        <f t="array" ref="Y363">IF($AK363=0,"",IF((INDEX(MASTER!$D$24:$AG$391,$AK363,Y$419)=0),"",(INDEX(MASTER!$D$24:$AG$391,$AK363,Y$419))))</f>
        <v/>
      </c>
      <c r="Z363" s="27" t="str" cm="1">
        <f t="array" ref="Z363">IF($AK363=0,"",IF((INDEX(MASTER!$D$24:$AG$391,$AK363,Z$419)=0),"",(INDEX(MASTER!$D$24:$AG$391,$AK363,Z$419))))</f>
        <v/>
      </c>
      <c r="AA363" s="27" t="str" cm="1">
        <f t="array" ref="AA363">IF($AK363=0,"",IF((INDEX(MASTER!$D$24:$AG$391,$AK363,AA$419)=0),"",(INDEX(MASTER!$D$24:$AG$391,$AK363,AA$419))))</f>
        <v/>
      </c>
      <c r="AB363" s="27" t="str" cm="1">
        <f t="array" ref="AB363">IF($AK363=0,"",IF((INDEX(MASTER!$D$24:$AG$391,$AK363,AB$419)=0),"",(INDEX(MASTER!$D$24:$AG$391,$AK363,AB$419))))</f>
        <v/>
      </c>
      <c r="AC363" s="27" t="str" cm="1">
        <f t="array" ref="AC363">IF($AK363=0,"",IF((INDEX(MASTER!$D$24:$AG$391,$AK363,AC$419)=0),"",(INDEX(MASTER!$D$24:$AG$391,$AK363,AC$419))))</f>
        <v/>
      </c>
      <c r="AD363" s="27" t="str" cm="1">
        <f t="array" ref="AD363">IF($AK363=0,"",IF((INDEX(MASTER!$D$24:$AG$391,$AK363,AD$419)=0),"",(INDEX(MASTER!$D$24:$AG$391,$AK363,AD$419))))</f>
        <v/>
      </c>
      <c r="AE363" s="27" t="str" cm="1">
        <f t="array" ref="AE363">IF($AK363=0,"",IF((INDEX(MASTER!$D$24:$AG$391,$AK363,AE$419)=0),"",(INDEX(MASTER!$D$24:$AG$391,$AK363,AE$419))))</f>
        <v/>
      </c>
      <c r="AF363" s="102" t="str" cm="1">
        <f t="array" ref="AF363">IF($AK363=0,"",IF((INDEX(MASTER!$D$24:$AG$391,$AK363,AF$419)=0),"",(INDEX(MASTER!$D$24:$AG$391,$AK363,AF$419))))</f>
        <v/>
      </c>
      <c r="AK363" s="3">
        <v>256</v>
      </c>
    </row>
    <row r="364" spans="2:37" ht="12.75" customHeight="1" x14ac:dyDescent="0.2">
      <c r="B364" s="28"/>
      <c r="D364" s="22" cm="1">
        <f t="array" ref="D364">IF($AK364=0,"",IF((INDEX(MASTER!$D$24:$AG$391,$AK364,D$419)=0),"",(INDEX(MASTER!$D$24:$AG$391,$AK364,D$419))))</f>
        <v>158</v>
      </c>
      <c r="E364" s="22" t="str" cm="1">
        <f t="array" ref="E364">IF($AK364=0,"",IF((INDEX(MASTER!$D$24:$AG$391,$AK364,E$419)=0),"",(INDEX(MASTER!$D$24:$AG$391,$AK364,E$419))))</f>
        <v>C-39</v>
      </c>
      <c r="F364" s="22" t="str" cm="1">
        <f t="array" ref="F364">IF($AK364=0,"",IF((INDEX(MASTER!$D$24:$AG$391,$AK364,F$419)=0),"",(INDEX(MASTER!$D$24:$AG$391,$AK364,F$419))))</f>
        <v>ALEXIS ROAD</v>
      </c>
      <c r="G364" s="23" cm="1">
        <f t="array" ref="G364">IF($AK364=0,"",IF((INDEX(MASTER!$D$24:$AG$391,$AK364,G$419)=0),"",(INDEX(MASTER!$D$24:$AG$391,$AK364,G$419))))</f>
        <v>4619.8900000000003</v>
      </c>
      <c r="H364" s="22" t="str" cm="1">
        <f t="array" ref="H364">IF($AK364=0,"",IF((INDEX(MASTER!$D$24:$AG$391,$AK364,H$419)=0),"",(INDEX(MASTER!$D$24:$AG$391,$AK364,H$419))))</f>
        <v>TO</v>
      </c>
      <c r="I364" s="23" cm="1">
        <f t="array" ref="I364">IF($AK364=0,"",IF((INDEX(MASTER!$D$24:$AG$391,$AK364,I$419)=0),"",(INDEX(MASTER!$D$24:$AG$391,$AK364,I$419))))</f>
        <v>4732.1099999999997</v>
      </c>
      <c r="J364" s="24" t="str" cm="1">
        <f t="array" ref="J364">IF($AK364=0,"",IF((INDEX(MASTER!$D$24:$AG$391,$AK364,J$419)=0),"",(INDEX(MASTER!$D$24:$AG$391,$AK364,J$419))))</f>
        <v>LT</v>
      </c>
      <c r="K364" s="24" t="str" cm="1">
        <f t="array" ref="K364">IF($AK364=0,"",IF((INDEX(MASTER!$D$24:$AG$391,$AK364,K$419)=0),"",(INDEX(MASTER!$D$24:$AG$391,$AK364,K$419))))</f>
        <v>02/S&gt;2/04</v>
      </c>
      <c r="L364" s="25" t="str" cm="1">
        <f t="array" ref="L364">IF($AK364=0,"",IF((INDEX(MASTER!$D$24:$AG$391,$AK364,L$419)=0),"",(INDEX(MASTER!$D$24:$AG$391,$AK364,L$419))))</f>
        <v/>
      </c>
      <c r="M364" s="27" t="str" cm="1">
        <f t="array" ref="M364">IF($AK364=0,"",IF((INDEX(MASTER!$D$24:$AG$391,$AK364,M$419)=0),"",(INDEX(MASTER!$D$24:$AG$391,$AK364,M$419))))</f>
        <v/>
      </c>
      <c r="N364" s="27" t="str" cm="1">
        <f t="array" ref="N364">IF($AK364=0,"",IF((INDEX(MASTER!$D$24:$AG$391,$AK364,N$419)=0),"",(INDEX(MASTER!$D$24:$AG$391,$AK364,N$419))))</f>
        <v/>
      </c>
      <c r="O364" s="27" t="str" cm="1">
        <f t="array" ref="O364">IF($AK364=0,"",IF((INDEX(MASTER!$D$24:$AG$391,$AK364,O$419)=0),"",(INDEX(MASTER!$D$24:$AG$391,$AK364,O$419))))</f>
        <v/>
      </c>
      <c r="P364" s="27" t="str" cm="1">
        <f t="array" ref="P364">IF($AK364=0,"",IF((INDEX(MASTER!$D$24:$AG$391,$AK364,P$419)=0),"",(INDEX(MASTER!$D$24:$AG$391,$AK364,P$419))))</f>
        <v/>
      </c>
      <c r="Q364" s="27" t="str" cm="1">
        <f t="array" ref="Q364">IF($AK364=0,"",IF((INDEX(MASTER!$D$24:$AG$391,$AK364,Q$419)=0),"",(INDEX(MASTER!$D$24:$AG$391,$AK364,Q$419))))</f>
        <v/>
      </c>
      <c r="R364" s="27" t="str" cm="1">
        <f t="array" ref="R364">IF($AK364=0,"",IF((INDEX(MASTER!$D$24:$AG$391,$AK364,R$419)=0),"",(INDEX(MASTER!$D$24:$AG$391,$AK364,R$419))))</f>
        <v/>
      </c>
      <c r="S364" s="27" t="str" cm="1">
        <f t="array" ref="S364">IF($AK364=0,"",IF((INDEX(MASTER!$D$24:$AG$391,$AK364,S$419)=0),"",(INDEX(MASTER!$D$24:$AG$391,$AK364,S$419))))</f>
        <v/>
      </c>
      <c r="T364" s="27" t="str" cm="1">
        <f t="array" ref="T364">IF($AK364=0,"",IF((INDEX(MASTER!$D$24:$AG$391,$AK364,T$419)=0),"",(INDEX(MASTER!$D$24:$AG$391,$AK364,T$419))))</f>
        <v/>
      </c>
      <c r="U364" s="27" t="str" cm="1">
        <f t="array" ref="U364">IF($AK364=0,"",IF((INDEX(MASTER!$D$24:$AG$391,$AK364,U$419)=0),"",(INDEX(MASTER!$D$24:$AG$391,$AK364,U$419))))</f>
        <v/>
      </c>
      <c r="V364" s="27" t="str" cm="1">
        <f t="array" ref="V364">IF($AK364=0,"",IF((INDEX(MASTER!$D$24:$AG$391,$AK364,V$419)=0),"",(INDEX(MASTER!$D$24:$AG$391,$AK364,V$419))))</f>
        <v/>
      </c>
      <c r="W364" s="27" t="str" cm="1">
        <f t="array" ref="W364">IF($AK364=0,"",IF((INDEX(MASTER!$D$24:$AG$391,$AK364,W$419)=0),"",(INDEX(MASTER!$D$24:$AG$391,$AK364,W$419))))</f>
        <v/>
      </c>
      <c r="X364" s="27" cm="1">
        <f t="array" ref="X364">IF($AK364=0,"",IF((INDEX(MASTER!$D$24:$AG$391,$AK364,X$419)=0),"",(INDEX(MASTER!$D$24:$AG$391,$AK364,X$419))))</f>
        <v>120</v>
      </c>
      <c r="Y364" s="27" t="str" cm="1">
        <f t="array" ref="Y364">IF($AK364=0,"",IF((INDEX(MASTER!$D$24:$AG$391,$AK364,Y$419)=0),"",(INDEX(MASTER!$D$24:$AG$391,$AK364,Y$419))))</f>
        <v/>
      </c>
      <c r="Z364" s="27" t="str" cm="1">
        <f t="array" ref="Z364">IF($AK364=0,"",IF((INDEX(MASTER!$D$24:$AG$391,$AK364,Z$419)=0),"",(INDEX(MASTER!$D$24:$AG$391,$AK364,Z$419))))</f>
        <v/>
      </c>
      <c r="AA364" s="27" t="str" cm="1">
        <f t="array" ref="AA364">IF($AK364=0,"",IF((INDEX(MASTER!$D$24:$AG$391,$AK364,AA$419)=0),"",(INDEX(MASTER!$D$24:$AG$391,$AK364,AA$419))))</f>
        <v/>
      </c>
      <c r="AB364" s="27" t="str" cm="1">
        <f t="array" ref="AB364">IF($AK364=0,"",IF((INDEX(MASTER!$D$24:$AG$391,$AK364,AB$419)=0),"",(INDEX(MASTER!$D$24:$AG$391,$AK364,AB$419))))</f>
        <v/>
      </c>
      <c r="AC364" s="27" t="str" cm="1">
        <f t="array" ref="AC364">IF($AK364=0,"",IF((INDEX(MASTER!$D$24:$AG$391,$AK364,AC$419)=0),"",(INDEX(MASTER!$D$24:$AG$391,$AK364,AC$419))))</f>
        <v/>
      </c>
      <c r="AD364" s="27" t="str" cm="1">
        <f t="array" ref="AD364">IF($AK364=0,"",IF((INDEX(MASTER!$D$24:$AG$391,$AK364,AD$419)=0),"",(INDEX(MASTER!$D$24:$AG$391,$AK364,AD$419))))</f>
        <v/>
      </c>
      <c r="AE364" s="27" t="str" cm="1">
        <f t="array" ref="AE364">IF($AK364=0,"",IF((INDEX(MASTER!$D$24:$AG$391,$AK364,AE$419)=0),"",(INDEX(MASTER!$D$24:$AG$391,$AK364,AE$419))))</f>
        <v/>
      </c>
      <c r="AF364" s="102" t="str" cm="1">
        <f t="array" ref="AF364">IF($AK364=0,"",IF((INDEX(MASTER!$D$24:$AG$391,$AK364,AF$419)=0),"",(INDEX(MASTER!$D$24:$AG$391,$AK364,AF$419))))</f>
        <v/>
      </c>
      <c r="AK364" s="3">
        <v>257</v>
      </c>
    </row>
    <row r="365" spans="2:37" ht="12.75" customHeight="1" x14ac:dyDescent="0.2">
      <c r="B365" s="28"/>
      <c r="D365" s="22" cm="1">
        <f t="array" ref="D365">IF($AK365=0,"",IF((INDEX(MASTER!$D$24:$AG$391,$AK365,D$419)=0),"",(INDEX(MASTER!$D$24:$AG$391,$AK365,D$419))))</f>
        <v>158</v>
      </c>
      <c r="E365" s="22" t="str" cm="1">
        <f t="array" ref="E365">IF($AK365=0,"",IF((INDEX(MASTER!$D$24:$AG$391,$AK365,E$419)=0),"",(INDEX(MASTER!$D$24:$AG$391,$AK365,E$419))))</f>
        <v>C-40</v>
      </c>
      <c r="F365" s="22" t="str" cm="1">
        <f t="array" ref="F365">IF($AK365=0,"",IF((INDEX(MASTER!$D$24:$AG$391,$AK365,F$419)=0),"",(INDEX(MASTER!$D$24:$AG$391,$AK365,F$419))))</f>
        <v>ALEXIS ROAD</v>
      </c>
      <c r="G365" s="23" cm="1">
        <f t="array" ref="G365">IF($AK365=0,"",IF((INDEX(MASTER!$D$24:$AG$391,$AK365,G$419)=0),"",(INDEX(MASTER!$D$24:$AG$391,$AK365,G$419))))</f>
        <v>4706.4799999999996</v>
      </c>
      <c r="H365" s="22" t="str" cm="1">
        <f t="array" ref="H365">IF($AK365=0,"",IF((INDEX(MASTER!$D$24:$AG$391,$AK365,H$419)=0),"",(INDEX(MASTER!$D$24:$AG$391,$AK365,H$419))))</f>
        <v>TO</v>
      </c>
      <c r="I365" s="23" cm="1">
        <f t="array" ref="I365">IF($AK365=0,"",IF((INDEX(MASTER!$D$24:$AG$391,$AK365,I$419)=0),"",(INDEX(MASTER!$D$24:$AG$391,$AK365,I$419))))</f>
        <v>4713.43</v>
      </c>
      <c r="J365" s="24" t="str" cm="1">
        <f t="array" ref="J365">IF($AK365=0,"",IF((INDEX(MASTER!$D$24:$AG$391,$AK365,J$419)=0),"",(INDEX(MASTER!$D$24:$AG$391,$AK365,J$419))))</f>
        <v>RT</v>
      </c>
      <c r="K365" s="24" t="str" cm="1">
        <f t="array" ref="K365">IF($AK365=0,"",IF((INDEX(MASTER!$D$24:$AG$391,$AK365,K$419)=0),"",(INDEX(MASTER!$D$24:$AG$391,$AK365,K$419))))</f>
        <v>02/S&gt;2/04</v>
      </c>
      <c r="L365" s="25" t="str" cm="1">
        <f t="array" ref="L365">IF($AK365=0,"",IF((INDEX(MASTER!$D$24:$AG$391,$AK365,L$419)=0),"",(INDEX(MASTER!$D$24:$AG$391,$AK365,L$419))))</f>
        <v/>
      </c>
      <c r="M365" s="27" t="str" cm="1">
        <f t="array" ref="M365">IF($AK365=0,"",IF((INDEX(MASTER!$D$24:$AG$391,$AK365,M$419)=0),"",(INDEX(MASTER!$D$24:$AG$391,$AK365,M$419))))</f>
        <v/>
      </c>
      <c r="N365" s="27" t="str" cm="1">
        <f t="array" ref="N365">IF($AK365=0,"",IF((INDEX(MASTER!$D$24:$AG$391,$AK365,N$419)=0),"",(INDEX(MASTER!$D$24:$AG$391,$AK365,N$419))))</f>
        <v/>
      </c>
      <c r="O365" s="27" t="str" cm="1">
        <f t="array" ref="O365">IF($AK365=0,"",IF((INDEX(MASTER!$D$24:$AG$391,$AK365,O$419)=0),"",(INDEX(MASTER!$D$24:$AG$391,$AK365,O$419))))</f>
        <v/>
      </c>
      <c r="P365" s="27" t="str" cm="1">
        <f t="array" ref="P365">IF($AK365=0,"",IF((INDEX(MASTER!$D$24:$AG$391,$AK365,P$419)=0),"",(INDEX(MASTER!$D$24:$AG$391,$AK365,P$419))))</f>
        <v/>
      </c>
      <c r="Q365" s="27" t="str" cm="1">
        <f t="array" ref="Q365">IF($AK365=0,"",IF((INDEX(MASTER!$D$24:$AG$391,$AK365,Q$419)=0),"",(INDEX(MASTER!$D$24:$AG$391,$AK365,Q$419))))</f>
        <v/>
      </c>
      <c r="R365" s="27" t="str" cm="1">
        <f t="array" ref="R365">IF($AK365=0,"",IF((INDEX(MASTER!$D$24:$AG$391,$AK365,R$419)=0),"",(INDEX(MASTER!$D$24:$AG$391,$AK365,R$419))))</f>
        <v/>
      </c>
      <c r="S365" s="27" t="str" cm="1">
        <f t="array" ref="S365">IF($AK365=0,"",IF((INDEX(MASTER!$D$24:$AG$391,$AK365,S$419)=0),"",(INDEX(MASTER!$D$24:$AG$391,$AK365,S$419))))</f>
        <v/>
      </c>
      <c r="T365" s="27" t="str" cm="1">
        <f t="array" ref="T365">IF($AK365=0,"",IF((INDEX(MASTER!$D$24:$AG$391,$AK365,T$419)=0),"",(INDEX(MASTER!$D$24:$AG$391,$AK365,T$419))))</f>
        <v/>
      </c>
      <c r="U365" s="27" t="str" cm="1">
        <f t="array" ref="U365">IF($AK365=0,"",IF((INDEX(MASTER!$D$24:$AG$391,$AK365,U$419)=0),"",(INDEX(MASTER!$D$24:$AG$391,$AK365,U$419))))</f>
        <v/>
      </c>
      <c r="V365" s="27" t="str" cm="1">
        <f t="array" ref="V365">IF($AK365=0,"",IF((INDEX(MASTER!$D$24:$AG$391,$AK365,V$419)=0),"",(INDEX(MASTER!$D$24:$AG$391,$AK365,V$419))))</f>
        <v/>
      </c>
      <c r="W365" s="27" t="str" cm="1">
        <f t="array" ref="W365">IF($AK365=0,"",IF((INDEX(MASTER!$D$24:$AG$391,$AK365,W$419)=0),"",(INDEX(MASTER!$D$24:$AG$391,$AK365,W$419))))</f>
        <v/>
      </c>
      <c r="X365" s="27" cm="1">
        <f t="array" ref="X365">IF($AK365=0,"",IF((INDEX(MASTER!$D$24:$AG$391,$AK365,X$419)=0),"",(INDEX(MASTER!$D$24:$AG$391,$AK365,X$419))))</f>
        <v>7</v>
      </c>
      <c r="Y365" s="27" t="str" cm="1">
        <f t="array" ref="Y365">IF($AK365=0,"",IF((INDEX(MASTER!$D$24:$AG$391,$AK365,Y$419)=0),"",(INDEX(MASTER!$D$24:$AG$391,$AK365,Y$419))))</f>
        <v/>
      </c>
      <c r="Z365" s="27" t="str" cm="1">
        <f t="array" ref="Z365">IF($AK365=0,"",IF((INDEX(MASTER!$D$24:$AG$391,$AK365,Z$419)=0),"",(INDEX(MASTER!$D$24:$AG$391,$AK365,Z$419))))</f>
        <v/>
      </c>
      <c r="AA365" s="27" t="str" cm="1">
        <f t="array" ref="AA365">IF($AK365=0,"",IF((INDEX(MASTER!$D$24:$AG$391,$AK365,AA$419)=0),"",(INDEX(MASTER!$D$24:$AG$391,$AK365,AA$419))))</f>
        <v/>
      </c>
      <c r="AB365" s="27" t="str" cm="1">
        <f t="array" ref="AB365">IF($AK365=0,"",IF((INDEX(MASTER!$D$24:$AG$391,$AK365,AB$419)=0),"",(INDEX(MASTER!$D$24:$AG$391,$AK365,AB$419))))</f>
        <v/>
      </c>
      <c r="AC365" s="27" t="str" cm="1">
        <f t="array" ref="AC365">IF($AK365=0,"",IF((INDEX(MASTER!$D$24:$AG$391,$AK365,AC$419)=0),"",(INDEX(MASTER!$D$24:$AG$391,$AK365,AC$419))))</f>
        <v/>
      </c>
      <c r="AD365" s="27" t="str" cm="1">
        <f t="array" ref="AD365">IF($AK365=0,"",IF((INDEX(MASTER!$D$24:$AG$391,$AK365,AD$419)=0),"",(INDEX(MASTER!$D$24:$AG$391,$AK365,AD$419))))</f>
        <v/>
      </c>
      <c r="AE365" s="27" t="str" cm="1">
        <f t="array" ref="AE365">IF($AK365=0,"",IF((INDEX(MASTER!$D$24:$AG$391,$AK365,AE$419)=0),"",(INDEX(MASTER!$D$24:$AG$391,$AK365,AE$419))))</f>
        <v/>
      </c>
      <c r="AF365" s="102" t="str" cm="1">
        <f t="array" ref="AF365">IF($AK365=0,"",IF((INDEX(MASTER!$D$24:$AG$391,$AK365,AF$419)=0),"",(INDEX(MASTER!$D$24:$AG$391,$AK365,AF$419))))</f>
        <v/>
      </c>
      <c r="AK365" s="3">
        <v>258</v>
      </c>
    </row>
    <row r="366" spans="2:37" ht="12.75" customHeight="1" x14ac:dyDescent="0.2">
      <c r="B366" s="28"/>
      <c r="D366" s="22" cm="1">
        <f t="array" ref="D366">IF($AK366=0,"",IF((INDEX(MASTER!$D$24:$AG$391,$AK366,D$419)=0),"",(INDEX(MASTER!$D$24:$AG$391,$AK366,D$419))))</f>
        <v>159</v>
      </c>
      <c r="E366" s="22" t="str" cm="1">
        <f t="array" ref="E366">IF($AK366=0,"",IF((INDEX(MASTER!$D$24:$AG$391,$AK366,E$419)=0),"",(INDEX(MASTER!$D$24:$AG$391,$AK366,E$419))))</f>
        <v>C-41</v>
      </c>
      <c r="F366" s="22" t="str" cm="1">
        <f t="array" ref="F366">IF($AK366=0,"",IF((INDEX(MASTER!$D$24:$AG$391,$AK366,F$419)=0),"",(INDEX(MASTER!$D$24:$AG$391,$AK366,F$419))))</f>
        <v>ACRES ROAD</v>
      </c>
      <c r="G366" s="23" cm="1">
        <f t="array" ref="G366">IF($AK366=0,"",IF((INDEX(MASTER!$D$24:$AG$391,$AK366,G$419)=0),"",(INDEX(MASTER!$D$24:$AG$391,$AK366,G$419))))</f>
        <v>6472.93</v>
      </c>
      <c r="H366" s="22" t="str" cm="1">
        <f t="array" ref="H366">IF($AK366=0,"",IF((INDEX(MASTER!$D$24:$AG$391,$AK366,H$419)=0),"",(INDEX(MASTER!$D$24:$AG$391,$AK366,H$419))))</f>
        <v>TO</v>
      </c>
      <c r="I366" s="23" cm="1">
        <f t="array" ref="I366">IF($AK366=0,"",IF((INDEX(MASTER!$D$24:$AG$391,$AK366,I$419)=0),"",(INDEX(MASTER!$D$24:$AG$391,$AK366,I$419))))</f>
        <v>6499.33</v>
      </c>
      <c r="J366" s="24" t="str" cm="1">
        <f t="array" ref="J366">IF($AK366=0,"",IF((INDEX(MASTER!$D$24:$AG$391,$AK366,J$419)=0),"",(INDEX(MASTER!$D$24:$AG$391,$AK366,J$419))))</f>
        <v>LT</v>
      </c>
      <c r="K366" s="24" t="str" cm="1">
        <f t="array" ref="K366">IF($AK366=0,"",IF((INDEX(MASTER!$D$24:$AG$391,$AK366,K$419)=0),"",(INDEX(MASTER!$D$24:$AG$391,$AK366,K$419))))</f>
        <v>02/S&gt;2/04</v>
      </c>
      <c r="L366" s="25" t="str" cm="1">
        <f t="array" ref="L366">IF($AK366=0,"",IF((INDEX(MASTER!$D$24:$AG$391,$AK366,L$419)=0),"",(INDEX(MASTER!$D$24:$AG$391,$AK366,L$419))))</f>
        <v/>
      </c>
      <c r="M366" s="27" t="str" cm="1">
        <f t="array" ref="M366">IF($AK366=0,"",IF((INDEX(MASTER!$D$24:$AG$391,$AK366,M$419)=0),"",(INDEX(MASTER!$D$24:$AG$391,$AK366,M$419))))</f>
        <v/>
      </c>
      <c r="N366" s="27" t="str" cm="1">
        <f t="array" ref="N366">IF($AK366=0,"",IF((INDEX(MASTER!$D$24:$AG$391,$AK366,N$419)=0),"",(INDEX(MASTER!$D$24:$AG$391,$AK366,N$419))))</f>
        <v/>
      </c>
      <c r="O366" s="27" t="str" cm="1">
        <f t="array" ref="O366">IF($AK366=0,"",IF((INDEX(MASTER!$D$24:$AG$391,$AK366,O$419)=0),"",(INDEX(MASTER!$D$24:$AG$391,$AK366,O$419))))</f>
        <v/>
      </c>
      <c r="P366" s="27" t="str" cm="1">
        <f t="array" ref="P366">IF($AK366=0,"",IF((INDEX(MASTER!$D$24:$AG$391,$AK366,P$419)=0),"",(INDEX(MASTER!$D$24:$AG$391,$AK366,P$419))))</f>
        <v/>
      </c>
      <c r="Q366" s="27" t="str" cm="1">
        <f t="array" ref="Q366">IF($AK366=0,"",IF((INDEX(MASTER!$D$24:$AG$391,$AK366,Q$419)=0),"",(INDEX(MASTER!$D$24:$AG$391,$AK366,Q$419))))</f>
        <v/>
      </c>
      <c r="R366" s="27" t="str" cm="1">
        <f t="array" ref="R366">IF($AK366=0,"",IF((INDEX(MASTER!$D$24:$AG$391,$AK366,R$419)=0),"",(INDEX(MASTER!$D$24:$AG$391,$AK366,R$419))))</f>
        <v/>
      </c>
      <c r="S366" s="27" t="str" cm="1">
        <f t="array" ref="S366">IF($AK366=0,"",IF((INDEX(MASTER!$D$24:$AG$391,$AK366,S$419)=0),"",(INDEX(MASTER!$D$24:$AG$391,$AK366,S$419))))</f>
        <v/>
      </c>
      <c r="T366" s="27" t="str" cm="1">
        <f t="array" ref="T366">IF($AK366=0,"",IF((INDEX(MASTER!$D$24:$AG$391,$AK366,T$419)=0),"",(INDEX(MASTER!$D$24:$AG$391,$AK366,T$419))))</f>
        <v/>
      </c>
      <c r="U366" s="27" t="str" cm="1">
        <f t="array" ref="U366">IF($AK366=0,"",IF((INDEX(MASTER!$D$24:$AG$391,$AK366,U$419)=0),"",(INDEX(MASTER!$D$24:$AG$391,$AK366,U$419))))</f>
        <v/>
      </c>
      <c r="V366" s="27" t="str" cm="1">
        <f t="array" ref="V366">IF($AK366=0,"",IF((INDEX(MASTER!$D$24:$AG$391,$AK366,V$419)=0),"",(INDEX(MASTER!$D$24:$AG$391,$AK366,V$419))))</f>
        <v/>
      </c>
      <c r="W366" s="27" t="str" cm="1">
        <f t="array" ref="W366">IF($AK366=0,"",IF((INDEX(MASTER!$D$24:$AG$391,$AK366,W$419)=0),"",(INDEX(MASTER!$D$24:$AG$391,$AK366,W$419))))</f>
        <v/>
      </c>
      <c r="X366" s="27" cm="1">
        <f t="array" ref="X366">IF($AK366=0,"",IF((INDEX(MASTER!$D$24:$AG$391,$AK366,X$419)=0),"",(INDEX(MASTER!$D$24:$AG$391,$AK366,X$419))))</f>
        <v>29</v>
      </c>
      <c r="Y366" s="27" t="str" cm="1">
        <f t="array" ref="Y366">IF($AK366=0,"",IF((INDEX(MASTER!$D$24:$AG$391,$AK366,Y$419)=0),"",(INDEX(MASTER!$D$24:$AG$391,$AK366,Y$419))))</f>
        <v/>
      </c>
      <c r="Z366" s="27" t="str" cm="1">
        <f t="array" ref="Z366">IF($AK366=0,"",IF((INDEX(MASTER!$D$24:$AG$391,$AK366,Z$419)=0),"",(INDEX(MASTER!$D$24:$AG$391,$AK366,Z$419))))</f>
        <v/>
      </c>
      <c r="AA366" s="27" t="str" cm="1">
        <f t="array" ref="AA366">IF($AK366=0,"",IF((INDEX(MASTER!$D$24:$AG$391,$AK366,AA$419)=0),"",(INDEX(MASTER!$D$24:$AG$391,$AK366,AA$419))))</f>
        <v/>
      </c>
      <c r="AB366" s="27" t="str" cm="1">
        <f t="array" ref="AB366">IF($AK366=0,"",IF((INDEX(MASTER!$D$24:$AG$391,$AK366,AB$419)=0),"",(INDEX(MASTER!$D$24:$AG$391,$AK366,AB$419))))</f>
        <v/>
      </c>
      <c r="AC366" s="27" t="str" cm="1">
        <f t="array" ref="AC366">IF($AK366=0,"",IF((INDEX(MASTER!$D$24:$AG$391,$AK366,AC$419)=0),"",(INDEX(MASTER!$D$24:$AG$391,$AK366,AC$419))))</f>
        <v/>
      </c>
      <c r="AD366" s="27" t="str" cm="1">
        <f t="array" ref="AD366">IF($AK366=0,"",IF((INDEX(MASTER!$D$24:$AG$391,$AK366,AD$419)=0),"",(INDEX(MASTER!$D$24:$AG$391,$AK366,AD$419))))</f>
        <v/>
      </c>
      <c r="AE366" s="27" t="str" cm="1">
        <f t="array" ref="AE366">IF($AK366=0,"",IF((INDEX(MASTER!$D$24:$AG$391,$AK366,AE$419)=0),"",(INDEX(MASTER!$D$24:$AG$391,$AK366,AE$419))))</f>
        <v/>
      </c>
      <c r="AF366" s="102" t="str" cm="1">
        <f t="array" ref="AF366">IF($AK366=0,"",IF((INDEX(MASTER!$D$24:$AG$391,$AK366,AF$419)=0),"",(INDEX(MASTER!$D$24:$AG$391,$AK366,AF$419))))</f>
        <v/>
      </c>
      <c r="AK366" s="3">
        <v>259</v>
      </c>
    </row>
    <row r="367" spans="2:37" ht="12.75" customHeight="1" x14ac:dyDescent="0.2">
      <c r="B367" s="28"/>
      <c r="D367" s="22" cm="1">
        <f t="array" ref="D367">IF($AK367=0,"",IF((INDEX(MASTER!$D$24:$AG$391,$AK367,D$419)=0),"",(INDEX(MASTER!$D$24:$AG$391,$AK367,D$419))))</f>
        <v>159</v>
      </c>
      <c r="E367" s="22" t="str" cm="1">
        <f t="array" ref="E367">IF($AK367=0,"",IF((INDEX(MASTER!$D$24:$AG$391,$AK367,E$419)=0),"",(INDEX(MASTER!$D$24:$AG$391,$AK367,E$419))))</f>
        <v>C-42</v>
      </c>
      <c r="F367" s="22" t="str" cm="1">
        <f t="array" ref="F367">IF($AK367=0,"",IF((INDEX(MASTER!$D$24:$AG$391,$AK367,F$419)=0),"",(INDEX(MASTER!$D$24:$AG$391,$AK367,F$419))))</f>
        <v>ACRES ROAD</v>
      </c>
      <c r="G367" s="23" cm="1">
        <f t="array" ref="G367">IF($AK367=0,"",IF((INDEX(MASTER!$D$24:$AG$391,$AK367,G$419)=0),"",(INDEX(MASTER!$D$24:$AG$391,$AK367,G$419))))</f>
        <v>6474.48</v>
      </c>
      <c r="H367" s="22" t="str" cm="1">
        <f t="array" ref="H367">IF($AK367=0,"",IF((INDEX(MASTER!$D$24:$AG$391,$AK367,H$419)=0),"",(INDEX(MASTER!$D$24:$AG$391,$AK367,H$419))))</f>
        <v>TO</v>
      </c>
      <c r="I367" s="23" cm="1">
        <f t="array" ref="I367">IF($AK367=0,"",IF((INDEX(MASTER!$D$24:$AG$391,$AK367,I$419)=0),"",(INDEX(MASTER!$D$24:$AG$391,$AK367,I$419))))</f>
        <v>6499.33</v>
      </c>
      <c r="J367" s="24" t="str" cm="1">
        <f t="array" ref="J367">IF($AK367=0,"",IF((INDEX(MASTER!$D$24:$AG$391,$AK367,J$419)=0),"",(INDEX(MASTER!$D$24:$AG$391,$AK367,J$419))))</f>
        <v>RT</v>
      </c>
      <c r="K367" s="24" t="str" cm="1">
        <f t="array" ref="K367">IF($AK367=0,"",IF((INDEX(MASTER!$D$24:$AG$391,$AK367,K$419)=0),"",(INDEX(MASTER!$D$24:$AG$391,$AK367,K$419))))</f>
        <v>02/S&gt;2/04</v>
      </c>
      <c r="L367" s="25" t="str" cm="1">
        <f t="array" ref="L367">IF($AK367=0,"",IF((INDEX(MASTER!$D$24:$AG$391,$AK367,L$419)=0),"",(INDEX(MASTER!$D$24:$AG$391,$AK367,L$419))))</f>
        <v/>
      </c>
      <c r="M367" s="27" t="str" cm="1">
        <f t="array" ref="M367">IF($AK367=0,"",IF((INDEX(MASTER!$D$24:$AG$391,$AK367,M$419)=0),"",(INDEX(MASTER!$D$24:$AG$391,$AK367,M$419))))</f>
        <v/>
      </c>
      <c r="N367" s="27" t="str" cm="1">
        <f t="array" ref="N367">IF($AK367=0,"",IF((INDEX(MASTER!$D$24:$AG$391,$AK367,N$419)=0),"",(INDEX(MASTER!$D$24:$AG$391,$AK367,N$419))))</f>
        <v/>
      </c>
      <c r="O367" s="27" t="str" cm="1">
        <f t="array" ref="O367">IF($AK367=0,"",IF((INDEX(MASTER!$D$24:$AG$391,$AK367,O$419)=0),"",(INDEX(MASTER!$D$24:$AG$391,$AK367,O$419))))</f>
        <v/>
      </c>
      <c r="P367" s="27" t="str" cm="1">
        <f t="array" ref="P367">IF($AK367=0,"",IF((INDEX(MASTER!$D$24:$AG$391,$AK367,P$419)=0),"",(INDEX(MASTER!$D$24:$AG$391,$AK367,P$419))))</f>
        <v/>
      </c>
      <c r="Q367" s="27" t="str" cm="1">
        <f t="array" ref="Q367">IF($AK367=0,"",IF((INDEX(MASTER!$D$24:$AG$391,$AK367,Q$419)=0),"",(INDEX(MASTER!$D$24:$AG$391,$AK367,Q$419))))</f>
        <v/>
      </c>
      <c r="R367" s="27" t="str" cm="1">
        <f t="array" ref="R367">IF($AK367=0,"",IF((INDEX(MASTER!$D$24:$AG$391,$AK367,R$419)=0),"",(INDEX(MASTER!$D$24:$AG$391,$AK367,R$419))))</f>
        <v/>
      </c>
      <c r="S367" s="27" t="str" cm="1">
        <f t="array" ref="S367">IF($AK367=0,"",IF((INDEX(MASTER!$D$24:$AG$391,$AK367,S$419)=0),"",(INDEX(MASTER!$D$24:$AG$391,$AK367,S$419))))</f>
        <v/>
      </c>
      <c r="T367" s="27" t="str" cm="1">
        <f t="array" ref="T367">IF($AK367=0,"",IF((INDEX(MASTER!$D$24:$AG$391,$AK367,T$419)=0),"",(INDEX(MASTER!$D$24:$AG$391,$AK367,T$419))))</f>
        <v/>
      </c>
      <c r="U367" s="27" t="str" cm="1">
        <f t="array" ref="U367">IF($AK367=0,"",IF((INDEX(MASTER!$D$24:$AG$391,$AK367,U$419)=0),"",(INDEX(MASTER!$D$24:$AG$391,$AK367,U$419))))</f>
        <v/>
      </c>
      <c r="V367" s="27" t="str" cm="1">
        <f t="array" ref="V367">IF($AK367=0,"",IF((INDEX(MASTER!$D$24:$AG$391,$AK367,V$419)=0),"",(INDEX(MASTER!$D$24:$AG$391,$AK367,V$419))))</f>
        <v/>
      </c>
      <c r="W367" s="27" t="str" cm="1">
        <f t="array" ref="W367">IF($AK367=0,"",IF((INDEX(MASTER!$D$24:$AG$391,$AK367,W$419)=0),"",(INDEX(MASTER!$D$24:$AG$391,$AK367,W$419))))</f>
        <v/>
      </c>
      <c r="X367" s="27" cm="1">
        <f t="array" ref="X367">IF($AK367=0,"",IF((INDEX(MASTER!$D$24:$AG$391,$AK367,X$419)=0),"",(INDEX(MASTER!$D$24:$AG$391,$AK367,X$419))))</f>
        <v>29</v>
      </c>
      <c r="Y367" s="27" t="str" cm="1">
        <f t="array" ref="Y367">IF($AK367=0,"",IF((INDEX(MASTER!$D$24:$AG$391,$AK367,Y$419)=0),"",(INDEX(MASTER!$D$24:$AG$391,$AK367,Y$419))))</f>
        <v/>
      </c>
      <c r="Z367" s="27" t="str" cm="1">
        <f t="array" ref="Z367">IF($AK367=0,"",IF((INDEX(MASTER!$D$24:$AG$391,$AK367,Z$419)=0),"",(INDEX(MASTER!$D$24:$AG$391,$AK367,Z$419))))</f>
        <v/>
      </c>
      <c r="AA367" s="27" t="str" cm="1">
        <f t="array" ref="AA367">IF($AK367=0,"",IF((INDEX(MASTER!$D$24:$AG$391,$AK367,AA$419)=0),"",(INDEX(MASTER!$D$24:$AG$391,$AK367,AA$419))))</f>
        <v/>
      </c>
      <c r="AB367" s="27" t="str" cm="1">
        <f t="array" ref="AB367">IF($AK367=0,"",IF((INDEX(MASTER!$D$24:$AG$391,$AK367,AB$419)=0),"",(INDEX(MASTER!$D$24:$AG$391,$AK367,AB$419))))</f>
        <v/>
      </c>
      <c r="AC367" s="27" t="str" cm="1">
        <f t="array" ref="AC367">IF($AK367=0,"",IF((INDEX(MASTER!$D$24:$AG$391,$AK367,AC$419)=0),"",(INDEX(MASTER!$D$24:$AG$391,$AK367,AC$419))))</f>
        <v/>
      </c>
      <c r="AD367" s="27" t="str" cm="1">
        <f t="array" ref="AD367">IF($AK367=0,"",IF((INDEX(MASTER!$D$24:$AG$391,$AK367,AD$419)=0),"",(INDEX(MASTER!$D$24:$AG$391,$AK367,AD$419))))</f>
        <v/>
      </c>
      <c r="AE367" s="27" t="str" cm="1">
        <f t="array" ref="AE367">IF($AK367=0,"",IF((INDEX(MASTER!$D$24:$AG$391,$AK367,AE$419)=0),"",(INDEX(MASTER!$D$24:$AG$391,$AK367,AE$419))))</f>
        <v/>
      </c>
      <c r="AF367" s="102" t="str" cm="1">
        <f t="array" ref="AF367">IF($AK367=0,"",IF((INDEX(MASTER!$D$24:$AG$391,$AK367,AF$419)=0),"",(INDEX(MASTER!$D$24:$AG$391,$AK367,AF$419))))</f>
        <v/>
      </c>
      <c r="AK367" s="3">
        <v>260</v>
      </c>
    </row>
    <row r="368" spans="2:37" ht="12.75" customHeight="1" x14ac:dyDescent="0.2">
      <c r="B368" s="28"/>
      <c r="D368" s="22" t="str" cm="1">
        <f t="array" ref="D368">IF($AK368=0,"",IF((INDEX(MASTER!$D$24:$AG$391,$AK368,D$419)=0),"",(INDEX(MASTER!$D$24:$AG$391,$AK368,D$419))))</f>
        <v/>
      </c>
      <c r="E368" s="22" t="str" cm="1">
        <f t="array" ref="E368">IF($AK368=0,"",IF((INDEX(MASTER!$D$24:$AG$391,$AK368,E$419)=0),"",(INDEX(MASTER!$D$24:$AG$391,$AK368,E$419))))</f>
        <v/>
      </c>
      <c r="F368" s="22" t="str" cm="1">
        <f t="array" ref="F368">IF($AK368=0,"",IF((INDEX(MASTER!$D$24:$AG$391,$AK368,F$419)=0),"",(INDEX(MASTER!$D$24:$AG$391,$AK368,F$419))))</f>
        <v/>
      </c>
      <c r="G368" s="23" t="str" cm="1">
        <f t="array" ref="G368">IF($AK368=0,"",IF((INDEX(MASTER!$D$24:$AG$391,$AK368,G$419)=0),"",(INDEX(MASTER!$D$24:$AG$391,$AK368,G$419))))</f>
        <v/>
      </c>
      <c r="H368" s="22" t="str" cm="1">
        <f t="array" ref="H368">IF($AK368=0,"",IF((INDEX(MASTER!$D$24:$AG$391,$AK368,H$419)=0),"",(INDEX(MASTER!$D$24:$AG$391,$AK368,H$419))))</f>
        <v/>
      </c>
      <c r="I368" s="23" t="str" cm="1">
        <f t="array" ref="I368">IF($AK368=0,"",IF((INDEX(MASTER!$D$24:$AG$391,$AK368,I$419)=0),"",(INDEX(MASTER!$D$24:$AG$391,$AK368,I$419))))</f>
        <v/>
      </c>
      <c r="J368" s="24" t="str" cm="1">
        <f t="array" ref="J368">IF($AK368=0,"",IF((INDEX(MASTER!$D$24:$AG$391,$AK368,J$419)=0),"",(INDEX(MASTER!$D$24:$AG$391,$AK368,J$419))))</f>
        <v/>
      </c>
      <c r="K368" s="24" t="str" cm="1">
        <f t="array" ref="K368">IF($AK368=0,"",IF((INDEX(MASTER!$D$24:$AG$391,$AK368,K$419)=0),"",(INDEX(MASTER!$D$24:$AG$391,$AK368,K$419))))</f>
        <v/>
      </c>
      <c r="L368" s="25" t="str" cm="1">
        <f t="array" ref="L368">IF($AK368=0,"",IF((INDEX(MASTER!$D$24:$AG$391,$AK368,L$419)=0),"",(INDEX(MASTER!$D$24:$AG$391,$AK368,L$419))))</f>
        <v/>
      </c>
      <c r="M368" s="27" t="str" cm="1">
        <f t="array" ref="M368">IF($AK368=0,"",IF((INDEX(MASTER!$D$24:$AG$391,$AK368,M$419)=0),"",(INDEX(MASTER!$D$24:$AG$391,$AK368,M$419))))</f>
        <v/>
      </c>
      <c r="N368" s="27" t="str" cm="1">
        <f t="array" ref="N368">IF($AK368=0,"",IF((INDEX(MASTER!$D$24:$AG$391,$AK368,N$419)=0),"",(INDEX(MASTER!$D$24:$AG$391,$AK368,N$419))))</f>
        <v/>
      </c>
      <c r="O368" s="27" t="str" cm="1">
        <f t="array" ref="O368">IF($AK368=0,"",IF((INDEX(MASTER!$D$24:$AG$391,$AK368,O$419)=0),"",(INDEX(MASTER!$D$24:$AG$391,$AK368,O$419))))</f>
        <v/>
      </c>
      <c r="P368" s="27" t="str" cm="1">
        <f t="array" ref="P368">IF($AK368=0,"",IF((INDEX(MASTER!$D$24:$AG$391,$AK368,P$419)=0),"",(INDEX(MASTER!$D$24:$AG$391,$AK368,P$419))))</f>
        <v/>
      </c>
      <c r="Q368" s="27" t="str" cm="1">
        <f t="array" ref="Q368">IF($AK368=0,"",IF((INDEX(MASTER!$D$24:$AG$391,$AK368,Q$419)=0),"",(INDEX(MASTER!$D$24:$AG$391,$AK368,Q$419))))</f>
        <v/>
      </c>
      <c r="R368" s="27" t="str" cm="1">
        <f t="array" ref="R368">IF($AK368=0,"",IF((INDEX(MASTER!$D$24:$AG$391,$AK368,R$419)=0),"",(INDEX(MASTER!$D$24:$AG$391,$AK368,R$419))))</f>
        <v/>
      </c>
      <c r="S368" s="27" t="str" cm="1">
        <f t="array" ref="S368">IF($AK368=0,"",IF((INDEX(MASTER!$D$24:$AG$391,$AK368,S$419)=0),"",(INDEX(MASTER!$D$24:$AG$391,$AK368,S$419))))</f>
        <v/>
      </c>
      <c r="T368" s="27" t="str" cm="1">
        <f t="array" ref="T368">IF($AK368=0,"",IF((INDEX(MASTER!$D$24:$AG$391,$AK368,T$419)=0),"",(INDEX(MASTER!$D$24:$AG$391,$AK368,T$419))))</f>
        <v/>
      </c>
      <c r="U368" s="27" t="str" cm="1">
        <f t="array" ref="U368">IF($AK368=0,"",IF((INDEX(MASTER!$D$24:$AG$391,$AK368,U$419)=0),"",(INDEX(MASTER!$D$24:$AG$391,$AK368,U$419))))</f>
        <v/>
      </c>
      <c r="V368" s="27" t="str" cm="1">
        <f t="array" ref="V368">IF($AK368=0,"",IF((INDEX(MASTER!$D$24:$AG$391,$AK368,V$419)=0),"",(INDEX(MASTER!$D$24:$AG$391,$AK368,V$419))))</f>
        <v/>
      </c>
      <c r="W368" s="27" t="str" cm="1">
        <f t="array" ref="W368">IF($AK368=0,"",IF((INDEX(MASTER!$D$24:$AG$391,$AK368,W$419)=0),"",(INDEX(MASTER!$D$24:$AG$391,$AK368,W$419))))</f>
        <v/>
      </c>
      <c r="X368" s="27" t="str" cm="1">
        <f t="array" ref="X368">IF($AK368=0,"",IF((INDEX(MASTER!$D$24:$AG$391,$AK368,X$419)=0),"",(INDEX(MASTER!$D$24:$AG$391,$AK368,X$419))))</f>
        <v/>
      </c>
      <c r="Y368" s="27" t="str" cm="1">
        <f t="array" ref="Y368">IF($AK368=0,"",IF((INDEX(MASTER!$D$24:$AG$391,$AK368,Y$419)=0),"",(INDEX(MASTER!$D$24:$AG$391,$AK368,Y$419))))</f>
        <v/>
      </c>
      <c r="Z368" s="27" t="str" cm="1">
        <f t="array" ref="Z368">IF($AK368=0,"",IF((INDEX(MASTER!$D$24:$AG$391,$AK368,Z$419)=0),"",(INDEX(MASTER!$D$24:$AG$391,$AK368,Z$419))))</f>
        <v/>
      </c>
      <c r="AA368" s="27" t="str" cm="1">
        <f t="array" ref="AA368">IF($AK368=0,"",IF((INDEX(MASTER!$D$24:$AG$391,$AK368,AA$419)=0),"",(INDEX(MASTER!$D$24:$AG$391,$AK368,AA$419))))</f>
        <v/>
      </c>
      <c r="AB368" s="27" t="str" cm="1">
        <f t="array" ref="AB368">IF($AK368=0,"",IF((INDEX(MASTER!$D$24:$AG$391,$AK368,AB$419)=0),"",(INDEX(MASTER!$D$24:$AG$391,$AK368,AB$419))))</f>
        <v/>
      </c>
      <c r="AC368" s="27" t="str" cm="1">
        <f t="array" ref="AC368">IF($AK368=0,"",IF((INDEX(MASTER!$D$24:$AG$391,$AK368,AC$419)=0),"",(INDEX(MASTER!$D$24:$AG$391,$AK368,AC$419))))</f>
        <v/>
      </c>
      <c r="AD368" s="27" t="str" cm="1">
        <f t="array" ref="AD368">IF($AK368=0,"",IF((INDEX(MASTER!$D$24:$AG$391,$AK368,AD$419)=0),"",(INDEX(MASTER!$D$24:$AG$391,$AK368,AD$419))))</f>
        <v/>
      </c>
      <c r="AE368" s="27" t="str" cm="1">
        <f t="array" ref="AE368">IF($AK368=0,"",IF((INDEX(MASTER!$D$24:$AG$391,$AK368,AE$419)=0),"",(INDEX(MASTER!$D$24:$AG$391,$AK368,AE$419))))</f>
        <v/>
      </c>
      <c r="AF368" s="102" t="str" cm="1">
        <f t="array" ref="AF368">IF($AK368=0,"",IF((INDEX(MASTER!$D$24:$AG$391,$AK368,AF$419)=0),"",(INDEX(MASTER!$D$24:$AG$391,$AK368,AF$419))))</f>
        <v/>
      </c>
      <c r="AK368" s="3">
        <v>261</v>
      </c>
    </row>
    <row r="369" spans="2:37" ht="12.75" customHeight="1" x14ac:dyDescent="0.2">
      <c r="B369" s="28"/>
      <c r="D369" s="22" cm="1">
        <f t="array" ref="D369">IF($AK369=0,"",IF((INDEX(MASTER!$D$24:$AG$391,$AK369,D$419)=0),"",(INDEX(MASTER!$D$24:$AG$391,$AK369,D$419))))</f>
        <v>147</v>
      </c>
      <c r="E369" s="22" t="str" cm="1">
        <f t="array" ref="E369">IF($AK369=0,"",IF((INDEX(MASTER!$D$24:$AG$391,$AK369,E$419)=0),"",(INDEX(MASTER!$D$24:$AG$391,$AK369,E$419))))</f>
        <v>W-1</v>
      </c>
      <c r="F369" s="22" t="str" cm="1">
        <f t="array" ref="F369">IF($AK369=0,"",IF((INDEX(MASTER!$D$24:$AG$391,$AK369,F$419)=0),"",(INDEX(MASTER!$D$24:$AG$391,$AK369,F$419))))</f>
        <v>MONROE STREET</v>
      </c>
      <c r="G369" s="23" cm="1">
        <f t="array" ref="G369">IF($AK369=0,"",IF((INDEX(MASTER!$D$24:$AG$391,$AK369,G$419)=0),"",(INDEX(MASTER!$D$24:$AG$391,$AK369,G$419))))</f>
        <v>16521.25</v>
      </c>
      <c r="H369" s="22" t="str" cm="1">
        <f t="array" ref="H369">IF($AK369=0,"",IF((INDEX(MASTER!$D$24:$AG$391,$AK369,H$419)=0),"",(INDEX(MASTER!$D$24:$AG$391,$AK369,H$419))))</f>
        <v>TO</v>
      </c>
      <c r="I369" s="23" cm="1">
        <f t="array" ref="I369">IF($AK369=0,"",IF((INDEX(MASTER!$D$24:$AG$391,$AK369,I$419)=0),"",(INDEX(MASTER!$D$24:$AG$391,$AK369,I$419))))</f>
        <v>16693.990000000002</v>
      </c>
      <c r="J369" s="24" t="str" cm="1">
        <f t="array" ref="J369">IF($AK369=0,"",IF((INDEX(MASTER!$D$24:$AG$391,$AK369,J$419)=0),"",(INDEX(MASTER!$D$24:$AG$391,$AK369,J$419))))</f>
        <v>RT</v>
      </c>
      <c r="K369" s="24" t="str" cm="1">
        <f t="array" ref="K369">IF($AK369=0,"",IF((INDEX(MASTER!$D$24:$AG$391,$AK369,K$419)=0),"",(INDEX(MASTER!$D$24:$AG$391,$AK369,K$419))))</f>
        <v>02/S&gt;2/04</v>
      </c>
      <c r="L369" s="25" t="str" cm="1">
        <f t="array" ref="L369">IF($AK369=0,"",IF((INDEX(MASTER!$D$24:$AG$391,$AK369,L$419)=0),"",(INDEX(MASTER!$D$24:$AG$391,$AK369,L$419))))</f>
        <v/>
      </c>
      <c r="M369" s="27" t="str" cm="1">
        <f t="array" ref="M369">IF($AK369=0,"",IF((INDEX(MASTER!$D$24:$AG$391,$AK369,M$419)=0),"",(INDEX(MASTER!$D$24:$AG$391,$AK369,M$419))))</f>
        <v/>
      </c>
      <c r="N369" s="27" t="str" cm="1">
        <f t="array" ref="N369">IF($AK369=0,"",IF((INDEX(MASTER!$D$24:$AG$391,$AK369,N$419)=0),"",(INDEX(MASTER!$D$24:$AG$391,$AK369,N$419))))</f>
        <v/>
      </c>
      <c r="O369" s="27" t="str" cm="1">
        <f t="array" ref="O369">IF($AK369=0,"",IF((INDEX(MASTER!$D$24:$AG$391,$AK369,O$419)=0),"",(INDEX(MASTER!$D$24:$AG$391,$AK369,O$419))))</f>
        <v/>
      </c>
      <c r="P369" s="27" t="str" cm="1">
        <f t="array" ref="P369">IF($AK369=0,"",IF((INDEX(MASTER!$D$24:$AG$391,$AK369,P$419)=0),"",(INDEX(MASTER!$D$24:$AG$391,$AK369,P$419))))</f>
        <v/>
      </c>
      <c r="Q369" s="27" t="str" cm="1">
        <f t="array" ref="Q369">IF($AK369=0,"",IF((INDEX(MASTER!$D$24:$AG$391,$AK369,Q$419)=0),"",(INDEX(MASTER!$D$24:$AG$391,$AK369,Q$419))))</f>
        <v/>
      </c>
      <c r="R369" s="27" t="str" cm="1">
        <f t="array" ref="R369">IF($AK369=0,"",IF((INDEX(MASTER!$D$24:$AG$391,$AK369,R$419)=0),"",(INDEX(MASTER!$D$24:$AG$391,$AK369,R$419))))</f>
        <v/>
      </c>
      <c r="S369" s="27" t="str" cm="1">
        <f t="array" ref="S369">IF($AK369=0,"",IF((INDEX(MASTER!$D$24:$AG$391,$AK369,S$419)=0),"",(INDEX(MASTER!$D$24:$AG$391,$AK369,S$419))))</f>
        <v/>
      </c>
      <c r="T369" s="27" cm="1">
        <f t="array" ref="T369">IF($AK369=0,"",IF((INDEX(MASTER!$D$24:$AG$391,$AK369,T$419)=0),"",(INDEX(MASTER!$D$24:$AG$391,$AK369,T$419))))</f>
        <v>1384</v>
      </c>
      <c r="U369" s="27" t="str" cm="1">
        <f t="array" ref="U369">IF($AK369=0,"",IF((INDEX(MASTER!$D$24:$AG$391,$AK369,U$419)=0),"",(INDEX(MASTER!$D$24:$AG$391,$AK369,U$419))))</f>
        <v/>
      </c>
      <c r="V369" s="27" t="str" cm="1">
        <f t="array" ref="V369">IF($AK369=0,"",IF((INDEX(MASTER!$D$24:$AG$391,$AK369,V$419)=0),"",(INDEX(MASTER!$D$24:$AG$391,$AK369,V$419))))</f>
        <v/>
      </c>
      <c r="W369" s="27" t="str" cm="1">
        <f t="array" ref="W369">IF($AK369=0,"",IF((INDEX(MASTER!$D$24:$AG$391,$AK369,W$419)=0),"",(INDEX(MASTER!$D$24:$AG$391,$AK369,W$419))))</f>
        <v/>
      </c>
      <c r="X369" s="27" t="str" cm="1">
        <f t="array" ref="X369">IF($AK369=0,"",IF((INDEX(MASTER!$D$24:$AG$391,$AK369,X$419)=0),"",(INDEX(MASTER!$D$24:$AG$391,$AK369,X$419))))</f>
        <v/>
      </c>
      <c r="Y369" s="27" t="str" cm="1">
        <f t="array" ref="Y369">IF($AK369=0,"",IF((INDEX(MASTER!$D$24:$AG$391,$AK369,Y$419)=0),"",(INDEX(MASTER!$D$24:$AG$391,$AK369,Y$419))))</f>
        <v/>
      </c>
      <c r="Z369" s="27" t="str" cm="1">
        <f t="array" ref="Z369">IF($AK369=0,"",IF((INDEX(MASTER!$D$24:$AG$391,$AK369,Z$419)=0),"",(INDEX(MASTER!$D$24:$AG$391,$AK369,Z$419))))</f>
        <v/>
      </c>
      <c r="AA369" s="27" t="str" cm="1">
        <f t="array" ref="AA369">IF($AK369=0,"",IF((INDEX(MASTER!$D$24:$AG$391,$AK369,AA$419)=0),"",(INDEX(MASTER!$D$24:$AG$391,$AK369,AA$419))))</f>
        <v/>
      </c>
      <c r="AB369" s="27" t="str" cm="1">
        <f t="array" ref="AB369">IF($AK369=0,"",IF((INDEX(MASTER!$D$24:$AG$391,$AK369,AB$419)=0),"",(INDEX(MASTER!$D$24:$AG$391,$AK369,AB$419))))</f>
        <v/>
      </c>
      <c r="AC369" s="27" t="str" cm="1">
        <f t="array" ref="AC369">IF($AK369=0,"",IF((INDEX(MASTER!$D$24:$AG$391,$AK369,AC$419)=0),"",(INDEX(MASTER!$D$24:$AG$391,$AK369,AC$419))))</f>
        <v/>
      </c>
      <c r="AD369" s="27" t="str" cm="1">
        <f t="array" ref="AD369">IF($AK369=0,"",IF((INDEX(MASTER!$D$24:$AG$391,$AK369,AD$419)=0),"",(INDEX(MASTER!$D$24:$AG$391,$AK369,AD$419))))</f>
        <v/>
      </c>
      <c r="AE369" s="27" t="str" cm="1">
        <f t="array" ref="AE369">IF($AK369=0,"",IF((INDEX(MASTER!$D$24:$AG$391,$AK369,AE$419)=0),"",(INDEX(MASTER!$D$24:$AG$391,$AK369,AE$419))))</f>
        <v/>
      </c>
      <c r="AF369" s="102" t="str" cm="1">
        <f t="array" ref="AF369">IF($AK369=0,"",IF((INDEX(MASTER!$D$24:$AG$391,$AK369,AF$419)=0),"",(INDEX(MASTER!$D$24:$AG$391,$AK369,AF$419))))</f>
        <v/>
      </c>
      <c r="AK369" s="3">
        <v>262</v>
      </c>
    </row>
    <row r="370" spans="2:37" ht="12.75" customHeight="1" x14ac:dyDescent="0.2">
      <c r="B370" s="28"/>
      <c r="D370" s="22" cm="1">
        <f t="array" ref="D370">IF($AK370=0,"",IF((INDEX(MASTER!$D$24:$AG$391,$AK370,D$419)=0),"",(INDEX(MASTER!$D$24:$AG$391,$AK370,D$419))))</f>
        <v>147</v>
      </c>
      <c r="E370" s="22" t="str" cm="1">
        <f t="array" ref="E370">IF($AK370=0,"",IF((INDEX(MASTER!$D$24:$AG$391,$AK370,E$419)=0),"",(INDEX(MASTER!$D$24:$AG$391,$AK370,E$419))))</f>
        <v>W-2</v>
      </c>
      <c r="F370" s="22" t="str" cm="1">
        <f t="array" ref="F370">IF($AK370=0,"",IF((INDEX(MASTER!$D$24:$AG$391,$AK370,F$419)=0),"",(INDEX(MASTER!$D$24:$AG$391,$AK370,F$419))))</f>
        <v>MONROE STREET</v>
      </c>
      <c r="G370" s="23" cm="1">
        <f t="array" ref="G370">IF($AK370=0,"",IF((INDEX(MASTER!$D$24:$AG$391,$AK370,G$419)=0),"",(INDEX(MASTER!$D$24:$AG$391,$AK370,G$419))))</f>
        <v>16699.990000000002</v>
      </c>
      <c r="H370" s="22" t="str" cm="1">
        <f t="array" ref="H370">IF($AK370=0,"",IF((INDEX(MASTER!$D$24:$AG$391,$AK370,H$419)=0),"",(INDEX(MASTER!$D$24:$AG$391,$AK370,H$419))))</f>
        <v>TO</v>
      </c>
      <c r="I370" s="23" cm="1">
        <f t="array" ref="I370">IF($AK370=0,"",IF((INDEX(MASTER!$D$24:$AG$391,$AK370,I$419)=0),"",(INDEX(MASTER!$D$24:$AG$391,$AK370,I$419))))</f>
        <v>16714.830000000002</v>
      </c>
      <c r="J370" s="24" t="str" cm="1">
        <f t="array" ref="J370">IF($AK370=0,"",IF((INDEX(MASTER!$D$24:$AG$391,$AK370,J$419)=0),"",(INDEX(MASTER!$D$24:$AG$391,$AK370,J$419))))</f>
        <v>RT</v>
      </c>
      <c r="K370" s="24" t="str" cm="1">
        <f t="array" ref="K370">IF($AK370=0,"",IF((INDEX(MASTER!$D$24:$AG$391,$AK370,K$419)=0),"",(INDEX(MASTER!$D$24:$AG$391,$AK370,K$419))))</f>
        <v>02/S&gt;2/04</v>
      </c>
      <c r="L370" s="25" t="str" cm="1">
        <f t="array" ref="L370">IF($AK370=0,"",IF((INDEX(MASTER!$D$24:$AG$391,$AK370,L$419)=0),"",(INDEX(MASTER!$D$24:$AG$391,$AK370,L$419))))</f>
        <v/>
      </c>
      <c r="M370" s="27" t="str" cm="1">
        <f t="array" ref="M370">IF($AK370=0,"",IF((INDEX(MASTER!$D$24:$AG$391,$AK370,M$419)=0),"",(INDEX(MASTER!$D$24:$AG$391,$AK370,M$419))))</f>
        <v/>
      </c>
      <c r="N370" s="27" t="str" cm="1">
        <f t="array" ref="N370">IF($AK370=0,"",IF((INDEX(MASTER!$D$24:$AG$391,$AK370,N$419)=0),"",(INDEX(MASTER!$D$24:$AG$391,$AK370,N$419))))</f>
        <v/>
      </c>
      <c r="O370" s="27" t="str" cm="1">
        <f t="array" ref="O370">IF($AK370=0,"",IF((INDEX(MASTER!$D$24:$AG$391,$AK370,O$419)=0),"",(INDEX(MASTER!$D$24:$AG$391,$AK370,O$419))))</f>
        <v/>
      </c>
      <c r="P370" s="27" t="str" cm="1">
        <f t="array" ref="P370">IF($AK370=0,"",IF((INDEX(MASTER!$D$24:$AG$391,$AK370,P$419)=0),"",(INDEX(MASTER!$D$24:$AG$391,$AK370,P$419))))</f>
        <v/>
      </c>
      <c r="Q370" s="27" t="str" cm="1">
        <f t="array" ref="Q370">IF($AK370=0,"",IF((INDEX(MASTER!$D$24:$AG$391,$AK370,Q$419)=0),"",(INDEX(MASTER!$D$24:$AG$391,$AK370,Q$419))))</f>
        <v/>
      </c>
      <c r="R370" s="27" t="str" cm="1">
        <f t="array" ref="R370">IF($AK370=0,"",IF((INDEX(MASTER!$D$24:$AG$391,$AK370,R$419)=0),"",(INDEX(MASTER!$D$24:$AG$391,$AK370,R$419))))</f>
        <v/>
      </c>
      <c r="S370" s="27" t="str" cm="1">
        <f t="array" ref="S370">IF($AK370=0,"",IF((INDEX(MASTER!$D$24:$AG$391,$AK370,S$419)=0),"",(INDEX(MASTER!$D$24:$AG$391,$AK370,S$419))))</f>
        <v/>
      </c>
      <c r="T370" s="27" t="str" cm="1">
        <f t="array" ref="T370">IF($AK370=0,"",IF((INDEX(MASTER!$D$24:$AG$391,$AK370,T$419)=0),"",(INDEX(MASTER!$D$24:$AG$391,$AK370,T$419))))</f>
        <v/>
      </c>
      <c r="U370" s="27" t="str" cm="1">
        <f t="array" ref="U370">IF($AK370=0,"",IF((INDEX(MASTER!$D$24:$AG$391,$AK370,U$419)=0),"",(INDEX(MASTER!$D$24:$AG$391,$AK370,U$419))))</f>
        <v/>
      </c>
      <c r="V370" s="27" cm="1">
        <f t="array" ref="V370">IF($AK370=0,"",IF((INDEX(MASTER!$D$24:$AG$391,$AK370,V$419)=0),"",(INDEX(MASTER!$D$24:$AG$391,$AK370,V$419))))</f>
        <v>153</v>
      </c>
      <c r="W370" s="27" t="str" cm="1">
        <f t="array" ref="W370">IF($AK370=0,"",IF((INDEX(MASTER!$D$24:$AG$391,$AK370,W$419)=0),"",(INDEX(MASTER!$D$24:$AG$391,$AK370,W$419))))</f>
        <v/>
      </c>
      <c r="X370" s="27" t="str" cm="1">
        <f t="array" ref="X370">IF($AK370=0,"",IF((INDEX(MASTER!$D$24:$AG$391,$AK370,X$419)=0),"",(INDEX(MASTER!$D$24:$AG$391,$AK370,X$419))))</f>
        <v/>
      </c>
      <c r="Y370" s="27" t="str" cm="1">
        <f t="array" ref="Y370">IF($AK370=0,"",IF((INDEX(MASTER!$D$24:$AG$391,$AK370,Y$419)=0),"",(INDEX(MASTER!$D$24:$AG$391,$AK370,Y$419))))</f>
        <v/>
      </c>
      <c r="Z370" s="27" t="str" cm="1">
        <f t="array" ref="Z370">IF($AK370=0,"",IF((INDEX(MASTER!$D$24:$AG$391,$AK370,Z$419)=0),"",(INDEX(MASTER!$D$24:$AG$391,$AK370,Z$419))))</f>
        <v/>
      </c>
      <c r="AA370" s="27" t="str" cm="1">
        <f t="array" ref="AA370">IF($AK370=0,"",IF((INDEX(MASTER!$D$24:$AG$391,$AK370,AA$419)=0),"",(INDEX(MASTER!$D$24:$AG$391,$AK370,AA$419))))</f>
        <v/>
      </c>
      <c r="AB370" s="27" t="str" cm="1">
        <f t="array" ref="AB370">IF($AK370=0,"",IF((INDEX(MASTER!$D$24:$AG$391,$AK370,AB$419)=0),"",(INDEX(MASTER!$D$24:$AG$391,$AK370,AB$419))))</f>
        <v/>
      </c>
      <c r="AC370" s="27" t="str" cm="1">
        <f t="array" ref="AC370">IF($AK370=0,"",IF((INDEX(MASTER!$D$24:$AG$391,$AK370,AC$419)=0),"",(INDEX(MASTER!$D$24:$AG$391,$AK370,AC$419))))</f>
        <v/>
      </c>
      <c r="AD370" s="27" t="str" cm="1">
        <f t="array" ref="AD370">IF($AK370=0,"",IF((INDEX(MASTER!$D$24:$AG$391,$AK370,AD$419)=0),"",(INDEX(MASTER!$D$24:$AG$391,$AK370,AD$419))))</f>
        <v/>
      </c>
      <c r="AE370" s="27" t="str" cm="1">
        <f t="array" ref="AE370">IF($AK370=0,"",IF((INDEX(MASTER!$D$24:$AG$391,$AK370,AE$419)=0),"",(INDEX(MASTER!$D$24:$AG$391,$AK370,AE$419))))</f>
        <v/>
      </c>
      <c r="AF370" s="102" t="str" cm="1">
        <f t="array" ref="AF370">IF($AK370=0,"",IF((INDEX(MASTER!$D$24:$AG$391,$AK370,AF$419)=0),"",(INDEX(MASTER!$D$24:$AG$391,$AK370,AF$419))))</f>
        <v/>
      </c>
      <c r="AK370" s="3">
        <v>263</v>
      </c>
    </row>
    <row r="371" spans="2:37" ht="12.75" customHeight="1" x14ac:dyDescent="0.2">
      <c r="B371" s="28"/>
      <c r="D371" s="22" cm="1">
        <f t="array" ref="D371">IF($AK371=0,"",IF((INDEX(MASTER!$D$24:$AG$391,$AK371,D$419)=0),"",(INDEX(MASTER!$D$24:$AG$391,$AK371,D$419))))</f>
        <v>147</v>
      </c>
      <c r="E371" s="22" t="str" cm="1">
        <f t="array" ref="E371">IF($AK371=0,"",IF((INDEX(MASTER!$D$24:$AG$391,$AK371,E$419)=0),"",(INDEX(MASTER!$D$24:$AG$391,$AK371,E$419))))</f>
        <v>W-3</v>
      </c>
      <c r="F371" s="22" t="str" cm="1">
        <f t="array" ref="F371">IF($AK371=0,"",IF((INDEX(MASTER!$D$24:$AG$391,$AK371,F$419)=0),"",(INDEX(MASTER!$D$24:$AG$391,$AK371,F$419))))</f>
        <v>MONROE STREET</v>
      </c>
      <c r="G371" s="23" cm="1">
        <f t="array" ref="G371">IF($AK371=0,"",IF((INDEX(MASTER!$D$24:$AG$391,$AK371,G$419)=0),"",(INDEX(MASTER!$D$24:$AG$391,$AK371,G$419))))</f>
        <v>16778.75</v>
      </c>
      <c r="H371" s="22" t="str" cm="1">
        <f t="array" ref="H371">IF($AK371=0,"",IF((INDEX(MASTER!$D$24:$AG$391,$AK371,H$419)=0),"",(INDEX(MASTER!$D$24:$AG$391,$AK371,H$419))))</f>
        <v>TO</v>
      </c>
      <c r="I371" s="23" cm="1">
        <f t="array" ref="I371">IF($AK371=0,"",IF((INDEX(MASTER!$D$24:$AG$391,$AK371,I$419)=0),"",(INDEX(MASTER!$D$24:$AG$391,$AK371,I$419))))</f>
        <v>16800.78</v>
      </c>
      <c r="J371" s="24" t="str" cm="1">
        <f t="array" ref="J371">IF($AK371=0,"",IF((INDEX(MASTER!$D$24:$AG$391,$AK371,J$419)=0),"",(INDEX(MASTER!$D$24:$AG$391,$AK371,J$419))))</f>
        <v>RT</v>
      </c>
      <c r="K371" s="24" t="str" cm="1">
        <f t="array" ref="K371">IF($AK371=0,"",IF((INDEX(MASTER!$D$24:$AG$391,$AK371,K$419)=0),"",(INDEX(MASTER!$D$24:$AG$391,$AK371,K$419))))</f>
        <v>02/S&gt;2/04</v>
      </c>
      <c r="L371" s="25" t="str" cm="1">
        <f t="array" ref="L371">IF($AK371=0,"",IF((INDEX(MASTER!$D$24:$AG$391,$AK371,L$419)=0),"",(INDEX(MASTER!$D$24:$AG$391,$AK371,L$419))))</f>
        <v/>
      </c>
      <c r="M371" s="27" t="str" cm="1">
        <f t="array" ref="M371">IF($AK371=0,"",IF((INDEX(MASTER!$D$24:$AG$391,$AK371,M$419)=0),"",(INDEX(MASTER!$D$24:$AG$391,$AK371,M$419))))</f>
        <v/>
      </c>
      <c r="N371" s="27" t="str" cm="1">
        <f t="array" ref="N371">IF($AK371=0,"",IF((INDEX(MASTER!$D$24:$AG$391,$AK371,N$419)=0),"",(INDEX(MASTER!$D$24:$AG$391,$AK371,N$419))))</f>
        <v/>
      </c>
      <c r="O371" s="27" t="str" cm="1">
        <f t="array" ref="O371">IF($AK371=0,"",IF((INDEX(MASTER!$D$24:$AG$391,$AK371,O$419)=0),"",(INDEX(MASTER!$D$24:$AG$391,$AK371,O$419))))</f>
        <v/>
      </c>
      <c r="P371" s="27" t="str" cm="1">
        <f t="array" ref="P371">IF($AK371=0,"",IF((INDEX(MASTER!$D$24:$AG$391,$AK371,P$419)=0),"",(INDEX(MASTER!$D$24:$AG$391,$AK371,P$419))))</f>
        <v/>
      </c>
      <c r="Q371" s="27" t="str" cm="1">
        <f t="array" ref="Q371">IF($AK371=0,"",IF((INDEX(MASTER!$D$24:$AG$391,$AK371,Q$419)=0),"",(INDEX(MASTER!$D$24:$AG$391,$AK371,Q$419))))</f>
        <v/>
      </c>
      <c r="R371" s="27" t="str" cm="1">
        <f t="array" ref="R371">IF($AK371=0,"",IF((INDEX(MASTER!$D$24:$AG$391,$AK371,R$419)=0),"",(INDEX(MASTER!$D$24:$AG$391,$AK371,R$419))))</f>
        <v/>
      </c>
      <c r="S371" s="27" t="str" cm="1">
        <f t="array" ref="S371">IF($AK371=0,"",IF((INDEX(MASTER!$D$24:$AG$391,$AK371,S$419)=0),"",(INDEX(MASTER!$D$24:$AG$391,$AK371,S$419))))</f>
        <v/>
      </c>
      <c r="T371" s="27" t="str" cm="1">
        <f t="array" ref="T371">IF($AK371=0,"",IF((INDEX(MASTER!$D$24:$AG$391,$AK371,T$419)=0),"",(INDEX(MASTER!$D$24:$AG$391,$AK371,T$419))))</f>
        <v/>
      </c>
      <c r="U371" s="27" t="str" cm="1">
        <f t="array" ref="U371">IF($AK371=0,"",IF((INDEX(MASTER!$D$24:$AG$391,$AK371,U$419)=0),"",(INDEX(MASTER!$D$24:$AG$391,$AK371,U$419))))</f>
        <v/>
      </c>
      <c r="V371" s="27" cm="1">
        <f t="array" ref="V371">IF($AK371=0,"",IF((INDEX(MASTER!$D$24:$AG$391,$AK371,V$419)=0),"",(INDEX(MASTER!$D$24:$AG$391,$AK371,V$419))))</f>
        <v>302</v>
      </c>
      <c r="W371" s="27" t="str" cm="1">
        <f t="array" ref="W371">IF($AK371=0,"",IF((INDEX(MASTER!$D$24:$AG$391,$AK371,W$419)=0),"",(INDEX(MASTER!$D$24:$AG$391,$AK371,W$419))))</f>
        <v/>
      </c>
      <c r="X371" s="27" t="str" cm="1">
        <f t="array" ref="X371">IF($AK371=0,"",IF((INDEX(MASTER!$D$24:$AG$391,$AK371,X$419)=0),"",(INDEX(MASTER!$D$24:$AG$391,$AK371,X$419))))</f>
        <v/>
      </c>
      <c r="Y371" s="27" t="str" cm="1">
        <f t="array" ref="Y371">IF($AK371=0,"",IF((INDEX(MASTER!$D$24:$AG$391,$AK371,Y$419)=0),"",(INDEX(MASTER!$D$24:$AG$391,$AK371,Y$419))))</f>
        <v/>
      </c>
      <c r="Z371" s="27" t="str" cm="1">
        <f t="array" ref="Z371">IF($AK371=0,"",IF((INDEX(MASTER!$D$24:$AG$391,$AK371,Z$419)=0),"",(INDEX(MASTER!$D$24:$AG$391,$AK371,Z$419))))</f>
        <v/>
      </c>
      <c r="AA371" s="27" t="str" cm="1">
        <f t="array" ref="AA371">IF($AK371=0,"",IF((INDEX(MASTER!$D$24:$AG$391,$AK371,AA$419)=0),"",(INDEX(MASTER!$D$24:$AG$391,$AK371,AA$419))))</f>
        <v/>
      </c>
      <c r="AB371" s="27" t="str" cm="1">
        <f t="array" ref="AB371">IF($AK371=0,"",IF((INDEX(MASTER!$D$24:$AG$391,$AK371,AB$419)=0),"",(INDEX(MASTER!$D$24:$AG$391,$AK371,AB$419))))</f>
        <v/>
      </c>
      <c r="AC371" s="27" t="str" cm="1">
        <f t="array" ref="AC371">IF($AK371=0,"",IF((INDEX(MASTER!$D$24:$AG$391,$AK371,AC$419)=0),"",(INDEX(MASTER!$D$24:$AG$391,$AK371,AC$419))))</f>
        <v/>
      </c>
      <c r="AD371" s="27" t="str" cm="1">
        <f t="array" ref="AD371">IF($AK371=0,"",IF((INDEX(MASTER!$D$24:$AG$391,$AK371,AD$419)=0),"",(INDEX(MASTER!$D$24:$AG$391,$AK371,AD$419))))</f>
        <v/>
      </c>
      <c r="AE371" s="27" t="str" cm="1">
        <f t="array" ref="AE371">IF($AK371=0,"",IF((INDEX(MASTER!$D$24:$AG$391,$AK371,AE$419)=0),"",(INDEX(MASTER!$D$24:$AG$391,$AK371,AE$419))))</f>
        <v/>
      </c>
      <c r="AF371" s="102" t="str" cm="1">
        <f t="array" ref="AF371">IF($AK371=0,"",IF((INDEX(MASTER!$D$24:$AG$391,$AK371,AF$419)=0),"",(INDEX(MASTER!$D$24:$AG$391,$AK371,AF$419))))</f>
        <v/>
      </c>
      <c r="AK371" s="3">
        <v>264</v>
      </c>
    </row>
    <row r="372" spans="2:37" ht="12.75" customHeight="1" x14ac:dyDescent="0.2">
      <c r="B372" s="28"/>
      <c r="D372" s="22" cm="1">
        <f t="array" ref="D372">IF($AK372=0,"",IF((INDEX(MASTER!$D$24:$AG$391,$AK372,D$419)=0),"",(INDEX(MASTER!$D$24:$AG$391,$AK372,D$419))))</f>
        <v>147</v>
      </c>
      <c r="E372" s="22" t="str" cm="1">
        <f t="array" ref="E372">IF($AK372=0,"",IF((INDEX(MASTER!$D$24:$AG$391,$AK372,E$419)=0),"",(INDEX(MASTER!$D$24:$AG$391,$AK372,E$419))))</f>
        <v>W-4</v>
      </c>
      <c r="F372" s="22" t="str" cm="1">
        <f t="array" ref="F372">IF($AK372=0,"",IF((INDEX(MASTER!$D$24:$AG$391,$AK372,F$419)=0),"",(INDEX(MASTER!$D$24:$AG$391,$AK372,F$419))))</f>
        <v>MONROE STREET</v>
      </c>
      <c r="G372" s="23" cm="1">
        <f t="array" ref="G372">IF($AK372=0,"",IF((INDEX(MASTER!$D$24:$AG$391,$AK372,G$419)=0),"",(INDEX(MASTER!$D$24:$AG$391,$AK372,G$419))))</f>
        <v>16792.38</v>
      </c>
      <c r="H372" s="22" t="str" cm="1">
        <f t="array" ref="H372">IF($AK372=0,"",IF((INDEX(MASTER!$D$24:$AG$391,$AK372,H$419)=0),"",(INDEX(MASTER!$D$24:$AG$391,$AK372,H$419))))</f>
        <v>TO</v>
      </c>
      <c r="I372" s="23" cm="1">
        <f t="array" ref="I372">IF($AK372=0,"",IF((INDEX(MASTER!$D$24:$AG$391,$AK372,I$419)=0),"",(INDEX(MASTER!$D$24:$AG$391,$AK372,I$419))))</f>
        <v>16831.490000000002</v>
      </c>
      <c r="J372" s="24" t="str" cm="1">
        <f t="array" ref="J372">IF($AK372=0,"",IF((INDEX(MASTER!$D$24:$AG$391,$AK372,J$419)=0),"",(INDEX(MASTER!$D$24:$AG$391,$AK372,J$419))))</f>
        <v>RT</v>
      </c>
      <c r="K372" s="24" t="str" cm="1">
        <f t="array" ref="K372">IF($AK372=0,"",IF((INDEX(MASTER!$D$24:$AG$391,$AK372,K$419)=0),"",(INDEX(MASTER!$D$24:$AG$391,$AK372,K$419))))</f>
        <v>02/S&gt;2/04</v>
      </c>
      <c r="L372" s="25" t="str" cm="1">
        <f t="array" ref="L372">IF($AK372=0,"",IF((INDEX(MASTER!$D$24:$AG$391,$AK372,L$419)=0),"",(INDEX(MASTER!$D$24:$AG$391,$AK372,L$419))))</f>
        <v/>
      </c>
      <c r="M372" s="27" t="str" cm="1">
        <f t="array" ref="M372">IF($AK372=0,"",IF((INDEX(MASTER!$D$24:$AG$391,$AK372,M$419)=0),"",(INDEX(MASTER!$D$24:$AG$391,$AK372,M$419))))</f>
        <v/>
      </c>
      <c r="N372" s="27" t="str" cm="1">
        <f t="array" ref="N372">IF($AK372=0,"",IF((INDEX(MASTER!$D$24:$AG$391,$AK372,N$419)=0),"",(INDEX(MASTER!$D$24:$AG$391,$AK372,N$419))))</f>
        <v/>
      </c>
      <c r="O372" s="27" t="str" cm="1">
        <f t="array" ref="O372">IF($AK372=0,"",IF((INDEX(MASTER!$D$24:$AG$391,$AK372,O$419)=0),"",(INDEX(MASTER!$D$24:$AG$391,$AK372,O$419))))</f>
        <v/>
      </c>
      <c r="P372" s="27" t="str" cm="1">
        <f t="array" ref="P372">IF($AK372=0,"",IF((INDEX(MASTER!$D$24:$AG$391,$AK372,P$419)=0),"",(INDEX(MASTER!$D$24:$AG$391,$AK372,P$419))))</f>
        <v/>
      </c>
      <c r="Q372" s="27" t="str" cm="1">
        <f t="array" ref="Q372">IF($AK372=0,"",IF((INDEX(MASTER!$D$24:$AG$391,$AK372,Q$419)=0),"",(INDEX(MASTER!$D$24:$AG$391,$AK372,Q$419))))</f>
        <v/>
      </c>
      <c r="R372" s="27" t="str" cm="1">
        <f t="array" ref="R372">IF($AK372=0,"",IF((INDEX(MASTER!$D$24:$AG$391,$AK372,R$419)=0),"",(INDEX(MASTER!$D$24:$AG$391,$AK372,R$419))))</f>
        <v/>
      </c>
      <c r="S372" s="27" t="str" cm="1">
        <f t="array" ref="S372">IF($AK372=0,"",IF((INDEX(MASTER!$D$24:$AG$391,$AK372,S$419)=0),"",(INDEX(MASTER!$D$24:$AG$391,$AK372,S$419))))</f>
        <v/>
      </c>
      <c r="T372" s="27" cm="1">
        <f t="array" ref="T372">IF($AK372=0,"",IF((INDEX(MASTER!$D$24:$AG$391,$AK372,T$419)=0),"",(INDEX(MASTER!$D$24:$AG$391,$AK372,T$419))))</f>
        <v>157</v>
      </c>
      <c r="U372" s="27" t="str" cm="1">
        <f t="array" ref="U372">IF($AK372=0,"",IF((INDEX(MASTER!$D$24:$AG$391,$AK372,U$419)=0),"",(INDEX(MASTER!$D$24:$AG$391,$AK372,U$419))))</f>
        <v/>
      </c>
      <c r="V372" s="27" t="str" cm="1">
        <f t="array" ref="V372">IF($AK372=0,"",IF((INDEX(MASTER!$D$24:$AG$391,$AK372,V$419)=0),"",(INDEX(MASTER!$D$24:$AG$391,$AK372,V$419))))</f>
        <v/>
      </c>
      <c r="W372" s="27" t="str" cm="1">
        <f t="array" ref="W372">IF($AK372=0,"",IF((INDEX(MASTER!$D$24:$AG$391,$AK372,W$419)=0),"",(INDEX(MASTER!$D$24:$AG$391,$AK372,W$419))))</f>
        <v/>
      </c>
      <c r="X372" s="27" t="str" cm="1">
        <f t="array" ref="X372">IF($AK372=0,"",IF((INDEX(MASTER!$D$24:$AG$391,$AK372,X$419)=0),"",(INDEX(MASTER!$D$24:$AG$391,$AK372,X$419))))</f>
        <v/>
      </c>
      <c r="Y372" s="27" t="str" cm="1">
        <f t="array" ref="Y372">IF($AK372=0,"",IF((INDEX(MASTER!$D$24:$AG$391,$AK372,Y$419)=0),"",(INDEX(MASTER!$D$24:$AG$391,$AK372,Y$419))))</f>
        <v/>
      </c>
      <c r="Z372" s="27" t="str" cm="1">
        <f t="array" ref="Z372">IF($AK372=0,"",IF((INDEX(MASTER!$D$24:$AG$391,$AK372,Z$419)=0),"",(INDEX(MASTER!$D$24:$AG$391,$AK372,Z$419))))</f>
        <v/>
      </c>
      <c r="AA372" s="27" t="str" cm="1">
        <f t="array" ref="AA372">IF($AK372=0,"",IF((INDEX(MASTER!$D$24:$AG$391,$AK372,AA$419)=0),"",(INDEX(MASTER!$D$24:$AG$391,$AK372,AA$419))))</f>
        <v/>
      </c>
      <c r="AB372" s="27" t="str" cm="1">
        <f t="array" ref="AB372">IF($AK372=0,"",IF((INDEX(MASTER!$D$24:$AG$391,$AK372,AB$419)=0),"",(INDEX(MASTER!$D$24:$AG$391,$AK372,AB$419))))</f>
        <v/>
      </c>
      <c r="AC372" s="27" t="str" cm="1">
        <f t="array" ref="AC372">IF($AK372=0,"",IF((INDEX(MASTER!$D$24:$AG$391,$AK372,AC$419)=0),"",(INDEX(MASTER!$D$24:$AG$391,$AK372,AC$419))))</f>
        <v/>
      </c>
      <c r="AD372" s="27" t="str" cm="1">
        <f t="array" ref="AD372">IF($AK372=0,"",IF((INDEX(MASTER!$D$24:$AG$391,$AK372,AD$419)=0),"",(INDEX(MASTER!$D$24:$AG$391,$AK372,AD$419))))</f>
        <v/>
      </c>
      <c r="AE372" s="27" t="str" cm="1">
        <f t="array" ref="AE372">IF($AK372=0,"",IF((INDEX(MASTER!$D$24:$AG$391,$AK372,AE$419)=0),"",(INDEX(MASTER!$D$24:$AG$391,$AK372,AE$419))))</f>
        <v/>
      </c>
      <c r="AF372" s="102" t="str" cm="1">
        <f t="array" ref="AF372">IF($AK372=0,"",IF((INDEX(MASTER!$D$24:$AG$391,$AK372,AF$419)=0),"",(INDEX(MASTER!$D$24:$AG$391,$AK372,AF$419))))</f>
        <v/>
      </c>
      <c r="AK372" s="3">
        <v>265</v>
      </c>
    </row>
    <row r="373" spans="2:37" ht="12.75" customHeight="1" x14ac:dyDescent="0.2">
      <c r="B373" s="28"/>
      <c r="D373" s="22" t="str" cm="1">
        <f t="array" ref="D373">IF($AK373=0,"",IF((INDEX(MASTER!$D$24:$AG$391,$AK373,D$419)=0),"",(INDEX(MASTER!$D$24:$AG$391,$AK373,D$419))))</f>
        <v>147, 148</v>
      </c>
      <c r="E373" s="22" t="str" cm="1">
        <f t="array" ref="E373">IF($AK373=0,"",IF((INDEX(MASTER!$D$24:$AG$391,$AK373,E$419)=0),"",(INDEX(MASTER!$D$24:$AG$391,$AK373,E$419))))</f>
        <v>W-5</v>
      </c>
      <c r="F373" s="22" t="str" cm="1">
        <f t="array" ref="F373">IF($AK373=0,"",IF((INDEX(MASTER!$D$24:$AG$391,$AK373,F$419)=0),"",(INDEX(MASTER!$D$24:$AG$391,$AK373,F$419))))</f>
        <v>MONROE STREET</v>
      </c>
      <c r="G373" s="23" cm="1">
        <f t="array" ref="G373">IF($AK373=0,"",IF((INDEX(MASTER!$D$24:$AG$391,$AK373,G$419)=0),"",(INDEX(MASTER!$D$24:$AG$391,$AK373,G$419))))</f>
        <v>16800.78</v>
      </c>
      <c r="H373" s="22" t="str" cm="1">
        <f t="array" ref="H373">IF($AK373=0,"",IF((INDEX(MASTER!$D$24:$AG$391,$AK373,H$419)=0),"",(INDEX(MASTER!$D$24:$AG$391,$AK373,H$419))))</f>
        <v>TO</v>
      </c>
      <c r="I373" s="23" cm="1">
        <f t="array" ref="I373">IF($AK373=0,"",IF((INDEX(MASTER!$D$24:$AG$391,$AK373,I$419)=0),"",(INDEX(MASTER!$D$24:$AG$391,$AK373,I$419))))</f>
        <v>17070.16</v>
      </c>
      <c r="J373" s="24" t="str" cm="1">
        <f t="array" ref="J373">IF($AK373=0,"",IF((INDEX(MASTER!$D$24:$AG$391,$AK373,J$419)=0),"",(INDEX(MASTER!$D$24:$AG$391,$AK373,J$419))))</f>
        <v>RT</v>
      </c>
      <c r="K373" s="24" t="str" cm="1">
        <f t="array" ref="K373">IF($AK373=0,"",IF((INDEX(MASTER!$D$24:$AG$391,$AK373,K$419)=0),"",(INDEX(MASTER!$D$24:$AG$391,$AK373,K$419))))</f>
        <v>02/S&gt;2/04</v>
      </c>
      <c r="L373" s="25" t="str" cm="1">
        <f t="array" ref="L373">IF($AK373=0,"",IF((INDEX(MASTER!$D$24:$AG$391,$AK373,L$419)=0),"",(INDEX(MASTER!$D$24:$AG$391,$AK373,L$419))))</f>
        <v/>
      </c>
      <c r="M373" s="27" t="str" cm="1">
        <f t="array" ref="M373">IF($AK373=0,"",IF((INDEX(MASTER!$D$24:$AG$391,$AK373,M$419)=0),"",(INDEX(MASTER!$D$24:$AG$391,$AK373,M$419))))</f>
        <v/>
      </c>
      <c r="N373" s="27" t="str" cm="1">
        <f t="array" ref="N373">IF($AK373=0,"",IF((INDEX(MASTER!$D$24:$AG$391,$AK373,N$419)=0),"",(INDEX(MASTER!$D$24:$AG$391,$AK373,N$419))))</f>
        <v/>
      </c>
      <c r="O373" s="27" t="str" cm="1">
        <f t="array" ref="O373">IF($AK373=0,"",IF((INDEX(MASTER!$D$24:$AG$391,$AK373,O$419)=0),"",(INDEX(MASTER!$D$24:$AG$391,$AK373,O$419))))</f>
        <v/>
      </c>
      <c r="P373" s="27" t="str" cm="1">
        <f t="array" ref="P373">IF($AK373=0,"",IF((INDEX(MASTER!$D$24:$AG$391,$AK373,P$419)=0),"",(INDEX(MASTER!$D$24:$AG$391,$AK373,P$419))))</f>
        <v/>
      </c>
      <c r="Q373" s="27" t="str" cm="1">
        <f t="array" ref="Q373">IF($AK373=0,"",IF((INDEX(MASTER!$D$24:$AG$391,$AK373,Q$419)=0),"",(INDEX(MASTER!$D$24:$AG$391,$AK373,Q$419))))</f>
        <v/>
      </c>
      <c r="R373" s="27" t="str" cm="1">
        <f t="array" ref="R373">IF($AK373=0,"",IF((INDEX(MASTER!$D$24:$AG$391,$AK373,R$419)=0),"",(INDEX(MASTER!$D$24:$AG$391,$AK373,R$419))))</f>
        <v/>
      </c>
      <c r="S373" s="27" t="str" cm="1">
        <f t="array" ref="S373">IF($AK373=0,"",IF((INDEX(MASTER!$D$24:$AG$391,$AK373,S$419)=0),"",(INDEX(MASTER!$D$24:$AG$391,$AK373,S$419))))</f>
        <v/>
      </c>
      <c r="T373" s="27" cm="1">
        <f t="array" ref="T373">IF($AK373=0,"",IF((INDEX(MASTER!$D$24:$AG$391,$AK373,T$419)=0),"",(INDEX(MASTER!$D$24:$AG$391,$AK373,T$419))))</f>
        <v>2029</v>
      </c>
      <c r="U373" s="27" t="str" cm="1">
        <f t="array" ref="U373">IF($AK373=0,"",IF((INDEX(MASTER!$D$24:$AG$391,$AK373,U$419)=0),"",(INDEX(MASTER!$D$24:$AG$391,$AK373,U$419))))</f>
        <v/>
      </c>
      <c r="V373" s="27" t="str" cm="1">
        <f t="array" ref="V373">IF($AK373=0,"",IF((INDEX(MASTER!$D$24:$AG$391,$AK373,V$419)=0),"",(INDEX(MASTER!$D$24:$AG$391,$AK373,V$419))))</f>
        <v/>
      </c>
      <c r="W373" s="27" t="str" cm="1">
        <f t="array" ref="W373">IF($AK373=0,"",IF((INDEX(MASTER!$D$24:$AG$391,$AK373,W$419)=0),"",(INDEX(MASTER!$D$24:$AG$391,$AK373,W$419))))</f>
        <v/>
      </c>
      <c r="X373" s="27" t="str" cm="1">
        <f t="array" ref="X373">IF($AK373=0,"",IF((INDEX(MASTER!$D$24:$AG$391,$AK373,X$419)=0),"",(INDEX(MASTER!$D$24:$AG$391,$AK373,X$419))))</f>
        <v/>
      </c>
      <c r="Y373" s="27" t="str" cm="1">
        <f t="array" ref="Y373">IF($AK373=0,"",IF((INDEX(MASTER!$D$24:$AG$391,$AK373,Y$419)=0),"",(INDEX(MASTER!$D$24:$AG$391,$AK373,Y$419))))</f>
        <v/>
      </c>
      <c r="Z373" s="27" t="str" cm="1">
        <f t="array" ref="Z373">IF($AK373=0,"",IF((INDEX(MASTER!$D$24:$AG$391,$AK373,Z$419)=0),"",(INDEX(MASTER!$D$24:$AG$391,$AK373,Z$419))))</f>
        <v/>
      </c>
      <c r="AA373" s="27" t="str" cm="1">
        <f t="array" ref="AA373">IF($AK373=0,"",IF((INDEX(MASTER!$D$24:$AG$391,$AK373,AA$419)=0),"",(INDEX(MASTER!$D$24:$AG$391,$AK373,AA$419))))</f>
        <v/>
      </c>
      <c r="AB373" s="27" t="str" cm="1">
        <f t="array" ref="AB373">IF($AK373=0,"",IF((INDEX(MASTER!$D$24:$AG$391,$AK373,AB$419)=0),"",(INDEX(MASTER!$D$24:$AG$391,$AK373,AB$419))))</f>
        <v/>
      </c>
      <c r="AC373" s="27" t="str" cm="1">
        <f t="array" ref="AC373">IF($AK373=0,"",IF((INDEX(MASTER!$D$24:$AG$391,$AK373,AC$419)=0),"",(INDEX(MASTER!$D$24:$AG$391,$AK373,AC$419))))</f>
        <v/>
      </c>
      <c r="AD373" s="27" t="str" cm="1">
        <f t="array" ref="AD373">IF($AK373=0,"",IF((INDEX(MASTER!$D$24:$AG$391,$AK373,AD$419)=0),"",(INDEX(MASTER!$D$24:$AG$391,$AK373,AD$419))))</f>
        <v/>
      </c>
      <c r="AE373" s="27" t="str" cm="1">
        <f t="array" ref="AE373">IF($AK373=0,"",IF((INDEX(MASTER!$D$24:$AG$391,$AK373,AE$419)=0),"",(INDEX(MASTER!$D$24:$AG$391,$AK373,AE$419))))</f>
        <v/>
      </c>
      <c r="AF373" s="102" t="str" cm="1">
        <f t="array" ref="AF373">IF($AK373=0,"",IF((INDEX(MASTER!$D$24:$AG$391,$AK373,AF$419)=0),"",(INDEX(MASTER!$D$24:$AG$391,$AK373,AF$419))))</f>
        <v/>
      </c>
      <c r="AK373" s="3">
        <v>266</v>
      </c>
    </row>
    <row r="374" spans="2:37" ht="12.75" customHeight="1" x14ac:dyDescent="0.2">
      <c r="B374" s="28"/>
      <c r="D374" s="22" cm="1">
        <f t="array" ref="D374">IF($AK374=0,"",IF((INDEX(MASTER!$D$24:$AG$391,$AK374,D$419)=0),"",(INDEX(MASTER!$D$24:$AG$391,$AK374,D$419))))</f>
        <v>148</v>
      </c>
      <c r="E374" s="22" t="str" cm="1">
        <f t="array" ref="E374">IF($AK374=0,"",IF((INDEX(MASTER!$D$24:$AG$391,$AK374,E$419)=0),"",(INDEX(MASTER!$D$24:$AG$391,$AK374,E$419))))</f>
        <v>W-6</v>
      </c>
      <c r="F374" s="22" t="str" cm="1">
        <f t="array" ref="F374">IF($AK374=0,"",IF((INDEX(MASTER!$D$24:$AG$391,$AK374,F$419)=0),"",(INDEX(MASTER!$D$24:$AG$391,$AK374,F$419))))</f>
        <v>MONROE STREET</v>
      </c>
      <c r="G374" s="23" cm="1">
        <f t="array" ref="G374">IF($AK374=0,"",IF((INDEX(MASTER!$D$24:$AG$391,$AK374,G$419)=0),"",(INDEX(MASTER!$D$24:$AG$391,$AK374,G$419))))</f>
        <v>17105.64</v>
      </c>
      <c r="H374" s="22" t="str" cm="1">
        <f t="array" ref="H374">IF($AK374=0,"",IF((INDEX(MASTER!$D$24:$AG$391,$AK374,H$419)=0),"",(INDEX(MASTER!$D$24:$AG$391,$AK374,H$419))))</f>
        <v>TO</v>
      </c>
      <c r="I374" s="23" cm="1">
        <f t="array" ref="I374">IF($AK374=0,"",IF((INDEX(MASTER!$D$24:$AG$391,$AK374,I$419)=0),"",(INDEX(MASTER!$D$24:$AG$391,$AK374,I$419))))</f>
        <v>17128.240000000002</v>
      </c>
      <c r="J374" s="24" t="str" cm="1">
        <f t="array" ref="J374">IF($AK374=0,"",IF((INDEX(MASTER!$D$24:$AG$391,$AK374,J$419)=0),"",(INDEX(MASTER!$D$24:$AG$391,$AK374,J$419))))</f>
        <v>RT</v>
      </c>
      <c r="K374" s="24" t="str" cm="1">
        <f t="array" ref="K374">IF($AK374=0,"",IF((INDEX(MASTER!$D$24:$AG$391,$AK374,K$419)=0),"",(INDEX(MASTER!$D$24:$AG$391,$AK374,K$419))))</f>
        <v>02/S&gt;2/04</v>
      </c>
      <c r="L374" s="25" t="str" cm="1">
        <f t="array" ref="L374">IF($AK374=0,"",IF((INDEX(MASTER!$D$24:$AG$391,$AK374,L$419)=0),"",(INDEX(MASTER!$D$24:$AG$391,$AK374,L$419))))</f>
        <v/>
      </c>
      <c r="M374" s="27" t="str" cm="1">
        <f t="array" ref="M374">IF($AK374=0,"",IF((INDEX(MASTER!$D$24:$AG$391,$AK374,M$419)=0),"",(INDEX(MASTER!$D$24:$AG$391,$AK374,M$419))))</f>
        <v/>
      </c>
      <c r="N374" s="27" t="str" cm="1">
        <f t="array" ref="N374">IF($AK374=0,"",IF((INDEX(MASTER!$D$24:$AG$391,$AK374,N$419)=0),"",(INDEX(MASTER!$D$24:$AG$391,$AK374,N$419))))</f>
        <v/>
      </c>
      <c r="O374" s="27" t="str" cm="1">
        <f t="array" ref="O374">IF($AK374=0,"",IF((INDEX(MASTER!$D$24:$AG$391,$AK374,O$419)=0),"",(INDEX(MASTER!$D$24:$AG$391,$AK374,O$419))))</f>
        <v/>
      </c>
      <c r="P374" s="27" t="str" cm="1">
        <f t="array" ref="P374">IF($AK374=0,"",IF((INDEX(MASTER!$D$24:$AG$391,$AK374,P$419)=0),"",(INDEX(MASTER!$D$24:$AG$391,$AK374,P$419))))</f>
        <v/>
      </c>
      <c r="Q374" s="27" t="str" cm="1">
        <f t="array" ref="Q374">IF($AK374=0,"",IF((INDEX(MASTER!$D$24:$AG$391,$AK374,Q$419)=0),"",(INDEX(MASTER!$D$24:$AG$391,$AK374,Q$419))))</f>
        <v/>
      </c>
      <c r="R374" s="27" t="str" cm="1">
        <f t="array" ref="R374">IF($AK374=0,"",IF((INDEX(MASTER!$D$24:$AG$391,$AK374,R$419)=0),"",(INDEX(MASTER!$D$24:$AG$391,$AK374,R$419))))</f>
        <v/>
      </c>
      <c r="S374" s="27" t="str" cm="1">
        <f t="array" ref="S374">IF($AK374=0,"",IF((INDEX(MASTER!$D$24:$AG$391,$AK374,S$419)=0),"",(INDEX(MASTER!$D$24:$AG$391,$AK374,S$419))))</f>
        <v/>
      </c>
      <c r="T374" s="27" cm="1">
        <f t="array" ref="T374">IF($AK374=0,"",IF((INDEX(MASTER!$D$24:$AG$391,$AK374,T$419)=0),"",(INDEX(MASTER!$D$24:$AG$391,$AK374,T$419))))</f>
        <v>95</v>
      </c>
      <c r="U374" s="27" t="str" cm="1">
        <f t="array" ref="U374">IF($AK374=0,"",IF((INDEX(MASTER!$D$24:$AG$391,$AK374,U$419)=0),"",(INDEX(MASTER!$D$24:$AG$391,$AK374,U$419))))</f>
        <v/>
      </c>
      <c r="V374" s="27" t="str" cm="1">
        <f t="array" ref="V374">IF($AK374=0,"",IF((INDEX(MASTER!$D$24:$AG$391,$AK374,V$419)=0),"",(INDEX(MASTER!$D$24:$AG$391,$AK374,V$419))))</f>
        <v/>
      </c>
      <c r="W374" s="27" t="str" cm="1">
        <f t="array" ref="W374">IF($AK374=0,"",IF((INDEX(MASTER!$D$24:$AG$391,$AK374,W$419)=0),"",(INDEX(MASTER!$D$24:$AG$391,$AK374,W$419))))</f>
        <v/>
      </c>
      <c r="X374" s="27" t="str" cm="1">
        <f t="array" ref="X374">IF($AK374=0,"",IF((INDEX(MASTER!$D$24:$AG$391,$AK374,X$419)=0),"",(INDEX(MASTER!$D$24:$AG$391,$AK374,X$419))))</f>
        <v/>
      </c>
      <c r="Y374" s="27" t="str" cm="1">
        <f t="array" ref="Y374">IF($AK374=0,"",IF((INDEX(MASTER!$D$24:$AG$391,$AK374,Y$419)=0),"",(INDEX(MASTER!$D$24:$AG$391,$AK374,Y$419))))</f>
        <v/>
      </c>
      <c r="Z374" s="27" t="str" cm="1">
        <f t="array" ref="Z374">IF($AK374=0,"",IF((INDEX(MASTER!$D$24:$AG$391,$AK374,Z$419)=0),"",(INDEX(MASTER!$D$24:$AG$391,$AK374,Z$419))))</f>
        <v/>
      </c>
      <c r="AA374" s="27" t="str" cm="1">
        <f t="array" ref="AA374">IF($AK374=0,"",IF((INDEX(MASTER!$D$24:$AG$391,$AK374,AA$419)=0),"",(INDEX(MASTER!$D$24:$AG$391,$AK374,AA$419))))</f>
        <v/>
      </c>
      <c r="AB374" s="27" t="str" cm="1">
        <f t="array" ref="AB374">IF($AK374=0,"",IF((INDEX(MASTER!$D$24:$AG$391,$AK374,AB$419)=0),"",(INDEX(MASTER!$D$24:$AG$391,$AK374,AB$419))))</f>
        <v/>
      </c>
      <c r="AC374" s="27" t="str" cm="1">
        <f t="array" ref="AC374">IF($AK374=0,"",IF((INDEX(MASTER!$D$24:$AG$391,$AK374,AC$419)=0),"",(INDEX(MASTER!$D$24:$AG$391,$AK374,AC$419))))</f>
        <v/>
      </c>
      <c r="AD374" s="27" t="str" cm="1">
        <f t="array" ref="AD374">IF($AK374=0,"",IF((INDEX(MASTER!$D$24:$AG$391,$AK374,AD$419)=0),"",(INDEX(MASTER!$D$24:$AG$391,$AK374,AD$419))))</f>
        <v/>
      </c>
      <c r="AE374" s="27" t="str" cm="1">
        <f t="array" ref="AE374">IF($AK374=0,"",IF((INDEX(MASTER!$D$24:$AG$391,$AK374,AE$419)=0),"",(INDEX(MASTER!$D$24:$AG$391,$AK374,AE$419))))</f>
        <v/>
      </c>
      <c r="AF374" s="102" t="str" cm="1">
        <f t="array" ref="AF374">IF($AK374=0,"",IF((INDEX(MASTER!$D$24:$AG$391,$AK374,AF$419)=0),"",(INDEX(MASTER!$D$24:$AG$391,$AK374,AF$419))))</f>
        <v/>
      </c>
      <c r="AK374" s="3">
        <v>267</v>
      </c>
    </row>
    <row r="375" spans="2:37" ht="12.75" customHeight="1" x14ac:dyDescent="0.2">
      <c r="B375" s="28"/>
      <c r="D375" s="22" t="str" cm="1">
        <f t="array" ref="D375">IF($AK375=0,"",IF((INDEX(MASTER!$D$24:$AG$391,$AK375,D$419)=0),"",(INDEX(MASTER!$D$24:$AG$391,$AK375,D$419))))</f>
        <v>148, 149</v>
      </c>
      <c r="E375" s="22" t="str" cm="1">
        <f t="array" ref="E375">IF($AK375=0,"",IF((INDEX(MASTER!$D$24:$AG$391,$AK375,E$419)=0),"",(INDEX(MASTER!$D$24:$AG$391,$AK375,E$419))))</f>
        <v>W-7</v>
      </c>
      <c r="F375" s="22" t="str" cm="1">
        <f t="array" ref="F375">IF($AK375=0,"",IF((INDEX(MASTER!$D$24:$AG$391,$AK375,F$419)=0),"",(INDEX(MASTER!$D$24:$AG$391,$AK375,F$419))))</f>
        <v>MONROE STREET</v>
      </c>
      <c r="G375" s="23" cm="1">
        <f t="array" ref="G375">IF($AK375=0,"",IF((INDEX(MASTER!$D$24:$AG$391,$AK375,G$419)=0),"",(INDEX(MASTER!$D$24:$AG$391,$AK375,G$419))))</f>
        <v>17258.330000000002</v>
      </c>
      <c r="H375" s="22" t="str" cm="1">
        <f t="array" ref="H375">IF($AK375=0,"",IF((INDEX(MASTER!$D$24:$AG$391,$AK375,H$419)=0),"",(INDEX(MASTER!$D$24:$AG$391,$AK375,H$419))))</f>
        <v>TO</v>
      </c>
      <c r="I375" s="23" cm="1">
        <f t="array" ref="I375">IF($AK375=0,"",IF((INDEX(MASTER!$D$24:$AG$391,$AK375,I$419)=0),"",(INDEX(MASTER!$D$24:$AG$391,$AK375,I$419))))</f>
        <v>17518.330000000002</v>
      </c>
      <c r="J375" s="24" t="str" cm="1">
        <f t="array" ref="J375">IF($AK375=0,"",IF((INDEX(MASTER!$D$24:$AG$391,$AK375,J$419)=0),"",(INDEX(MASTER!$D$24:$AG$391,$AK375,J$419))))</f>
        <v>LT</v>
      </c>
      <c r="K375" s="24" t="str" cm="1">
        <f t="array" ref="K375">IF($AK375=0,"",IF((INDEX(MASTER!$D$24:$AG$391,$AK375,K$419)=0),"",(INDEX(MASTER!$D$24:$AG$391,$AK375,K$419))))</f>
        <v>02/S&gt;2/04</v>
      </c>
      <c r="L375" s="25" t="str" cm="1">
        <f t="array" ref="L375">IF($AK375=0,"",IF((INDEX(MASTER!$D$24:$AG$391,$AK375,L$419)=0),"",(INDEX(MASTER!$D$24:$AG$391,$AK375,L$419))))</f>
        <v/>
      </c>
      <c r="M375" s="27" t="str" cm="1">
        <f t="array" ref="M375">IF($AK375=0,"",IF((INDEX(MASTER!$D$24:$AG$391,$AK375,M$419)=0),"",(INDEX(MASTER!$D$24:$AG$391,$AK375,M$419))))</f>
        <v/>
      </c>
      <c r="N375" s="27" t="str" cm="1">
        <f t="array" ref="N375">IF($AK375=0,"",IF((INDEX(MASTER!$D$24:$AG$391,$AK375,N$419)=0),"",(INDEX(MASTER!$D$24:$AG$391,$AK375,N$419))))</f>
        <v/>
      </c>
      <c r="O375" s="27" t="str" cm="1">
        <f t="array" ref="O375">IF($AK375=0,"",IF((INDEX(MASTER!$D$24:$AG$391,$AK375,O$419)=0),"",(INDEX(MASTER!$D$24:$AG$391,$AK375,O$419))))</f>
        <v/>
      </c>
      <c r="P375" s="27" t="str" cm="1">
        <f t="array" ref="P375">IF($AK375=0,"",IF((INDEX(MASTER!$D$24:$AG$391,$AK375,P$419)=0),"",(INDEX(MASTER!$D$24:$AG$391,$AK375,P$419))))</f>
        <v/>
      </c>
      <c r="Q375" s="27" t="str" cm="1">
        <f t="array" ref="Q375">IF($AK375=0,"",IF((INDEX(MASTER!$D$24:$AG$391,$AK375,Q$419)=0),"",(INDEX(MASTER!$D$24:$AG$391,$AK375,Q$419))))</f>
        <v/>
      </c>
      <c r="R375" s="27" t="str" cm="1">
        <f t="array" ref="R375">IF($AK375=0,"",IF((INDEX(MASTER!$D$24:$AG$391,$AK375,R$419)=0),"",(INDEX(MASTER!$D$24:$AG$391,$AK375,R$419))))</f>
        <v/>
      </c>
      <c r="S375" s="27" t="str" cm="1">
        <f t="array" ref="S375">IF($AK375=0,"",IF((INDEX(MASTER!$D$24:$AG$391,$AK375,S$419)=0),"",(INDEX(MASTER!$D$24:$AG$391,$AK375,S$419))))</f>
        <v/>
      </c>
      <c r="T375" s="27" cm="1">
        <f t="array" ref="T375">IF($AK375=0,"",IF((INDEX(MASTER!$D$24:$AG$391,$AK375,T$419)=0),"",(INDEX(MASTER!$D$24:$AG$391,$AK375,T$419))))</f>
        <v>1300</v>
      </c>
      <c r="U375" s="27" t="str" cm="1">
        <f t="array" ref="U375">IF($AK375=0,"",IF((INDEX(MASTER!$D$24:$AG$391,$AK375,U$419)=0),"",(INDEX(MASTER!$D$24:$AG$391,$AK375,U$419))))</f>
        <v/>
      </c>
      <c r="V375" s="27" t="str" cm="1">
        <f t="array" ref="V375">IF($AK375=0,"",IF((INDEX(MASTER!$D$24:$AG$391,$AK375,V$419)=0),"",(INDEX(MASTER!$D$24:$AG$391,$AK375,V$419))))</f>
        <v/>
      </c>
      <c r="W375" s="27" t="str" cm="1">
        <f t="array" ref="W375">IF($AK375=0,"",IF((INDEX(MASTER!$D$24:$AG$391,$AK375,W$419)=0),"",(INDEX(MASTER!$D$24:$AG$391,$AK375,W$419))))</f>
        <v/>
      </c>
      <c r="X375" s="27" t="str" cm="1">
        <f t="array" ref="X375">IF($AK375=0,"",IF((INDEX(MASTER!$D$24:$AG$391,$AK375,X$419)=0),"",(INDEX(MASTER!$D$24:$AG$391,$AK375,X$419))))</f>
        <v/>
      </c>
      <c r="Y375" s="27" t="str" cm="1">
        <f t="array" ref="Y375">IF($AK375=0,"",IF((INDEX(MASTER!$D$24:$AG$391,$AK375,Y$419)=0),"",(INDEX(MASTER!$D$24:$AG$391,$AK375,Y$419))))</f>
        <v/>
      </c>
      <c r="Z375" s="27" t="str" cm="1">
        <f t="array" ref="Z375">IF($AK375=0,"",IF((INDEX(MASTER!$D$24:$AG$391,$AK375,Z$419)=0),"",(INDEX(MASTER!$D$24:$AG$391,$AK375,Z$419))))</f>
        <v/>
      </c>
      <c r="AA375" s="27" t="str" cm="1">
        <f t="array" ref="AA375">IF($AK375=0,"",IF((INDEX(MASTER!$D$24:$AG$391,$AK375,AA$419)=0),"",(INDEX(MASTER!$D$24:$AG$391,$AK375,AA$419))))</f>
        <v/>
      </c>
      <c r="AB375" s="27" t="str" cm="1">
        <f t="array" ref="AB375">IF($AK375=0,"",IF((INDEX(MASTER!$D$24:$AG$391,$AK375,AB$419)=0),"",(INDEX(MASTER!$D$24:$AG$391,$AK375,AB$419))))</f>
        <v/>
      </c>
      <c r="AC375" s="27" t="str" cm="1">
        <f t="array" ref="AC375">IF($AK375=0,"",IF((INDEX(MASTER!$D$24:$AG$391,$AK375,AC$419)=0),"",(INDEX(MASTER!$D$24:$AG$391,$AK375,AC$419))))</f>
        <v/>
      </c>
      <c r="AD375" s="27" t="str" cm="1">
        <f t="array" ref="AD375">IF($AK375=0,"",IF((INDEX(MASTER!$D$24:$AG$391,$AK375,AD$419)=0),"",(INDEX(MASTER!$D$24:$AG$391,$AK375,AD$419))))</f>
        <v/>
      </c>
      <c r="AE375" s="27" t="str" cm="1">
        <f t="array" ref="AE375">IF($AK375=0,"",IF((INDEX(MASTER!$D$24:$AG$391,$AK375,AE$419)=0),"",(INDEX(MASTER!$D$24:$AG$391,$AK375,AE$419))))</f>
        <v/>
      </c>
      <c r="AF375" s="102" t="str" cm="1">
        <f t="array" ref="AF375">IF($AK375=0,"",IF((INDEX(MASTER!$D$24:$AG$391,$AK375,AF$419)=0),"",(INDEX(MASTER!$D$24:$AG$391,$AK375,AF$419))))</f>
        <v/>
      </c>
      <c r="AK375" s="3">
        <v>268</v>
      </c>
    </row>
    <row r="376" spans="2:37" ht="12.75" customHeight="1" x14ac:dyDescent="0.2">
      <c r="B376" s="28"/>
      <c r="D376" s="22" t="str" cm="1">
        <f t="array" ref="D376">IF($AK376=0,"",IF((INDEX(MASTER!$D$24:$AG$391,$AK376,D$419)=0),"",(INDEX(MASTER!$D$24:$AG$391,$AK376,D$419))))</f>
        <v>148, 149</v>
      </c>
      <c r="E376" s="22" t="str" cm="1">
        <f t="array" ref="E376">IF($AK376=0,"",IF((INDEX(MASTER!$D$24:$AG$391,$AK376,E$419)=0),"",(INDEX(MASTER!$D$24:$AG$391,$AK376,E$419))))</f>
        <v>W-26</v>
      </c>
      <c r="F376" s="22" t="str" cm="1">
        <f t="array" ref="F376">IF($AK376=0,"",IF((INDEX(MASTER!$D$24:$AG$391,$AK376,F$419)=0),"",(INDEX(MASTER!$D$24:$AG$391,$AK376,F$419))))</f>
        <v>MONROE STREET</v>
      </c>
      <c r="G376" s="23" cm="1">
        <f t="array" ref="G376">IF($AK376=0,"",IF((INDEX(MASTER!$D$24:$AG$391,$AK376,G$419)=0),"",(INDEX(MASTER!$D$24:$AG$391,$AK376,G$419))))</f>
        <v>17518.330000000002</v>
      </c>
      <c r="H376" s="22" t="str" cm="1">
        <f t="array" ref="H376">IF($AK376=0,"",IF((INDEX(MASTER!$D$24:$AG$391,$AK376,H$419)=0),"",(INDEX(MASTER!$D$24:$AG$391,$AK376,H$419))))</f>
        <v>TO</v>
      </c>
      <c r="I376" s="23" t="str" cm="1">
        <f t="array" ref="I376">IF($AK376=0,"",IF((INDEX(MASTER!$D$24:$AG$391,$AK376,I$419)=0),"",(INDEX(MASTER!$D$24:$AG$391,$AK376,I$419))))</f>
        <v>175+71.10</v>
      </c>
      <c r="J376" s="24" t="str" cm="1">
        <f t="array" ref="J376">IF($AK376=0,"",IF((INDEX(MASTER!$D$24:$AG$391,$AK376,J$419)=0),"",(INDEX(MASTER!$D$24:$AG$391,$AK376,J$419))))</f>
        <v>LT</v>
      </c>
      <c r="K376" s="24" t="str" cm="1">
        <f t="array" ref="K376">IF($AK376=0,"",IF((INDEX(MASTER!$D$24:$AG$391,$AK376,K$419)=0),"",(INDEX(MASTER!$D$24:$AG$391,$AK376,K$419))))</f>
        <v>02/S&gt;2/04</v>
      </c>
      <c r="L376" s="25" t="str" cm="1">
        <f t="array" ref="L376">IF($AK376=0,"",IF((INDEX(MASTER!$D$24:$AG$391,$AK376,L$419)=0),"",(INDEX(MASTER!$D$24:$AG$391,$AK376,L$419))))</f>
        <v/>
      </c>
      <c r="M376" s="27" t="str" cm="1">
        <f t="array" ref="M376">IF($AK376=0,"",IF((INDEX(MASTER!$D$24:$AG$391,$AK376,M$419)=0),"",(INDEX(MASTER!$D$24:$AG$391,$AK376,M$419))))</f>
        <v/>
      </c>
      <c r="N376" s="27" t="str" cm="1">
        <f t="array" ref="N376">IF($AK376=0,"",IF((INDEX(MASTER!$D$24:$AG$391,$AK376,N$419)=0),"",(INDEX(MASTER!$D$24:$AG$391,$AK376,N$419))))</f>
        <v/>
      </c>
      <c r="O376" s="27" t="str" cm="1">
        <f t="array" ref="O376">IF($AK376=0,"",IF((INDEX(MASTER!$D$24:$AG$391,$AK376,O$419)=0),"",(INDEX(MASTER!$D$24:$AG$391,$AK376,O$419))))</f>
        <v/>
      </c>
      <c r="P376" s="27" t="str" cm="1">
        <f t="array" ref="P376">IF($AK376=0,"",IF((INDEX(MASTER!$D$24:$AG$391,$AK376,P$419)=0),"",(INDEX(MASTER!$D$24:$AG$391,$AK376,P$419))))</f>
        <v/>
      </c>
      <c r="Q376" s="27" t="str" cm="1">
        <f t="array" ref="Q376">IF($AK376=0,"",IF((INDEX(MASTER!$D$24:$AG$391,$AK376,Q$419)=0),"",(INDEX(MASTER!$D$24:$AG$391,$AK376,Q$419))))</f>
        <v/>
      </c>
      <c r="R376" s="27" t="str" cm="1">
        <f t="array" ref="R376">IF($AK376=0,"",IF((INDEX(MASTER!$D$24:$AG$391,$AK376,R$419)=0),"",(INDEX(MASTER!$D$24:$AG$391,$AK376,R$419))))</f>
        <v/>
      </c>
      <c r="S376" s="27" t="str" cm="1">
        <f t="array" ref="S376">IF($AK376=0,"",IF((INDEX(MASTER!$D$24:$AG$391,$AK376,S$419)=0),"",(INDEX(MASTER!$D$24:$AG$391,$AK376,S$419))))</f>
        <v/>
      </c>
      <c r="T376" s="27" cm="1">
        <f t="array" ref="T376">IF($AK376=0,"",IF((INDEX(MASTER!$D$24:$AG$391,$AK376,T$419)=0),"",(INDEX(MASTER!$D$24:$AG$391,$AK376,T$419))))</f>
        <v>199</v>
      </c>
      <c r="U376" s="27" t="str" cm="1">
        <f t="array" ref="U376">IF($AK376=0,"",IF((INDEX(MASTER!$D$24:$AG$391,$AK376,U$419)=0),"",(INDEX(MASTER!$D$24:$AG$391,$AK376,U$419))))</f>
        <v/>
      </c>
      <c r="V376" s="27" cm="1">
        <f t="array" ref="V376">IF($AK376=0,"",IF((INDEX(MASTER!$D$24:$AG$391,$AK376,V$419)=0),"",(INDEX(MASTER!$D$24:$AG$391,$AK376,V$419))))</f>
        <v>150</v>
      </c>
      <c r="W376" s="27" t="str" cm="1">
        <f t="array" ref="W376">IF($AK376=0,"",IF((INDEX(MASTER!$D$24:$AG$391,$AK376,W$419)=0),"",(INDEX(MASTER!$D$24:$AG$391,$AK376,W$419))))</f>
        <v/>
      </c>
      <c r="X376" s="27" t="str" cm="1">
        <f t="array" ref="X376">IF($AK376=0,"",IF((INDEX(MASTER!$D$24:$AG$391,$AK376,X$419)=0),"",(INDEX(MASTER!$D$24:$AG$391,$AK376,X$419))))</f>
        <v/>
      </c>
      <c r="Y376" s="27" t="str" cm="1">
        <f t="array" ref="Y376">IF($AK376=0,"",IF((INDEX(MASTER!$D$24:$AG$391,$AK376,Y$419)=0),"",(INDEX(MASTER!$D$24:$AG$391,$AK376,Y$419))))</f>
        <v/>
      </c>
      <c r="Z376" s="27" t="str" cm="1">
        <f t="array" ref="Z376">IF($AK376=0,"",IF((INDEX(MASTER!$D$24:$AG$391,$AK376,Z$419)=0),"",(INDEX(MASTER!$D$24:$AG$391,$AK376,Z$419))))</f>
        <v/>
      </c>
      <c r="AA376" s="27" t="str" cm="1">
        <f t="array" ref="AA376">IF($AK376=0,"",IF((INDEX(MASTER!$D$24:$AG$391,$AK376,AA$419)=0),"",(INDEX(MASTER!$D$24:$AG$391,$AK376,AA$419))))</f>
        <v/>
      </c>
      <c r="AB376" s="27" t="str" cm="1">
        <f t="array" ref="AB376">IF($AK376=0,"",IF((INDEX(MASTER!$D$24:$AG$391,$AK376,AB$419)=0),"",(INDEX(MASTER!$D$24:$AG$391,$AK376,AB$419))))</f>
        <v/>
      </c>
      <c r="AC376" s="27" t="str" cm="1">
        <f t="array" ref="AC376">IF($AK376=0,"",IF((INDEX(MASTER!$D$24:$AG$391,$AK376,AC$419)=0),"",(INDEX(MASTER!$D$24:$AG$391,$AK376,AC$419))))</f>
        <v/>
      </c>
      <c r="AD376" s="27" t="str" cm="1">
        <f t="array" ref="AD376">IF($AK376=0,"",IF((INDEX(MASTER!$D$24:$AG$391,$AK376,AD$419)=0),"",(INDEX(MASTER!$D$24:$AG$391,$AK376,AD$419))))</f>
        <v/>
      </c>
      <c r="AE376" s="27" t="str" cm="1">
        <f t="array" ref="AE376">IF($AK376=0,"",IF((INDEX(MASTER!$D$24:$AG$391,$AK376,AE$419)=0),"",(INDEX(MASTER!$D$24:$AG$391,$AK376,AE$419))))</f>
        <v/>
      </c>
      <c r="AF376" s="102" t="str" cm="1">
        <f t="array" ref="AF376">IF($AK376=0,"",IF((INDEX(MASTER!$D$24:$AG$391,$AK376,AF$419)=0),"",(INDEX(MASTER!$D$24:$AG$391,$AK376,AF$419))))</f>
        <v/>
      </c>
      <c r="AK376" s="3">
        <v>269</v>
      </c>
    </row>
    <row r="377" spans="2:37" ht="12.75" customHeight="1" x14ac:dyDescent="0.2">
      <c r="B377" s="28"/>
      <c r="D377" s="22" cm="1">
        <f t="array" ref="D377">IF($AK377=0,"",IF((INDEX(MASTER!$D$24:$AG$391,$AK377,D$419)=0),"",(INDEX(MASTER!$D$24:$AG$391,$AK377,D$419))))</f>
        <v>149</v>
      </c>
      <c r="E377" s="22" t="str" cm="1">
        <f t="array" ref="E377">IF($AK377=0,"",IF((INDEX(MASTER!$D$24:$AG$391,$AK377,E$419)=0),"",(INDEX(MASTER!$D$24:$AG$391,$AK377,E$419))))</f>
        <v>W-27</v>
      </c>
      <c r="F377" s="22" t="str" cm="1">
        <f t="array" ref="F377">IF($AK377=0,"",IF((INDEX(MASTER!$D$24:$AG$391,$AK377,F$419)=0),"",(INDEX(MASTER!$D$24:$AG$391,$AK377,F$419))))</f>
        <v>MONROE STREET</v>
      </c>
      <c r="G377" s="23" cm="1">
        <f t="array" ref="G377">IF($AK377=0,"",IF((INDEX(MASTER!$D$24:$AG$391,$AK377,G$419)=0),"",(INDEX(MASTER!$D$24:$AG$391,$AK377,G$419))))</f>
        <v>17612.78</v>
      </c>
      <c r="H377" s="22" t="str" cm="1">
        <f t="array" ref="H377">IF($AK377=0,"",IF((INDEX(MASTER!$D$24:$AG$391,$AK377,H$419)=0),"",(INDEX(MASTER!$D$24:$AG$391,$AK377,H$419))))</f>
        <v>TO</v>
      </c>
      <c r="I377" s="23" cm="1">
        <f t="array" ref="I377">IF($AK377=0,"",IF((INDEX(MASTER!$D$24:$AG$391,$AK377,I$419)=0),"",(INDEX(MASTER!$D$24:$AG$391,$AK377,I$419))))</f>
        <v>17894.21</v>
      </c>
      <c r="J377" s="24" t="str" cm="1">
        <f t="array" ref="J377">IF($AK377=0,"",IF((INDEX(MASTER!$D$24:$AG$391,$AK377,J$419)=0),"",(INDEX(MASTER!$D$24:$AG$391,$AK377,J$419))))</f>
        <v>LT</v>
      </c>
      <c r="K377" s="24" t="str" cm="1">
        <f t="array" ref="K377">IF($AK377=0,"",IF((INDEX(MASTER!$D$24:$AG$391,$AK377,K$419)=0),"",(INDEX(MASTER!$D$24:$AG$391,$AK377,K$419))))</f>
        <v>01/NHS/21</v>
      </c>
      <c r="L377" s="25" t="str" cm="1">
        <f t="array" ref="L377">IF($AK377=0,"",IF((INDEX(MASTER!$D$24:$AG$391,$AK377,L$419)=0),"",(INDEX(MASTER!$D$24:$AG$391,$AK377,L$419))))</f>
        <v/>
      </c>
      <c r="M377" s="27" t="str" cm="1">
        <f t="array" ref="M377">IF($AK377=0,"",IF((INDEX(MASTER!$D$24:$AG$391,$AK377,M$419)=0),"",(INDEX(MASTER!$D$24:$AG$391,$AK377,M$419))))</f>
        <v/>
      </c>
      <c r="N377" s="27" t="str" cm="1">
        <f t="array" ref="N377">IF($AK377=0,"",IF((INDEX(MASTER!$D$24:$AG$391,$AK377,N$419)=0),"",(INDEX(MASTER!$D$24:$AG$391,$AK377,N$419))))</f>
        <v/>
      </c>
      <c r="O377" s="27" t="str" cm="1">
        <f t="array" ref="O377">IF($AK377=0,"",IF((INDEX(MASTER!$D$24:$AG$391,$AK377,O$419)=0),"",(INDEX(MASTER!$D$24:$AG$391,$AK377,O$419))))</f>
        <v/>
      </c>
      <c r="P377" s="27" t="str" cm="1">
        <f t="array" ref="P377">IF($AK377=0,"",IF((INDEX(MASTER!$D$24:$AG$391,$AK377,P$419)=0),"",(INDEX(MASTER!$D$24:$AG$391,$AK377,P$419))))</f>
        <v/>
      </c>
      <c r="Q377" s="27" cm="1">
        <f t="array" ref="Q377">IF($AK377=0,"",IF((INDEX(MASTER!$D$24:$AG$391,$AK377,Q$419)=0),"",(INDEX(MASTER!$D$24:$AG$391,$AK377,Q$419))))</f>
        <v>62</v>
      </c>
      <c r="R377" s="27" t="str" cm="1">
        <f t="array" ref="R377">IF($AK377=0,"",IF((INDEX(MASTER!$D$24:$AG$391,$AK377,R$419)=0),"",(INDEX(MASTER!$D$24:$AG$391,$AK377,R$419))))</f>
        <v/>
      </c>
      <c r="S377" s="27" t="str" cm="1">
        <f t="array" ref="S377">IF($AK377=0,"",IF((INDEX(MASTER!$D$24:$AG$391,$AK377,S$419)=0),"",(INDEX(MASTER!$D$24:$AG$391,$AK377,S$419))))</f>
        <v/>
      </c>
      <c r="T377" s="27" t="str" cm="1">
        <f t="array" ref="T377">IF($AK377=0,"",IF((INDEX(MASTER!$D$24:$AG$391,$AK377,T$419)=0),"",(INDEX(MASTER!$D$24:$AG$391,$AK377,T$419))))</f>
        <v/>
      </c>
      <c r="U377" s="27" cm="1">
        <f t="array" ref="U377">IF($AK377=0,"",IF((INDEX(MASTER!$D$24:$AG$391,$AK377,U$419)=0),"",(INDEX(MASTER!$D$24:$AG$391,$AK377,U$419))))</f>
        <v>3041</v>
      </c>
      <c r="V377" s="27" cm="1">
        <f t="array" ref="V377">IF($AK377=0,"",IF((INDEX(MASTER!$D$24:$AG$391,$AK377,V$419)=0),"",(INDEX(MASTER!$D$24:$AG$391,$AK377,V$419))))</f>
        <v>87</v>
      </c>
      <c r="W377" s="27" t="str" cm="1">
        <f t="array" ref="W377">IF($AK377=0,"",IF((INDEX(MASTER!$D$24:$AG$391,$AK377,W$419)=0),"",(INDEX(MASTER!$D$24:$AG$391,$AK377,W$419))))</f>
        <v/>
      </c>
      <c r="X377" s="27" t="str" cm="1">
        <f t="array" ref="X377">IF($AK377=0,"",IF((INDEX(MASTER!$D$24:$AG$391,$AK377,X$419)=0),"",(INDEX(MASTER!$D$24:$AG$391,$AK377,X$419))))</f>
        <v/>
      </c>
      <c r="Y377" s="27" t="str" cm="1">
        <f t="array" ref="Y377">IF($AK377=0,"",IF((INDEX(MASTER!$D$24:$AG$391,$AK377,Y$419)=0),"",(INDEX(MASTER!$D$24:$AG$391,$AK377,Y$419))))</f>
        <v/>
      </c>
      <c r="Z377" s="27" t="str" cm="1">
        <f t="array" ref="Z377">IF($AK377=0,"",IF((INDEX(MASTER!$D$24:$AG$391,$AK377,Z$419)=0),"",(INDEX(MASTER!$D$24:$AG$391,$AK377,Z$419))))</f>
        <v/>
      </c>
      <c r="AA377" s="27" t="str" cm="1">
        <f t="array" ref="AA377">IF($AK377=0,"",IF((INDEX(MASTER!$D$24:$AG$391,$AK377,AA$419)=0),"",(INDEX(MASTER!$D$24:$AG$391,$AK377,AA$419))))</f>
        <v/>
      </c>
      <c r="AB377" s="27" t="str" cm="1">
        <f t="array" ref="AB377">IF($AK377=0,"",IF((INDEX(MASTER!$D$24:$AG$391,$AK377,AB$419)=0),"",(INDEX(MASTER!$D$24:$AG$391,$AK377,AB$419))))</f>
        <v/>
      </c>
      <c r="AC377" s="27" t="str" cm="1">
        <f t="array" ref="AC377">IF($AK377=0,"",IF((INDEX(MASTER!$D$24:$AG$391,$AK377,AC$419)=0),"",(INDEX(MASTER!$D$24:$AG$391,$AK377,AC$419))))</f>
        <v/>
      </c>
      <c r="AD377" s="27" t="str" cm="1">
        <f t="array" ref="AD377">IF($AK377=0,"",IF((INDEX(MASTER!$D$24:$AG$391,$AK377,AD$419)=0),"",(INDEX(MASTER!$D$24:$AG$391,$AK377,AD$419))))</f>
        <v/>
      </c>
      <c r="AE377" s="27" t="str" cm="1">
        <f t="array" ref="AE377">IF($AK377=0,"",IF((INDEX(MASTER!$D$24:$AG$391,$AK377,AE$419)=0),"",(INDEX(MASTER!$D$24:$AG$391,$AK377,AE$419))))</f>
        <v/>
      </c>
      <c r="AF377" s="102" t="str" cm="1">
        <f t="array" ref="AF377">IF($AK377=0,"",IF((INDEX(MASTER!$D$24:$AG$391,$AK377,AF$419)=0),"",(INDEX(MASTER!$D$24:$AG$391,$AK377,AF$419))))</f>
        <v/>
      </c>
      <c r="AK377" s="3">
        <v>270</v>
      </c>
    </row>
    <row r="378" spans="2:37" ht="12.75" customHeight="1" x14ac:dyDescent="0.2">
      <c r="B378" s="28"/>
      <c r="D378" s="22" cm="1">
        <f t="array" ref="D378">IF($AK378=0,"",IF((INDEX(MASTER!$D$24:$AG$391,$AK378,D$419)=0),"",(INDEX(MASTER!$D$24:$AG$391,$AK378,D$419))))</f>
        <v>150</v>
      </c>
      <c r="E378" s="22" t="str" cm="1">
        <f t="array" ref="E378">IF($AK378=0,"",IF((INDEX(MASTER!$D$24:$AG$391,$AK378,E$419)=0),"",(INDEX(MASTER!$D$24:$AG$391,$AK378,E$419))))</f>
        <v>W-28</v>
      </c>
      <c r="F378" s="22" t="str" cm="1">
        <f t="array" ref="F378">IF($AK378=0,"",IF((INDEX(MASTER!$D$24:$AG$391,$AK378,F$419)=0),"",(INDEX(MASTER!$D$24:$AG$391,$AK378,F$419))))</f>
        <v>MONROE STREET</v>
      </c>
      <c r="G378" s="23" cm="1">
        <f t="array" ref="G378">IF($AK378=0,"",IF((INDEX(MASTER!$D$24:$AG$391,$AK378,G$419)=0),"",(INDEX(MASTER!$D$24:$AG$391,$AK378,G$419))))</f>
        <v>18224.86</v>
      </c>
      <c r="H378" s="22" t="str" cm="1">
        <f t="array" ref="H378">IF($AK378=0,"",IF((INDEX(MASTER!$D$24:$AG$391,$AK378,H$419)=0),"",(INDEX(MASTER!$D$24:$AG$391,$AK378,H$419))))</f>
        <v>TO</v>
      </c>
      <c r="I378" s="23" cm="1">
        <f t="array" ref="I378">IF($AK378=0,"",IF((INDEX(MASTER!$D$24:$AG$391,$AK378,I$419)=0),"",(INDEX(MASTER!$D$24:$AG$391,$AK378,I$419))))</f>
        <v>18705.97</v>
      </c>
      <c r="J378" s="24" t="str" cm="1">
        <f t="array" ref="J378">IF($AK378=0,"",IF((INDEX(MASTER!$D$24:$AG$391,$AK378,J$419)=0),"",(INDEX(MASTER!$D$24:$AG$391,$AK378,J$419))))</f>
        <v>LT</v>
      </c>
      <c r="K378" s="24" t="str" cm="1">
        <f t="array" ref="K378">IF($AK378=0,"",IF((INDEX(MASTER!$D$24:$AG$391,$AK378,K$419)=0),"",(INDEX(MASTER!$D$24:$AG$391,$AK378,K$419))))</f>
        <v>01/NHS/21</v>
      </c>
      <c r="L378" s="25" t="str" cm="1">
        <f t="array" ref="L378">IF($AK378=0,"",IF((INDEX(MASTER!$D$24:$AG$391,$AK378,L$419)=0),"",(INDEX(MASTER!$D$24:$AG$391,$AK378,L$419))))</f>
        <v/>
      </c>
      <c r="M378" s="27" t="str" cm="1">
        <f t="array" ref="M378">IF($AK378=0,"",IF((INDEX(MASTER!$D$24:$AG$391,$AK378,M$419)=0),"",(INDEX(MASTER!$D$24:$AG$391,$AK378,M$419))))</f>
        <v/>
      </c>
      <c r="N378" s="27" t="str" cm="1">
        <f t="array" ref="N378">IF($AK378=0,"",IF((INDEX(MASTER!$D$24:$AG$391,$AK378,N$419)=0),"",(INDEX(MASTER!$D$24:$AG$391,$AK378,N$419))))</f>
        <v/>
      </c>
      <c r="O378" s="27" t="str" cm="1">
        <f t="array" ref="O378">IF($AK378=0,"",IF((INDEX(MASTER!$D$24:$AG$391,$AK378,O$419)=0),"",(INDEX(MASTER!$D$24:$AG$391,$AK378,O$419))))</f>
        <v/>
      </c>
      <c r="P378" s="27" t="str" cm="1">
        <f t="array" ref="P378">IF($AK378=0,"",IF((INDEX(MASTER!$D$24:$AG$391,$AK378,P$419)=0),"",(INDEX(MASTER!$D$24:$AG$391,$AK378,P$419))))</f>
        <v/>
      </c>
      <c r="Q378" s="27" cm="1">
        <f t="array" ref="Q378">IF($AK378=0,"",IF((INDEX(MASTER!$D$24:$AG$391,$AK378,Q$419)=0),"",(INDEX(MASTER!$D$24:$AG$391,$AK378,Q$419))))</f>
        <v>114</v>
      </c>
      <c r="R378" s="27" t="str" cm="1">
        <f t="array" ref="R378">IF($AK378=0,"",IF((INDEX(MASTER!$D$24:$AG$391,$AK378,R$419)=0),"",(INDEX(MASTER!$D$24:$AG$391,$AK378,R$419))))</f>
        <v/>
      </c>
      <c r="S378" s="27" t="str" cm="1">
        <f t="array" ref="S378">IF($AK378=0,"",IF((INDEX(MASTER!$D$24:$AG$391,$AK378,S$419)=0),"",(INDEX(MASTER!$D$24:$AG$391,$AK378,S$419))))</f>
        <v/>
      </c>
      <c r="T378" s="27" t="str" cm="1">
        <f t="array" ref="T378">IF($AK378=0,"",IF((INDEX(MASTER!$D$24:$AG$391,$AK378,T$419)=0),"",(INDEX(MASTER!$D$24:$AG$391,$AK378,T$419))))</f>
        <v/>
      </c>
      <c r="U378" s="27" cm="1">
        <f t="array" ref="U378">IF($AK378=0,"",IF((INDEX(MASTER!$D$24:$AG$391,$AK378,U$419)=0),"",(INDEX(MASTER!$D$24:$AG$391,$AK378,U$419))))</f>
        <v>5644</v>
      </c>
      <c r="V378" s="27" cm="1">
        <f t="array" ref="V378">IF($AK378=0,"",IF((INDEX(MASTER!$D$24:$AG$391,$AK378,V$419)=0),"",(INDEX(MASTER!$D$24:$AG$391,$AK378,V$419))))</f>
        <v>166</v>
      </c>
      <c r="W378" s="27" t="str" cm="1">
        <f t="array" ref="W378">IF($AK378=0,"",IF((INDEX(MASTER!$D$24:$AG$391,$AK378,W$419)=0),"",(INDEX(MASTER!$D$24:$AG$391,$AK378,W$419))))</f>
        <v/>
      </c>
      <c r="X378" s="27" t="str" cm="1">
        <f t="array" ref="X378">IF($AK378=0,"",IF((INDEX(MASTER!$D$24:$AG$391,$AK378,X$419)=0),"",(INDEX(MASTER!$D$24:$AG$391,$AK378,X$419))))</f>
        <v/>
      </c>
      <c r="Y378" s="27" t="str" cm="1">
        <f t="array" ref="Y378">IF($AK378=0,"",IF((INDEX(MASTER!$D$24:$AG$391,$AK378,Y$419)=0),"",(INDEX(MASTER!$D$24:$AG$391,$AK378,Y$419))))</f>
        <v/>
      </c>
      <c r="Z378" s="27" t="str" cm="1">
        <f t="array" ref="Z378">IF($AK378=0,"",IF((INDEX(MASTER!$D$24:$AG$391,$AK378,Z$419)=0),"",(INDEX(MASTER!$D$24:$AG$391,$AK378,Z$419))))</f>
        <v/>
      </c>
      <c r="AA378" s="27" t="str" cm="1">
        <f t="array" ref="AA378">IF($AK378=0,"",IF((INDEX(MASTER!$D$24:$AG$391,$AK378,AA$419)=0),"",(INDEX(MASTER!$D$24:$AG$391,$AK378,AA$419))))</f>
        <v/>
      </c>
      <c r="AB378" s="27" t="str" cm="1">
        <f t="array" ref="AB378">IF($AK378=0,"",IF((INDEX(MASTER!$D$24:$AG$391,$AK378,AB$419)=0),"",(INDEX(MASTER!$D$24:$AG$391,$AK378,AB$419))))</f>
        <v/>
      </c>
      <c r="AC378" s="27" t="str" cm="1">
        <f t="array" ref="AC378">IF($AK378=0,"",IF((INDEX(MASTER!$D$24:$AG$391,$AK378,AC$419)=0),"",(INDEX(MASTER!$D$24:$AG$391,$AK378,AC$419))))</f>
        <v/>
      </c>
      <c r="AD378" s="27" t="str" cm="1">
        <f t="array" ref="AD378">IF($AK378=0,"",IF((INDEX(MASTER!$D$24:$AG$391,$AK378,AD$419)=0),"",(INDEX(MASTER!$D$24:$AG$391,$AK378,AD$419))))</f>
        <v/>
      </c>
      <c r="AE378" s="27" t="str" cm="1">
        <f t="array" ref="AE378">IF($AK378=0,"",IF((INDEX(MASTER!$D$24:$AG$391,$AK378,AE$419)=0),"",(INDEX(MASTER!$D$24:$AG$391,$AK378,AE$419))))</f>
        <v/>
      </c>
      <c r="AF378" s="102" t="str" cm="1">
        <f t="array" ref="AF378">IF($AK378=0,"",IF((INDEX(MASTER!$D$24:$AG$391,$AK378,AF$419)=0),"",(INDEX(MASTER!$D$24:$AG$391,$AK378,AF$419))))</f>
        <v/>
      </c>
      <c r="AK378" s="3">
        <v>271</v>
      </c>
    </row>
    <row r="379" spans="2:37" ht="12.75" customHeight="1" x14ac:dyDescent="0.2">
      <c r="B379" s="28"/>
      <c r="D379" s="22" cm="1">
        <f t="array" ref="D379">IF($AK379=0,"",IF((INDEX(MASTER!$D$24:$AG$391,$AK379,D$419)=0),"",(INDEX(MASTER!$D$24:$AG$391,$AK379,D$419))))</f>
        <v>151</v>
      </c>
      <c r="E379" s="22" t="str" cm="1">
        <f t="array" ref="E379">IF($AK379=0,"",IF((INDEX(MASTER!$D$24:$AG$391,$AK379,E$419)=0),"",(INDEX(MASTER!$D$24:$AG$391,$AK379,E$419))))</f>
        <v>W-29</v>
      </c>
      <c r="F379" s="22" t="str" cm="1">
        <f t="array" ref="F379">IF($AK379=0,"",IF((INDEX(MASTER!$D$24:$AG$391,$AK379,F$419)=0),"",(INDEX(MASTER!$D$24:$AG$391,$AK379,F$419))))</f>
        <v>MONROE STREET</v>
      </c>
      <c r="G379" s="23" cm="1">
        <f t="array" ref="G379">IF($AK379=0,"",IF((INDEX(MASTER!$D$24:$AG$391,$AK379,G$419)=0),"",(INDEX(MASTER!$D$24:$AG$391,$AK379,G$419))))</f>
        <v>18813.25</v>
      </c>
      <c r="H379" s="22" t="str" cm="1">
        <f t="array" ref="H379">IF($AK379=0,"",IF((INDEX(MASTER!$D$24:$AG$391,$AK379,H$419)=0),"",(INDEX(MASTER!$D$24:$AG$391,$AK379,H$419))))</f>
        <v>TO</v>
      </c>
      <c r="I379" s="23" cm="1">
        <f t="array" ref="I379">IF($AK379=0,"",IF((INDEX(MASTER!$D$24:$AG$391,$AK379,I$419)=0),"",(INDEX(MASTER!$D$24:$AG$391,$AK379,I$419))))</f>
        <v>19304.650000000001</v>
      </c>
      <c r="J379" s="24" t="str" cm="1">
        <f t="array" ref="J379">IF($AK379=0,"",IF((INDEX(MASTER!$D$24:$AG$391,$AK379,J$419)=0),"",(INDEX(MASTER!$D$24:$AG$391,$AK379,J$419))))</f>
        <v>LT</v>
      </c>
      <c r="K379" s="24" t="str" cm="1">
        <f t="array" ref="K379">IF($AK379=0,"",IF((INDEX(MASTER!$D$24:$AG$391,$AK379,K$419)=0),"",(INDEX(MASTER!$D$24:$AG$391,$AK379,K$419))))</f>
        <v>01/NHS/21</v>
      </c>
      <c r="L379" s="25" t="str" cm="1">
        <f t="array" ref="L379">IF($AK379=0,"",IF((INDEX(MASTER!$D$24:$AG$391,$AK379,L$419)=0),"",(INDEX(MASTER!$D$24:$AG$391,$AK379,L$419))))</f>
        <v/>
      </c>
      <c r="M379" s="27" t="str" cm="1">
        <f t="array" ref="M379">IF($AK379=0,"",IF((INDEX(MASTER!$D$24:$AG$391,$AK379,M$419)=0),"",(INDEX(MASTER!$D$24:$AG$391,$AK379,M$419))))</f>
        <v/>
      </c>
      <c r="N379" s="27" t="str" cm="1">
        <f t="array" ref="N379">IF($AK379=0,"",IF((INDEX(MASTER!$D$24:$AG$391,$AK379,N$419)=0),"",(INDEX(MASTER!$D$24:$AG$391,$AK379,N$419))))</f>
        <v/>
      </c>
      <c r="O379" s="27" t="str" cm="1">
        <f t="array" ref="O379">IF($AK379=0,"",IF((INDEX(MASTER!$D$24:$AG$391,$AK379,O$419)=0),"",(INDEX(MASTER!$D$24:$AG$391,$AK379,O$419))))</f>
        <v/>
      </c>
      <c r="P379" s="27" t="str" cm="1">
        <f t="array" ref="P379">IF($AK379=0,"",IF((INDEX(MASTER!$D$24:$AG$391,$AK379,P$419)=0),"",(INDEX(MASTER!$D$24:$AG$391,$AK379,P$419))))</f>
        <v/>
      </c>
      <c r="Q379" s="27" t="str" cm="1">
        <f t="array" ref="Q379">IF($AK379=0,"",IF((INDEX(MASTER!$D$24:$AG$391,$AK379,Q$419)=0),"",(INDEX(MASTER!$D$24:$AG$391,$AK379,Q$419))))</f>
        <v/>
      </c>
      <c r="R379" s="27" t="str" cm="1">
        <f t="array" ref="R379">IF($AK379=0,"",IF((INDEX(MASTER!$D$24:$AG$391,$AK379,R$419)=0),"",(INDEX(MASTER!$D$24:$AG$391,$AK379,R$419))))</f>
        <v/>
      </c>
      <c r="S379" s="27" t="str" cm="1">
        <f t="array" ref="S379">IF($AK379=0,"",IF((INDEX(MASTER!$D$24:$AG$391,$AK379,S$419)=0),"",(INDEX(MASTER!$D$24:$AG$391,$AK379,S$419))))</f>
        <v/>
      </c>
      <c r="T379" s="27" cm="1">
        <f t="array" ref="T379">IF($AK379=0,"",IF((INDEX(MASTER!$D$24:$AG$391,$AK379,T$419)=0),"",(INDEX(MASTER!$D$24:$AG$391,$AK379,T$419))))</f>
        <v>4096</v>
      </c>
      <c r="U379" s="27" t="str" cm="1">
        <f t="array" ref="U379">IF($AK379=0,"",IF((INDEX(MASTER!$D$24:$AG$391,$AK379,U$419)=0),"",(INDEX(MASTER!$D$24:$AG$391,$AK379,U$419))))</f>
        <v/>
      </c>
      <c r="V379" s="27" cm="1">
        <f t="array" ref="V379">IF($AK379=0,"",IF((INDEX(MASTER!$D$24:$AG$391,$AK379,V$419)=0),"",(INDEX(MASTER!$D$24:$AG$391,$AK379,V$419))))</f>
        <v>201</v>
      </c>
      <c r="W379" s="27" t="str" cm="1">
        <f t="array" ref="W379">IF($AK379=0,"",IF((INDEX(MASTER!$D$24:$AG$391,$AK379,W$419)=0),"",(INDEX(MASTER!$D$24:$AG$391,$AK379,W$419))))</f>
        <v/>
      </c>
      <c r="X379" s="27" t="str" cm="1">
        <f t="array" ref="X379">IF($AK379=0,"",IF((INDEX(MASTER!$D$24:$AG$391,$AK379,X$419)=0),"",(INDEX(MASTER!$D$24:$AG$391,$AK379,X$419))))</f>
        <v/>
      </c>
      <c r="Y379" s="27" t="str" cm="1">
        <f t="array" ref="Y379">IF($AK379=0,"",IF((INDEX(MASTER!$D$24:$AG$391,$AK379,Y$419)=0),"",(INDEX(MASTER!$D$24:$AG$391,$AK379,Y$419))))</f>
        <v/>
      </c>
      <c r="Z379" s="27" t="str" cm="1">
        <f t="array" ref="Z379">IF($AK379=0,"",IF((INDEX(MASTER!$D$24:$AG$391,$AK379,Z$419)=0),"",(INDEX(MASTER!$D$24:$AG$391,$AK379,Z$419))))</f>
        <v/>
      </c>
      <c r="AA379" s="27" t="str" cm="1">
        <f t="array" ref="AA379">IF($AK379=0,"",IF((INDEX(MASTER!$D$24:$AG$391,$AK379,AA$419)=0),"",(INDEX(MASTER!$D$24:$AG$391,$AK379,AA$419))))</f>
        <v/>
      </c>
      <c r="AB379" s="27" t="str" cm="1">
        <f t="array" ref="AB379">IF($AK379=0,"",IF((INDEX(MASTER!$D$24:$AG$391,$AK379,AB$419)=0),"",(INDEX(MASTER!$D$24:$AG$391,$AK379,AB$419))))</f>
        <v/>
      </c>
      <c r="AC379" s="27" t="str" cm="1">
        <f t="array" ref="AC379">IF($AK379=0,"",IF((INDEX(MASTER!$D$24:$AG$391,$AK379,AC$419)=0),"",(INDEX(MASTER!$D$24:$AG$391,$AK379,AC$419))))</f>
        <v/>
      </c>
      <c r="AD379" s="27" t="str" cm="1">
        <f t="array" ref="AD379">IF($AK379=0,"",IF((INDEX(MASTER!$D$24:$AG$391,$AK379,AD$419)=0),"",(INDEX(MASTER!$D$24:$AG$391,$AK379,AD$419))))</f>
        <v/>
      </c>
      <c r="AE379" s="27" t="str" cm="1">
        <f t="array" ref="AE379">IF($AK379=0,"",IF((INDEX(MASTER!$D$24:$AG$391,$AK379,AE$419)=0),"",(INDEX(MASTER!$D$24:$AG$391,$AK379,AE$419))))</f>
        <v/>
      </c>
      <c r="AF379" s="102" t="str" cm="1">
        <f t="array" ref="AF379">IF($AK379=0,"",IF((INDEX(MASTER!$D$24:$AG$391,$AK379,AF$419)=0),"",(INDEX(MASTER!$D$24:$AG$391,$AK379,AF$419))))</f>
        <v/>
      </c>
      <c r="AK379" s="3">
        <v>272</v>
      </c>
    </row>
    <row r="380" spans="2:37" ht="12.75" customHeight="1" x14ac:dyDescent="0.2">
      <c r="B380" s="28"/>
      <c r="D380" s="22" cm="1">
        <f t="array" ref="D380">IF($AK380=0,"",IF((INDEX(MASTER!$D$24:$AG$391,$AK380,D$419)=0),"",(INDEX(MASTER!$D$24:$AG$391,$AK380,D$419))))</f>
        <v>151</v>
      </c>
      <c r="E380" s="22" t="str" cm="1">
        <f t="array" ref="E380">IF($AK380=0,"",IF((INDEX(MASTER!$D$24:$AG$391,$AK380,E$419)=0),"",(INDEX(MASTER!$D$24:$AG$391,$AK380,E$419))))</f>
        <v>W-30</v>
      </c>
      <c r="F380" s="22" t="str" cm="1">
        <f t="array" ref="F380">IF($AK380=0,"",IF((INDEX(MASTER!$D$24:$AG$391,$AK380,F$419)=0),"",(INDEX(MASTER!$D$24:$AG$391,$AK380,F$419))))</f>
        <v>ALEXIS ROAD / MONROE STREET</v>
      </c>
      <c r="G380" s="23" t="str" cm="1">
        <f t="array" ref="G380">IF($AK380=0,"",IF((INDEX(MASTER!$D$24:$AG$391,$AK380,G$419)=0),"",(INDEX(MASTER!$D$24:$AG$391,$AK380,G$419))))</f>
        <v>20+87.31</v>
      </c>
      <c r="H380" s="22" t="str" cm="1">
        <f t="array" ref="H380">IF($AK380=0,"",IF((INDEX(MASTER!$D$24:$AG$391,$AK380,H$419)=0),"",(INDEX(MASTER!$D$24:$AG$391,$AK380,H$419))))</f>
        <v>TO</v>
      </c>
      <c r="I380" s="23" cm="1">
        <f t="array" ref="I380">IF($AK380=0,"",IF((INDEX(MASTER!$D$24:$AG$391,$AK380,I$419)=0),"",(INDEX(MASTER!$D$24:$AG$391,$AK380,I$419))))</f>
        <v>19304.669999999998</v>
      </c>
      <c r="J380" s="24" t="str" cm="1">
        <f t="array" ref="J380">IF($AK380=0,"",IF((INDEX(MASTER!$D$24:$AG$391,$AK380,J$419)=0),"",(INDEX(MASTER!$D$24:$AG$391,$AK380,J$419))))</f>
        <v>RT</v>
      </c>
      <c r="K380" s="24" t="str" cm="1">
        <f t="array" ref="K380">IF($AK380=0,"",IF((INDEX(MASTER!$D$24:$AG$391,$AK380,K$419)=0),"",(INDEX(MASTER!$D$24:$AG$391,$AK380,K$419))))</f>
        <v>01/NHS/21</v>
      </c>
      <c r="L380" s="25" t="str" cm="1">
        <f t="array" ref="L380">IF($AK380=0,"",IF((INDEX(MASTER!$D$24:$AG$391,$AK380,L$419)=0),"",(INDEX(MASTER!$D$24:$AG$391,$AK380,L$419))))</f>
        <v/>
      </c>
      <c r="M380" s="27" t="str" cm="1">
        <f t="array" ref="M380">IF($AK380=0,"",IF((INDEX(MASTER!$D$24:$AG$391,$AK380,M$419)=0),"",(INDEX(MASTER!$D$24:$AG$391,$AK380,M$419))))</f>
        <v/>
      </c>
      <c r="N380" s="27" t="str" cm="1">
        <f t="array" ref="N380">IF($AK380=0,"",IF((INDEX(MASTER!$D$24:$AG$391,$AK380,N$419)=0),"",(INDEX(MASTER!$D$24:$AG$391,$AK380,N$419))))</f>
        <v/>
      </c>
      <c r="O380" s="27" t="str" cm="1">
        <f t="array" ref="O380">IF($AK380=0,"",IF((INDEX(MASTER!$D$24:$AG$391,$AK380,O$419)=0),"",(INDEX(MASTER!$D$24:$AG$391,$AK380,O$419))))</f>
        <v/>
      </c>
      <c r="P380" s="27" t="str" cm="1">
        <f t="array" ref="P380">IF($AK380=0,"",IF((INDEX(MASTER!$D$24:$AG$391,$AK380,P$419)=0),"",(INDEX(MASTER!$D$24:$AG$391,$AK380,P$419))))</f>
        <v/>
      </c>
      <c r="Q380" s="27" cm="1">
        <f t="array" ref="Q380">IF($AK380=0,"",IF((INDEX(MASTER!$D$24:$AG$391,$AK380,Q$419)=0),"",(INDEX(MASTER!$D$24:$AG$391,$AK380,Q$419))))</f>
        <v>107</v>
      </c>
      <c r="R380" s="27" t="str" cm="1">
        <f t="array" ref="R380">IF($AK380=0,"",IF((INDEX(MASTER!$D$24:$AG$391,$AK380,R$419)=0),"",(INDEX(MASTER!$D$24:$AG$391,$AK380,R$419))))</f>
        <v/>
      </c>
      <c r="S380" s="27" t="str" cm="1">
        <f t="array" ref="S380">IF($AK380=0,"",IF((INDEX(MASTER!$D$24:$AG$391,$AK380,S$419)=0),"",(INDEX(MASTER!$D$24:$AG$391,$AK380,S$419))))</f>
        <v/>
      </c>
      <c r="T380" s="27" t="str" cm="1">
        <f t="array" ref="T380">IF($AK380=0,"",IF((INDEX(MASTER!$D$24:$AG$391,$AK380,T$419)=0),"",(INDEX(MASTER!$D$24:$AG$391,$AK380,T$419))))</f>
        <v/>
      </c>
      <c r="U380" s="27" cm="1">
        <f t="array" ref="U380">IF($AK380=0,"",IF((INDEX(MASTER!$D$24:$AG$391,$AK380,U$419)=0),"",(INDEX(MASTER!$D$24:$AG$391,$AK380,U$419))))</f>
        <v>5328</v>
      </c>
      <c r="V380" s="27" cm="1">
        <f t="array" ref="V380">IF($AK380=0,"",IF((INDEX(MASTER!$D$24:$AG$391,$AK380,V$419)=0),"",(INDEX(MASTER!$D$24:$AG$391,$AK380,V$419))))</f>
        <v>117</v>
      </c>
      <c r="W380" s="27" t="str" cm="1">
        <f t="array" ref="W380">IF($AK380=0,"",IF((INDEX(MASTER!$D$24:$AG$391,$AK380,W$419)=0),"",(INDEX(MASTER!$D$24:$AG$391,$AK380,W$419))))</f>
        <v/>
      </c>
      <c r="X380" s="27" t="str" cm="1">
        <f t="array" ref="X380">IF($AK380=0,"",IF((INDEX(MASTER!$D$24:$AG$391,$AK380,X$419)=0),"",(INDEX(MASTER!$D$24:$AG$391,$AK380,X$419))))</f>
        <v/>
      </c>
      <c r="Y380" s="27" t="str" cm="1">
        <f t="array" ref="Y380">IF($AK380=0,"",IF((INDEX(MASTER!$D$24:$AG$391,$AK380,Y$419)=0),"",(INDEX(MASTER!$D$24:$AG$391,$AK380,Y$419))))</f>
        <v/>
      </c>
      <c r="Z380" s="27" t="str" cm="1">
        <f t="array" ref="Z380">IF($AK380=0,"",IF((INDEX(MASTER!$D$24:$AG$391,$AK380,Z$419)=0),"",(INDEX(MASTER!$D$24:$AG$391,$AK380,Z$419))))</f>
        <v/>
      </c>
      <c r="AA380" s="27" t="str" cm="1">
        <f t="array" ref="AA380">IF($AK380=0,"",IF((INDEX(MASTER!$D$24:$AG$391,$AK380,AA$419)=0),"",(INDEX(MASTER!$D$24:$AG$391,$AK380,AA$419))))</f>
        <v/>
      </c>
      <c r="AB380" s="27" t="str" cm="1">
        <f t="array" ref="AB380">IF($AK380=0,"",IF((INDEX(MASTER!$D$24:$AG$391,$AK380,AB$419)=0),"",(INDEX(MASTER!$D$24:$AG$391,$AK380,AB$419))))</f>
        <v/>
      </c>
      <c r="AC380" s="27" t="str" cm="1">
        <f t="array" ref="AC380">IF($AK380=0,"",IF((INDEX(MASTER!$D$24:$AG$391,$AK380,AC$419)=0),"",(INDEX(MASTER!$D$24:$AG$391,$AK380,AC$419))))</f>
        <v/>
      </c>
      <c r="AD380" s="27" t="str" cm="1">
        <f t="array" ref="AD380">IF($AK380=0,"",IF((INDEX(MASTER!$D$24:$AG$391,$AK380,AD$419)=0),"",(INDEX(MASTER!$D$24:$AG$391,$AK380,AD$419))))</f>
        <v/>
      </c>
      <c r="AE380" s="27" t="str" cm="1">
        <f t="array" ref="AE380">IF($AK380=0,"",IF((INDEX(MASTER!$D$24:$AG$391,$AK380,AE$419)=0),"",(INDEX(MASTER!$D$24:$AG$391,$AK380,AE$419))))</f>
        <v/>
      </c>
      <c r="AF380" s="102" t="str" cm="1">
        <f t="array" ref="AF380">IF($AK380=0,"",IF((INDEX(MASTER!$D$24:$AG$391,$AK380,AF$419)=0),"",(INDEX(MASTER!$D$24:$AG$391,$AK380,AF$419))))</f>
        <v/>
      </c>
      <c r="AK380" s="3">
        <v>273</v>
      </c>
    </row>
    <row r="381" spans="2:37" ht="12.75" customHeight="1" x14ac:dyDescent="0.2">
      <c r="B381" s="28"/>
      <c r="D381" s="22" cm="1">
        <f t="array" ref="D381">IF($AK381=0,"",IF((INDEX(MASTER!$D$24:$AG$391,$AK381,D$419)=0),"",(INDEX(MASTER!$D$24:$AG$391,$AK381,D$419))))</f>
        <v>155</v>
      </c>
      <c r="E381" s="22" t="str" cm="1">
        <f t="array" ref="E381">IF($AK381=0,"",IF((INDEX(MASTER!$D$24:$AG$391,$AK381,E$419)=0),"",(INDEX(MASTER!$D$24:$AG$391,$AK381,E$419))))</f>
        <v>W-31</v>
      </c>
      <c r="F381" s="22" t="str" cm="1">
        <f t="array" ref="F381">IF($AK381=0,"",IF((INDEX(MASTER!$D$24:$AG$391,$AK381,F$419)=0),"",(INDEX(MASTER!$D$24:$AG$391,$AK381,F$419))))</f>
        <v>ALEXIS ROAD</v>
      </c>
      <c r="G381" s="23" cm="1">
        <f t="array" ref="G381">IF($AK381=0,"",IF((INDEX(MASTER!$D$24:$AG$391,$AK381,G$419)=0),"",(INDEX(MASTER!$D$24:$AG$391,$AK381,G$419))))</f>
        <v>3399.28</v>
      </c>
      <c r="H381" s="22" t="str" cm="1">
        <f t="array" ref="H381">IF($AK381=0,"",IF((INDEX(MASTER!$D$24:$AG$391,$AK381,H$419)=0),"",(INDEX(MASTER!$D$24:$AG$391,$AK381,H$419))))</f>
        <v>TO</v>
      </c>
      <c r="I381" s="23" cm="1">
        <f t="array" ref="I381">IF($AK381=0,"",IF((INDEX(MASTER!$D$24:$AG$391,$AK381,I$419)=0),"",(INDEX(MASTER!$D$24:$AG$391,$AK381,I$419))))</f>
        <v>3703.63</v>
      </c>
      <c r="J381" s="24" t="str" cm="1">
        <f t="array" ref="J381">IF($AK381=0,"",IF((INDEX(MASTER!$D$24:$AG$391,$AK381,J$419)=0),"",(INDEX(MASTER!$D$24:$AG$391,$AK381,J$419))))</f>
        <v>LT</v>
      </c>
      <c r="K381" s="24" t="str" cm="1">
        <f t="array" ref="K381">IF($AK381=0,"",IF((INDEX(MASTER!$D$24:$AG$391,$AK381,K$419)=0),"",(INDEX(MASTER!$D$24:$AG$391,$AK381,K$419))))</f>
        <v>02/S&gt;2/04</v>
      </c>
      <c r="L381" s="25" t="str" cm="1">
        <f t="array" ref="L381">IF($AK381=0,"",IF((INDEX(MASTER!$D$24:$AG$391,$AK381,L$419)=0),"",(INDEX(MASTER!$D$24:$AG$391,$AK381,L$419))))</f>
        <v/>
      </c>
      <c r="M381" s="27" t="str" cm="1">
        <f t="array" ref="M381">IF($AK381=0,"",IF((INDEX(MASTER!$D$24:$AG$391,$AK381,M$419)=0),"",(INDEX(MASTER!$D$24:$AG$391,$AK381,M$419))))</f>
        <v/>
      </c>
      <c r="N381" s="27" t="str" cm="1">
        <f t="array" ref="N381">IF($AK381=0,"",IF((INDEX(MASTER!$D$24:$AG$391,$AK381,N$419)=0),"",(INDEX(MASTER!$D$24:$AG$391,$AK381,N$419))))</f>
        <v/>
      </c>
      <c r="O381" s="27" t="str" cm="1">
        <f t="array" ref="O381">IF($AK381=0,"",IF((INDEX(MASTER!$D$24:$AG$391,$AK381,O$419)=0),"",(INDEX(MASTER!$D$24:$AG$391,$AK381,O$419))))</f>
        <v/>
      </c>
      <c r="P381" s="27" t="str" cm="1">
        <f t="array" ref="P381">IF($AK381=0,"",IF((INDEX(MASTER!$D$24:$AG$391,$AK381,P$419)=0),"",(INDEX(MASTER!$D$24:$AG$391,$AK381,P$419))))</f>
        <v/>
      </c>
      <c r="Q381" s="27" t="str" cm="1">
        <f t="array" ref="Q381">IF($AK381=0,"",IF((INDEX(MASTER!$D$24:$AG$391,$AK381,Q$419)=0),"",(INDEX(MASTER!$D$24:$AG$391,$AK381,Q$419))))</f>
        <v/>
      </c>
      <c r="R381" s="27" t="str" cm="1">
        <f t="array" ref="R381">IF($AK381=0,"",IF((INDEX(MASTER!$D$24:$AG$391,$AK381,R$419)=0),"",(INDEX(MASTER!$D$24:$AG$391,$AK381,R$419))))</f>
        <v/>
      </c>
      <c r="S381" s="27" t="str" cm="1">
        <f t="array" ref="S381">IF($AK381=0,"",IF((INDEX(MASTER!$D$24:$AG$391,$AK381,S$419)=0),"",(INDEX(MASTER!$D$24:$AG$391,$AK381,S$419))))</f>
        <v/>
      </c>
      <c r="T381" s="27" cm="1">
        <f t="array" ref="T381">IF($AK381=0,"",IF((INDEX(MASTER!$D$24:$AG$391,$AK381,T$419)=0),"",(INDEX(MASTER!$D$24:$AG$391,$AK381,T$419))))</f>
        <v>2686</v>
      </c>
      <c r="U381" s="27" t="str" cm="1">
        <f t="array" ref="U381">IF($AK381=0,"",IF((INDEX(MASTER!$D$24:$AG$391,$AK381,U$419)=0),"",(INDEX(MASTER!$D$24:$AG$391,$AK381,U$419))))</f>
        <v/>
      </c>
      <c r="V381" s="27" cm="1">
        <f t="array" ref="V381">IF($AK381=0,"",IF((INDEX(MASTER!$D$24:$AG$391,$AK381,V$419)=0),"",(INDEX(MASTER!$D$24:$AG$391,$AK381,V$419))))</f>
        <v>179</v>
      </c>
      <c r="W381" s="27" t="str" cm="1">
        <f t="array" ref="W381">IF($AK381=0,"",IF((INDEX(MASTER!$D$24:$AG$391,$AK381,W$419)=0),"",(INDEX(MASTER!$D$24:$AG$391,$AK381,W$419))))</f>
        <v/>
      </c>
      <c r="X381" s="27" t="str" cm="1">
        <f t="array" ref="X381">IF($AK381=0,"",IF((INDEX(MASTER!$D$24:$AG$391,$AK381,X$419)=0),"",(INDEX(MASTER!$D$24:$AG$391,$AK381,X$419))))</f>
        <v/>
      </c>
      <c r="Y381" s="27" t="str" cm="1">
        <f t="array" ref="Y381">IF($AK381=0,"",IF((INDEX(MASTER!$D$24:$AG$391,$AK381,Y$419)=0),"",(INDEX(MASTER!$D$24:$AG$391,$AK381,Y$419))))</f>
        <v/>
      </c>
      <c r="Z381" s="27" t="str" cm="1">
        <f t="array" ref="Z381">IF($AK381=0,"",IF((INDEX(MASTER!$D$24:$AG$391,$AK381,Z$419)=0),"",(INDEX(MASTER!$D$24:$AG$391,$AK381,Z$419))))</f>
        <v/>
      </c>
      <c r="AA381" s="27" t="str" cm="1">
        <f t="array" ref="AA381">IF($AK381=0,"",IF((INDEX(MASTER!$D$24:$AG$391,$AK381,AA$419)=0),"",(INDEX(MASTER!$D$24:$AG$391,$AK381,AA$419))))</f>
        <v/>
      </c>
      <c r="AB381" s="27" t="str" cm="1">
        <f t="array" ref="AB381">IF($AK381=0,"",IF((INDEX(MASTER!$D$24:$AG$391,$AK381,AB$419)=0),"",(INDEX(MASTER!$D$24:$AG$391,$AK381,AB$419))))</f>
        <v/>
      </c>
      <c r="AC381" s="27" t="str" cm="1">
        <f t="array" ref="AC381">IF($AK381=0,"",IF((INDEX(MASTER!$D$24:$AG$391,$AK381,AC$419)=0),"",(INDEX(MASTER!$D$24:$AG$391,$AK381,AC$419))))</f>
        <v/>
      </c>
      <c r="AD381" s="27" t="str" cm="1">
        <f t="array" ref="AD381">IF($AK381=0,"",IF((INDEX(MASTER!$D$24:$AG$391,$AK381,AD$419)=0),"",(INDEX(MASTER!$D$24:$AG$391,$AK381,AD$419))))</f>
        <v/>
      </c>
      <c r="AE381" s="27" t="str" cm="1">
        <f t="array" ref="AE381">IF($AK381=0,"",IF((INDEX(MASTER!$D$24:$AG$391,$AK381,AE$419)=0),"",(INDEX(MASTER!$D$24:$AG$391,$AK381,AE$419))))</f>
        <v/>
      </c>
      <c r="AF381" s="102" t="str" cm="1">
        <f t="array" ref="AF381">IF($AK381=0,"",IF((INDEX(MASTER!$D$24:$AG$391,$AK381,AF$419)=0),"",(INDEX(MASTER!$D$24:$AG$391,$AK381,AF$419))))</f>
        <v/>
      </c>
      <c r="AK381" s="3">
        <v>274</v>
      </c>
    </row>
    <row r="382" spans="2:37" ht="12.75" customHeight="1" x14ac:dyDescent="0.2">
      <c r="B382" s="28"/>
      <c r="D382" s="22" cm="1">
        <f t="array" ref="D382">IF($AK382=0,"",IF((INDEX(MASTER!$D$24:$AG$391,$AK382,D$419)=0),"",(INDEX(MASTER!$D$24:$AG$391,$AK382,D$419))))</f>
        <v>155</v>
      </c>
      <c r="E382" s="22" t="str" cm="1">
        <f t="array" ref="E382">IF($AK382=0,"",IF((INDEX(MASTER!$D$24:$AG$391,$AK382,E$419)=0),"",(INDEX(MASTER!$D$24:$AG$391,$AK382,E$419))))</f>
        <v>W-32</v>
      </c>
      <c r="F382" s="22" t="str" cm="1">
        <f t="array" ref="F382">IF($AK382=0,"",IF((INDEX(MASTER!$D$24:$AG$391,$AK382,F$419)=0),"",(INDEX(MASTER!$D$24:$AG$391,$AK382,F$419))))</f>
        <v>ALEXIS ROAD</v>
      </c>
      <c r="G382" s="23" cm="1">
        <f t="array" ref="G382">IF($AK382=0,"",IF((INDEX(MASTER!$D$24:$AG$391,$AK382,G$419)=0),"",(INDEX(MASTER!$D$24:$AG$391,$AK382,G$419))))</f>
        <v>3428.8</v>
      </c>
      <c r="H382" s="22" t="str" cm="1">
        <f t="array" ref="H382">IF($AK382=0,"",IF((INDEX(MASTER!$D$24:$AG$391,$AK382,H$419)=0),"",(INDEX(MASTER!$D$24:$AG$391,$AK382,H$419))))</f>
        <v>TO</v>
      </c>
      <c r="I382" s="23" cm="1">
        <f t="array" ref="I382">IF($AK382=0,"",IF((INDEX(MASTER!$D$24:$AG$391,$AK382,I$419)=0),"",(INDEX(MASTER!$D$24:$AG$391,$AK382,I$419))))</f>
        <v>3872.15</v>
      </c>
      <c r="J382" s="24" t="str" cm="1">
        <f t="array" ref="J382">IF($AK382=0,"",IF((INDEX(MASTER!$D$24:$AG$391,$AK382,J$419)=0),"",(INDEX(MASTER!$D$24:$AG$391,$AK382,J$419))))</f>
        <v>RT</v>
      </c>
      <c r="K382" s="24" t="str" cm="1">
        <f t="array" ref="K382">IF($AK382=0,"",IF((INDEX(MASTER!$D$24:$AG$391,$AK382,K$419)=0),"",(INDEX(MASTER!$D$24:$AG$391,$AK382,K$419))))</f>
        <v>02/S&gt;2/04</v>
      </c>
      <c r="L382" s="25" t="str" cm="1">
        <f t="array" ref="L382">IF($AK382=0,"",IF((INDEX(MASTER!$D$24:$AG$391,$AK382,L$419)=0),"",(INDEX(MASTER!$D$24:$AG$391,$AK382,L$419))))</f>
        <v/>
      </c>
      <c r="M382" s="27" t="str" cm="1">
        <f t="array" ref="M382">IF($AK382=0,"",IF((INDEX(MASTER!$D$24:$AG$391,$AK382,M$419)=0),"",(INDEX(MASTER!$D$24:$AG$391,$AK382,M$419))))</f>
        <v/>
      </c>
      <c r="N382" s="27" t="str" cm="1">
        <f t="array" ref="N382">IF($AK382=0,"",IF((INDEX(MASTER!$D$24:$AG$391,$AK382,N$419)=0),"",(INDEX(MASTER!$D$24:$AG$391,$AK382,N$419))))</f>
        <v/>
      </c>
      <c r="O382" s="27" t="str" cm="1">
        <f t="array" ref="O382">IF($AK382=0,"",IF((INDEX(MASTER!$D$24:$AG$391,$AK382,O$419)=0),"",(INDEX(MASTER!$D$24:$AG$391,$AK382,O$419))))</f>
        <v/>
      </c>
      <c r="P382" s="27" t="str" cm="1">
        <f t="array" ref="P382">IF($AK382=0,"",IF((INDEX(MASTER!$D$24:$AG$391,$AK382,P$419)=0),"",(INDEX(MASTER!$D$24:$AG$391,$AK382,P$419))))</f>
        <v/>
      </c>
      <c r="Q382" s="27" t="str" cm="1">
        <f t="array" ref="Q382">IF($AK382=0,"",IF((INDEX(MASTER!$D$24:$AG$391,$AK382,Q$419)=0),"",(INDEX(MASTER!$D$24:$AG$391,$AK382,Q$419))))</f>
        <v/>
      </c>
      <c r="R382" s="27" t="str" cm="1">
        <f t="array" ref="R382">IF($AK382=0,"",IF((INDEX(MASTER!$D$24:$AG$391,$AK382,R$419)=0),"",(INDEX(MASTER!$D$24:$AG$391,$AK382,R$419))))</f>
        <v/>
      </c>
      <c r="S382" s="27" t="str" cm="1">
        <f t="array" ref="S382">IF($AK382=0,"",IF((INDEX(MASTER!$D$24:$AG$391,$AK382,S$419)=0),"",(INDEX(MASTER!$D$24:$AG$391,$AK382,S$419))))</f>
        <v/>
      </c>
      <c r="T382" s="27" cm="1">
        <f t="array" ref="T382">IF($AK382=0,"",IF((INDEX(MASTER!$D$24:$AG$391,$AK382,T$419)=0),"",(INDEX(MASTER!$D$24:$AG$391,$AK382,T$419))))</f>
        <v>2809</v>
      </c>
      <c r="U382" s="27" t="str" cm="1">
        <f t="array" ref="U382">IF($AK382=0,"",IF((INDEX(MASTER!$D$24:$AG$391,$AK382,U$419)=0),"",(INDEX(MASTER!$D$24:$AG$391,$AK382,U$419))))</f>
        <v/>
      </c>
      <c r="V382" s="27" t="str" cm="1">
        <f t="array" ref="V382">IF($AK382=0,"",IF((INDEX(MASTER!$D$24:$AG$391,$AK382,V$419)=0),"",(INDEX(MASTER!$D$24:$AG$391,$AK382,V$419))))</f>
        <v/>
      </c>
      <c r="W382" s="27" t="str" cm="1">
        <f t="array" ref="W382">IF($AK382=0,"",IF((INDEX(MASTER!$D$24:$AG$391,$AK382,W$419)=0),"",(INDEX(MASTER!$D$24:$AG$391,$AK382,W$419))))</f>
        <v/>
      </c>
      <c r="X382" s="27" t="str" cm="1">
        <f t="array" ref="X382">IF($AK382=0,"",IF((INDEX(MASTER!$D$24:$AG$391,$AK382,X$419)=0),"",(INDEX(MASTER!$D$24:$AG$391,$AK382,X$419))))</f>
        <v/>
      </c>
      <c r="Y382" s="27" t="str" cm="1">
        <f t="array" ref="Y382">IF($AK382=0,"",IF((INDEX(MASTER!$D$24:$AG$391,$AK382,Y$419)=0),"",(INDEX(MASTER!$D$24:$AG$391,$AK382,Y$419))))</f>
        <v/>
      </c>
      <c r="Z382" s="27" t="str" cm="1">
        <f t="array" ref="Z382">IF($AK382=0,"",IF((INDEX(MASTER!$D$24:$AG$391,$AK382,Z$419)=0),"",(INDEX(MASTER!$D$24:$AG$391,$AK382,Z$419))))</f>
        <v/>
      </c>
      <c r="AA382" s="27" t="str" cm="1">
        <f t="array" ref="AA382">IF($AK382=0,"",IF((INDEX(MASTER!$D$24:$AG$391,$AK382,AA$419)=0),"",(INDEX(MASTER!$D$24:$AG$391,$AK382,AA$419))))</f>
        <v/>
      </c>
      <c r="AB382" s="27" t="str" cm="1">
        <f t="array" ref="AB382">IF($AK382=0,"",IF((INDEX(MASTER!$D$24:$AG$391,$AK382,AB$419)=0),"",(INDEX(MASTER!$D$24:$AG$391,$AK382,AB$419))))</f>
        <v/>
      </c>
      <c r="AC382" s="27" t="str" cm="1">
        <f t="array" ref="AC382">IF($AK382=0,"",IF((INDEX(MASTER!$D$24:$AG$391,$AK382,AC$419)=0),"",(INDEX(MASTER!$D$24:$AG$391,$AK382,AC$419))))</f>
        <v/>
      </c>
      <c r="AD382" s="27" t="str" cm="1">
        <f t="array" ref="AD382">IF($AK382=0,"",IF((INDEX(MASTER!$D$24:$AG$391,$AK382,AD$419)=0),"",(INDEX(MASTER!$D$24:$AG$391,$AK382,AD$419))))</f>
        <v/>
      </c>
      <c r="AE382" s="27" t="str" cm="1">
        <f t="array" ref="AE382">IF($AK382=0,"",IF((INDEX(MASTER!$D$24:$AG$391,$AK382,AE$419)=0),"",(INDEX(MASTER!$D$24:$AG$391,$AK382,AE$419))))</f>
        <v/>
      </c>
      <c r="AF382" s="102" t="str" cm="1">
        <f t="array" ref="AF382">IF($AK382=0,"",IF((INDEX(MASTER!$D$24:$AG$391,$AK382,AF$419)=0),"",(INDEX(MASTER!$D$24:$AG$391,$AK382,AF$419))))</f>
        <v/>
      </c>
      <c r="AK382" s="3">
        <v>275</v>
      </c>
    </row>
    <row r="383" spans="2:37" ht="12.75" customHeight="1" x14ac:dyDescent="0.2">
      <c r="B383" s="28"/>
      <c r="D383" s="22" cm="1">
        <f t="array" ref="D383">IF($AK383=0,"",IF((INDEX(MASTER!$D$24:$AG$391,$AK383,D$419)=0),"",(INDEX(MASTER!$D$24:$AG$391,$AK383,D$419))))</f>
        <v>155</v>
      </c>
      <c r="E383" s="22" t="str" cm="1">
        <f t="array" ref="E383">IF($AK383=0,"",IF((INDEX(MASTER!$D$24:$AG$391,$AK383,E$419)=0),"",(INDEX(MASTER!$D$24:$AG$391,$AK383,E$419))))</f>
        <v>W-33</v>
      </c>
      <c r="F383" s="22" t="str" cm="1">
        <f t="array" ref="F383">IF($AK383=0,"",IF((INDEX(MASTER!$D$24:$AG$391,$AK383,F$419)=0),"",(INDEX(MASTER!$D$24:$AG$391,$AK383,F$419))))</f>
        <v>ACRES ROAD</v>
      </c>
      <c r="G383" s="23" cm="1">
        <f t="array" ref="G383">IF($AK383=0,"",IF((INDEX(MASTER!$D$24:$AG$391,$AK383,G$419)=0),"",(INDEX(MASTER!$D$24:$AG$391,$AK383,G$419))))</f>
        <v>3715.41</v>
      </c>
      <c r="H383" s="22" t="str" cm="1">
        <f t="array" ref="H383">IF($AK383=0,"",IF((INDEX(MASTER!$D$24:$AG$391,$AK383,H$419)=0),"",(INDEX(MASTER!$D$24:$AG$391,$AK383,H$419))))</f>
        <v>TO</v>
      </c>
      <c r="I383" s="23" cm="1">
        <f t="array" ref="I383">IF($AK383=0,"",IF((INDEX(MASTER!$D$24:$AG$391,$AK383,I$419)=0),"",(INDEX(MASTER!$D$24:$AG$391,$AK383,I$419))))</f>
        <v>3730.55</v>
      </c>
      <c r="J383" s="24" t="str" cm="1">
        <f t="array" ref="J383">IF($AK383=0,"",IF((INDEX(MASTER!$D$24:$AG$391,$AK383,J$419)=0),"",(INDEX(MASTER!$D$24:$AG$391,$AK383,J$419))))</f>
        <v>LT</v>
      </c>
      <c r="K383" s="24" t="str" cm="1">
        <f t="array" ref="K383">IF($AK383=0,"",IF((INDEX(MASTER!$D$24:$AG$391,$AK383,K$419)=0),"",(INDEX(MASTER!$D$24:$AG$391,$AK383,K$419))))</f>
        <v>02/S&gt;2/04</v>
      </c>
      <c r="L383" s="25" t="str" cm="1">
        <f t="array" ref="L383">IF($AK383=0,"",IF((INDEX(MASTER!$D$24:$AG$391,$AK383,L$419)=0),"",(INDEX(MASTER!$D$24:$AG$391,$AK383,L$419))))</f>
        <v/>
      </c>
      <c r="M383" s="27" t="str" cm="1">
        <f t="array" ref="M383">IF($AK383=0,"",IF((INDEX(MASTER!$D$24:$AG$391,$AK383,M$419)=0),"",(INDEX(MASTER!$D$24:$AG$391,$AK383,M$419))))</f>
        <v/>
      </c>
      <c r="N383" s="27" t="str" cm="1">
        <f t="array" ref="N383">IF($AK383=0,"",IF((INDEX(MASTER!$D$24:$AG$391,$AK383,N$419)=0),"",(INDEX(MASTER!$D$24:$AG$391,$AK383,N$419))))</f>
        <v/>
      </c>
      <c r="O383" s="27" t="str" cm="1">
        <f t="array" ref="O383">IF($AK383=0,"",IF((INDEX(MASTER!$D$24:$AG$391,$AK383,O$419)=0),"",(INDEX(MASTER!$D$24:$AG$391,$AK383,O$419))))</f>
        <v/>
      </c>
      <c r="P383" s="27" t="str" cm="1">
        <f t="array" ref="P383">IF($AK383=0,"",IF((INDEX(MASTER!$D$24:$AG$391,$AK383,P$419)=0),"",(INDEX(MASTER!$D$24:$AG$391,$AK383,P$419))))</f>
        <v/>
      </c>
      <c r="Q383" s="27" t="str" cm="1">
        <f t="array" ref="Q383">IF($AK383=0,"",IF((INDEX(MASTER!$D$24:$AG$391,$AK383,Q$419)=0),"",(INDEX(MASTER!$D$24:$AG$391,$AK383,Q$419))))</f>
        <v/>
      </c>
      <c r="R383" s="27" t="str" cm="1">
        <f t="array" ref="R383">IF($AK383=0,"",IF((INDEX(MASTER!$D$24:$AG$391,$AK383,R$419)=0),"",(INDEX(MASTER!$D$24:$AG$391,$AK383,R$419))))</f>
        <v/>
      </c>
      <c r="S383" s="27" t="str" cm="1">
        <f t="array" ref="S383">IF($AK383=0,"",IF((INDEX(MASTER!$D$24:$AG$391,$AK383,S$419)=0),"",(INDEX(MASTER!$D$24:$AG$391,$AK383,S$419))))</f>
        <v/>
      </c>
      <c r="T383" s="27" t="str" cm="1">
        <f t="array" ref="T383">IF($AK383=0,"",IF((INDEX(MASTER!$D$24:$AG$391,$AK383,T$419)=0),"",(INDEX(MASTER!$D$24:$AG$391,$AK383,T$419))))</f>
        <v/>
      </c>
      <c r="U383" s="27" t="str" cm="1">
        <f t="array" ref="U383">IF($AK383=0,"",IF((INDEX(MASTER!$D$24:$AG$391,$AK383,U$419)=0),"",(INDEX(MASTER!$D$24:$AG$391,$AK383,U$419))))</f>
        <v/>
      </c>
      <c r="V383" s="27" cm="1">
        <f t="array" ref="V383">IF($AK383=0,"",IF((INDEX(MASTER!$D$24:$AG$391,$AK383,V$419)=0),"",(INDEX(MASTER!$D$24:$AG$391,$AK383,V$419))))</f>
        <v>126</v>
      </c>
      <c r="W383" s="27" t="str" cm="1">
        <f t="array" ref="W383">IF($AK383=0,"",IF((INDEX(MASTER!$D$24:$AG$391,$AK383,W$419)=0),"",(INDEX(MASTER!$D$24:$AG$391,$AK383,W$419))))</f>
        <v/>
      </c>
      <c r="X383" s="27" t="str" cm="1">
        <f t="array" ref="X383">IF($AK383=0,"",IF((INDEX(MASTER!$D$24:$AG$391,$AK383,X$419)=0),"",(INDEX(MASTER!$D$24:$AG$391,$AK383,X$419))))</f>
        <v/>
      </c>
      <c r="Y383" s="27" t="str" cm="1">
        <f t="array" ref="Y383">IF($AK383=0,"",IF((INDEX(MASTER!$D$24:$AG$391,$AK383,Y$419)=0),"",(INDEX(MASTER!$D$24:$AG$391,$AK383,Y$419))))</f>
        <v/>
      </c>
      <c r="Z383" s="27" t="str" cm="1">
        <f t="array" ref="Z383">IF($AK383=0,"",IF((INDEX(MASTER!$D$24:$AG$391,$AK383,Z$419)=0),"",(INDEX(MASTER!$D$24:$AG$391,$AK383,Z$419))))</f>
        <v/>
      </c>
      <c r="AA383" s="27" t="str" cm="1">
        <f t="array" ref="AA383">IF($AK383=0,"",IF((INDEX(MASTER!$D$24:$AG$391,$AK383,AA$419)=0),"",(INDEX(MASTER!$D$24:$AG$391,$AK383,AA$419))))</f>
        <v/>
      </c>
      <c r="AB383" s="27" t="str" cm="1">
        <f t="array" ref="AB383">IF($AK383=0,"",IF((INDEX(MASTER!$D$24:$AG$391,$AK383,AB$419)=0),"",(INDEX(MASTER!$D$24:$AG$391,$AK383,AB$419))))</f>
        <v/>
      </c>
      <c r="AC383" s="27" t="str" cm="1">
        <f t="array" ref="AC383">IF($AK383=0,"",IF((INDEX(MASTER!$D$24:$AG$391,$AK383,AC$419)=0),"",(INDEX(MASTER!$D$24:$AG$391,$AK383,AC$419))))</f>
        <v/>
      </c>
      <c r="AD383" s="27" t="str" cm="1">
        <f t="array" ref="AD383">IF($AK383=0,"",IF((INDEX(MASTER!$D$24:$AG$391,$AK383,AD$419)=0),"",(INDEX(MASTER!$D$24:$AG$391,$AK383,AD$419))))</f>
        <v/>
      </c>
      <c r="AE383" s="27" t="str" cm="1">
        <f t="array" ref="AE383">IF($AK383=0,"",IF((INDEX(MASTER!$D$24:$AG$391,$AK383,AE$419)=0),"",(INDEX(MASTER!$D$24:$AG$391,$AK383,AE$419))))</f>
        <v/>
      </c>
      <c r="AF383" s="102" t="str" cm="1">
        <f t="array" ref="AF383">IF($AK383=0,"",IF((INDEX(MASTER!$D$24:$AG$391,$AK383,AF$419)=0),"",(INDEX(MASTER!$D$24:$AG$391,$AK383,AF$419))))</f>
        <v/>
      </c>
      <c r="AK383" s="3">
        <v>276</v>
      </c>
    </row>
    <row r="384" spans="2:37" ht="12.75" customHeight="1" x14ac:dyDescent="0.2">
      <c r="B384" s="28"/>
      <c r="D384" s="22" cm="1">
        <f t="array" ref="D384">IF($AK384=0,"",IF((INDEX(MASTER!$D$24:$AG$391,$AK384,D$419)=0),"",(INDEX(MASTER!$D$24:$AG$391,$AK384,D$419))))</f>
        <v>157</v>
      </c>
      <c r="E384" s="22" t="str" cm="1">
        <f t="array" ref="E384">IF($AK384=0,"",IF((INDEX(MASTER!$D$24:$AG$391,$AK384,E$419)=0),"",(INDEX(MASTER!$D$24:$AG$391,$AK384,E$419))))</f>
        <v>W-34</v>
      </c>
      <c r="F384" s="22" t="str" cm="1">
        <f t="array" ref="F384">IF($AK384=0,"",IF((INDEX(MASTER!$D$24:$AG$391,$AK384,F$419)=0),"",(INDEX(MASTER!$D$24:$AG$391,$AK384,F$419))))</f>
        <v>ALEXIS ROAD</v>
      </c>
      <c r="G384" s="23" cm="1">
        <f t="array" ref="G384">IF($AK384=0,"",IF((INDEX(MASTER!$D$24:$AG$391,$AK384,G$419)=0),"",(INDEX(MASTER!$D$24:$AG$391,$AK384,G$419))))</f>
        <v>3749.85</v>
      </c>
      <c r="H384" s="22" t="str" cm="1">
        <f t="array" ref="H384">IF($AK384=0,"",IF((INDEX(MASTER!$D$24:$AG$391,$AK384,H$419)=0),"",(INDEX(MASTER!$D$24:$AG$391,$AK384,H$419))))</f>
        <v>TO</v>
      </c>
      <c r="I384" s="23" cm="1">
        <f t="array" ref="I384">IF($AK384=0,"",IF((INDEX(MASTER!$D$24:$AG$391,$AK384,I$419)=0),"",(INDEX(MASTER!$D$24:$AG$391,$AK384,I$419))))</f>
        <v>3920.33</v>
      </c>
      <c r="J384" s="24" t="str" cm="1">
        <f t="array" ref="J384">IF($AK384=0,"",IF((INDEX(MASTER!$D$24:$AG$391,$AK384,J$419)=0),"",(INDEX(MASTER!$D$24:$AG$391,$AK384,J$419))))</f>
        <v>LT</v>
      </c>
      <c r="K384" s="24" t="str" cm="1">
        <f t="array" ref="K384">IF($AK384=0,"",IF((INDEX(MASTER!$D$24:$AG$391,$AK384,K$419)=0),"",(INDEX(MASTER!$D$24:$AG$391,$AK384,K$419))))</f>
        <v>02/S&gt;2/04</v>
      </c>
      <c r="L384" s="25" t="str" cm="1">
        <f t="array" ref="L384">IF($AK384=0,"",IF((INDEX(MASTER!$D$24:$AG$391,$AK384,L$419)=0),"",(INDEX(MASTER!$D$24:$AG$391,$AK384,L$419))))</f>
        <v/>
      </c>
      <c r="M384" s="27" t="str" cm="1">
        <f t="array" ref="M384">IF($AK384=0,"",IF((INDEX(MASTER!$D$24:$AG$391,$AK384,M$419)=0),"",(INDEX(MASTER!$D$24:$AG$391,$AK384,M$419))))</f>
        <v/>
      </c>
      <c r="N384" s="27" t="str" cm="1">
        <f t="array" ref="N384">IF($AK384=0,"",IF((INDEX(MASTER!$D$24:$AG$391,$AK384,N$419)=0),"",(INDEX(MASTER!$D$24:$AG$391,$AK384,N$419))))</f>
        <v/>
      </c>
      <c r="O384" s="27" t="str" cm="1">
        <f t="array" ref="O384">IF($AK384=0,"",IF((INDEX(MASTER!$D$24:$AG$391,$AK384,O$419)=0),"",(INDEX(MASTER!$D$24:$AG$391,$AK384,O$419))))</f>
        <v/>
      </c>
      <c r="P384" s="27" t="str" cm="1">
        <f t="array" ref="P384">IF($AK384=0,"",IF((INDEX(MASTER!$D$24:$AG$391,$AK384,P$419)=0),"",(INDEX(MASTER!$D$24:$AG$391,$AK384,P$419))))</f>
        <v/>
      </c>
      <c r="Q384" s="27" t="str" cm="1">
        <f t="array" ref="Q384">IF($AK384=0,"",IF((INDEX(MASTER!$D$24:$AG$391,$AK384,Q$419)=0),"",(INDEX(MASTER!$D$24:$AG$391,$AK384,Q$419))))</f>
        <v/>
      </c>
      <c r="R384" s="27" t="str" cm="1">
        <f t="array" ref="R384">IF($AK384=0,"",IF((INDEX(MASTER!$D$24:$AG$391,$AK384,R$419)=0),"",(INDEX(MASTER!$D$24:$AG$391,$AK384,R$419))))</f>
        <v/>
      </c>
      <c r="S384" s="27" t="str" cm="1">
        <f t="array" ref="S384">IF($AK384=0,"",IF((INDEX(MASTER!$D$24:$AG$391,$AK384,S$419)=0),"",(INDEX(MASTER!$D$24:$AG$391,$AK384,S$419))))</f>
        <v/>
      </c>
      <c r="T384" s="27" cm="1">
        <f t="array" ref="T384">IF($AK384=0,"",IF((INDEX(MASTER!$D$24:$AG$391,$AK384,T$419)=0),"",(INDEX(MASTER!$D$24:$AG$391,$AK384,T$419))))</f>
        <v>819</v>
      </c>
      <c r="U384" s="27" t="str" cm="1">
        <f t="array" ref="U384">IF($AK384=0,"",IF((INDEX(MASTER!$D$24:$AG$391,$AK384,U$419)=0),"",(INDEX(MASTER!$D$24:$AG$391,$AK384,U$419))))</f>
        <v/>
      </c>
      <c r="V384" s="27" cm="1">
        <f t="array" ref="V384">IF($AK384=0,"",IF((INDEX(MASTER!$D$24:$AG$391,$AK384,V$419)=0),"",(INDEX(MASTER!$D$24:$AG$391,$AK384,V$419))))</f>
        <v>75</v>
      </c>
      <c r="W384" s="27" t="str" cm="1">
        <f t="array" ref="W384">IF($AK384=0,"",IF((INDEX(MASTER!$D$24:$AG$391,$AK384,W$419)=0),"",(INDEX(MASTER!$D$24:$AG$391,$AK384,W$419))))</f>
        <v/>
      </c>
      <c r="X384" s="27" t="str" cm="1">
        <f t="array" ref="X384">IF($AK384=0,"",IF((INDEX(MASTER!$D$24:$AG$391,$AK384,X$419)=0),"",(INDEX(MASTER!$D$24:$AG$391,$AK384,X$419))))</f>
        <v/>
      </c>
      <c r="Y384" s="27" t="str" cm="1">
        <f t="array" ref="Y384">IF($AK384=0,"",IF((INDEX(MASTER!$D$24:$AG$391,$AK384,Y$419)=0),"",(INDEX(MASTER!$D$24:$AG$391,$AK384,Y$419))))</f>
        <v/>
      </c>
      <c r="Z384" s="27" t="str" cm="1">
        <f t="array" ref="Z384">IF($AK384=0,"",IF((INDEX(MASTER!$D$24:$AG$391,$AK384,Z$419)=0),"",(INDEX(MASTER!$D$24:$AG$391,$AK384,Z$419))))</f>
        <v/>
      </c>
      <c r="AA384" s="27" t="str" cm="1">
        <f t="array" ref="AA384">IF($AK384=0,"",IF((INDEX(MASTER!$D$24:$AG$391,$AK384,AA$419)=0),"",(INDEX(MASTER!$D$24:$AG$391,$AK384,AA$419))))</f>
        <v/>
      </c>
      <c r="AB384" s="27" t="str" cm="1">
        <f t="array" ref="AB384">IF($AK384=0,"",IF((INDEX(MASTER!$D$24:$AG$391,$AK384,AB$419)=0),"",(INDEX(MASTER!$D$24:$AG$391,$AK384,AB$419))))</f>
        <v/>
      </c>
      <c r="AC384" s="27" t="str" cm="1">
        <f t="array" ref="AC384">IF($AK384=0,"",IF((INDEX(MASTER!$D$24:$AG$391,$AK384,AC$419)=0),"",(INDEX(MASTER!$D$24:$AG$391,$AK384,AC$419))))</f>
        <v/>
      </c>
      <c r="AD384" s="27" t="str" cm="1">
        <f t="array" ref="AD384">IF($AK384=0,"",IF((INDEX(MASTER!$D$24:$AG$391,$AK384,AD$419)=0),"",(INDEX(MASTER!$D$24:$AG$391,$AK384,AD$419))))</f>
        <v/>
      </c>
      <c r="AE384" s="27" t="str" cm="1">
        <f t="array" ref="AE384">IF($AK384=0,"",IF((INDEX(MASTER!$D$24:$AG$391,$AK384,AE$419)=0),"",(INDEX(MASTER!$D$24:$AG$391,$AK384,AE$419))))</f>
        <v/>
      </c>
      <c r="AF384" s="102" t="str" cm="1">
        <f t="array" ref="AF384">IF($AK384=0,"",IF((INDEX(MASTER!$D$24:$AG$391,$AK384,AF$419)=0),"",(INDEX(MASTER!$D$24:$AG$391,$AK384,AF$419))))</f>
        <v/>
      </c>
      <c r="AK384" s="3">
        <v>277</v>
      </c>
    </row>
    <row r="385" spans="2:37" ht="12.75" customHeight="1" x14ac:dyDescent="0.2">
      <c r="B385" s="28"/>
      <c r="D385" s="22" cm="1">
        <f t="array" ref="D385">IF($AK385=0,"",IF((INDEX(MASTER!$D$24:$AG$391,$AK385,D$419)=0),"",(INDEX(MASTER!$D$24:$AG$391,$AK385,D$419))))</f>
        <v>157</v>
      </c>
      <c r="E385" s="22" t="str" cm="1">
        <f t="array" ref="E385">IF($AK385=0,"",IF((INDEX(MASTER!$D$24:$AG$391,$AK385,E$419)=0),"",(INDEX(MASTER!$D$24:$AG$391,$AK385,E$419))))</f>
        <v>W-35</v>
      </c>
      <c r="F385" s="22" t="str" cm="1">
        <f t="array" ref="F385">IF($AK385=0,"",IF((INDEX(MASTER!$D$24:$AG$391,$AK385,F$419)=0),"",(INDEX(MASTER!$D$24:$AG$391,$AK385,F$419))))</f>
        <v>ALEXIS ROAD</v>
      </c>
      <c r="G385" s="23" cm="1">
        <f t="array" ref="G385">IF($AK385=0,"",IF((INDEX(MASTER!$D$24:$AG$391,$AK385,G$419)=0),"",(INDEX(MASTER!$D$24:$AG$391,$AK385,G$419))))</f>
        <v>3904.47</v>
      </c>
      <c r="H385" s="22" t="str" cm="1">
        <f t="array" ref="H385">IF($AK385=0,"",IF((INDEX(MASTER!$D$24:$AG$391,$AK385,H$419)=0),"",(INDEX(MASTER!$D$24:$AG$391,$AK385,H$419))))</f>
        <v>TO</v>
      </c>
      <c r="I385" s="23" cm="1">
        <f t="array" ref="I385">IF($AK385=0,"",IF((INDEX(MASTER!$D$24:$AG$391,$AK385,I$419)=0),"",(INDEX(MASTER!$D$24:$AG$391,$AK385,I$419))))</f>
        <v>3920.33</v>
      </c>
      <c r="J385" s="24" t="str" cm="1">
        <f t="array" ref="J385">IF($AK385=0,"",IF((INDEX(MASTER!$D$24:$AG$391,$AK385,J$419)=0),"",(INDEX(MASTER!$D$24:$AG$391,$AK385,J$419))))</f>
        <v>RT</v>
      </c>
      <c r="K385" s="24" t="str" cm="1">
        <f t="array" ref="K385">IF($AK385=0,"",IF((INDEX(MASTER!$D$24:$AG$391,$AK385,K$419)=0),"",(INDEX(MASTER!$D$24:$AG$391,$AK385,K$419))))</f>
        <v>02/S&gt;2/04</v>
      </c>
      <c r="L385" s="25" t="str" cm="1">
        <f t="array" ref="L385">IF($AK385=0,"",IF((INDEX(MASTER!$D$24:$AG$391,$AK385,L$419)=0),"",(INDEX(MASTER!$D$24:$AG$391,$AK385,L$419))))</f>
        <v/>
      </c>
      <c r="M385" s="27" t="str" cm="1">
        <f t="array" ref="M385">IF($AK385=0,"",IF((INDEX(MASTER!$D$24:$AG$391,$AK385,M$419)=0),"",(INDEX(MASTER!$D$24:$AG$391,$AK385,M$419))))</f>
        <v/>
      </c>
      <c r="N385" s="27" t="str" cm="1">
        <f t="array" ref="N385">IF($AK385=0,"",IF((INDEX(MASTER!$D$24:$AG$391,$AK385,N$419)=0),"",(INDEX(MASTER!$D$24:$AG$391,$AK385,N$419))))</f>
        <v/>
      </c>
      <c r="O385" s="27" t="str" cm="1">
        <f t="array" ref="O385">IF($AK385=0,"",IF((INDEX(MASTER!$D$24:$AG$391,$AK385,O$419)=0),"",(INDEX(MASTER!$D$24:$AG$391,$AK385,O$419))))</f>
        <v/>
      </c>
      <c r="P385" s="27" t="str" cm="1">
        <f t="array" ref="P385">IF($AK385=0,"",IF((INDEX(MASTER!$D$24:$AG$391,$AK385,P$419)=0),"",(INDEX(MASTER!$D$24:$AG$391,$AK385,P$419))))</f>
        <v/>
      </c>
      <c r="Q385" s="27" t="str" cm="1">
        <f t="array" ref="Q385">IF($AK385=0,"",IF((INDEX(MASTER!$D$24:$AG$391,$AK385,Q$419)=0),"",(INDEX(MASTER!$D$24:$AG$391,$AK385,Q$419))))</f>
        <v/>
      </c>
      <c r="R385" s="27" t="str" cm="1">
        <f t="array" ref="R385">IF($AK385=0,"",IF((INDEX(MASTER!$D$24:$AG$391,$AK385,R$419)=0),"",(INDEX(MASTER!$D$24:$AG$391,$AK385,R$419))))</f>
        <v/>
      </c>
      <c r="S385" s="27" t="str" cm="1">
        <f t="array" ref="S385">IF($AK385=0,"",IF((INDEX(MASTER!$D$24:$AG$391,$AK385,S$419)=0),"",(INDEX(MASTER!$D$24:$AG$391,$AK385,S$419))))</f>
        <v/>
      </c>
      <c r="T385" s="27" cm="1">
        <f t="array" ref="T385">IF($AK385=0,"",IF((INDEX(MASTER!$D$24:$AG$391,$AK385,T$419)=0),"",(INDEX(MASTER!$D$24:$AG$391,$AK385,T$419))))</f>
        <v>85</v>
      </c>
      <c r="U385" s="27" t="str" cm="1">
        <f t="array" ref="U385">IF($AK385=0,"",IF((INDEX(MASTER!$D$24:$AG$391,$AK385,U$419)=0),"",(INDEX(MASTER!$D$24:$AG$391,$AK385,U$419))))</f>
        <v/>
      </c>
      <c r="V385" s="27" t="str" cm="1">
        <f t="array" ref="V385">IF($AK385=0,"",IF((INDEX(MASTER!$D$24:$AG$391,$AK385,V$419)=0),"",(INDEX(MASTER!$D$24:$AG$391,$AK385,V$419))))</f>
        <v/>
      </c>
      <c r="W385" s="27" t="str" cm="1">
        <f t="array" ref="W385">IF($AK385=0,"",IF((INDEX(MASTER!$D$24:$AG$391,$AK385,W$419)=0),"",(INDEX(MASTER!$D$24:$AG$391,$AK385,W$419))))</f>
        <v/>
      </c>
      <c r="X385" s="27" t="str" cm="1">
        <f t="array" ref="X385">IF($AK385=0,"",IF((INDEX(MASTER!$D$24:$AG$391,$AK385,X$419)=0),"",(INDEX(MASTER!$D$24:$AG$391,$AK385,X$419))))</f>
        <v/>
      </c>
      <c r="Y385" s="27" t="str" cm="1">
        <f t="array" ref="Y385">IF($AK385=0,"",IF((INDEX(MASTER!$D$24:$AG$391,$AK385,Y$419)=0),"",(INDEX(MASTER!$D$24:$AG$391,$AK385,Y$419))))</f>
        <v/>
      </c>
      <c r="Z385" s="27" t="str" cm="1">
        <f t="array" ref="Z385">IF($AK385=0,"",IF((INDEX(MASTER!$D$24:$AG$391,$AK385,Z$419)=0),"",(INDEX(MASTER!$D$24:$AG$391,$AK385,Z$419))))</f>
        <v/>
      </c>
      <c r="AA385" s="27" t="str" cm="1">
        <f t="array" ref="AA385">IF($AK385=0,"",IF((INDEX(MASTER!$D$24:$AG$391,$AK385,AA$419)=0),"",(INDEX(MASTER!$D$24:$AG$391,$AK385,AA$419))))</f>
        <v/>
      </c>
      <c r="AB385" s="27" t="str" cm="1">
        <f t="array" ref="AB385">IF($AK385=0,"",IF((INDEX(MASTER!$D$24:$AG$391,$AK385,AB$419)=0),"",(INDEX(MASTER!$D$24:$AG$391,$AK385,AB$419))))</f>
        <v/>
      </c>
      <c r="AC385" s="27" t="str" cm="1">
        <f t="array" ref="AC385">IF($AK385=0,"",IF((INDEX(MASTER!$D$24:$AG$391,$AK385,AC$419)=0),"",(INDEX(MASTER!$D$24:$AG$391,$AK385,AC$419))))</f>
        <v/>
      </c>
      <c r="AD385" s="27" t="str" cm="1">
        <f t="array" ref="AD385">IF($AK385=0,"",IF((INDEX(MASTER!$D$24:$AG$391,$AK385,AD$419)=0),"",(INDEX(MASTER!$D$24:$AG$391,$AK385,AD$419))))</f>
        <v/>
      </c>
      <c r="AE385" s="27" t="str" cm="1">
        <f t="array" ref="AE385">IF($AK385=0,"",IF((INDEX(MASTER!$D$24:$AG$391,$AK385,AE$419)=0),"",(INDEX(MASTER!$D$24:$AG$391,$AK385,AE$419))))</f>
        <v/>
      </c>
      <c r="AF385" s="102" t="str" cm="1">
        <f t="array" ref="AF385">IF($AK385=0,"",IF((INDEX(MASTER!$D$24:$AG$391,$AK385,AF$419)=0),"",(INDEX(MASTER!$D$24:$AG$391,$AK385,AF$419))))</f>
        <v/>
      </c>
      <c r="AK385" s="3">
        <v>278</v>
      </c>
    </row>
    <row r="386" spans="2:37" ht="12.75" customHeight="1" x14ac:dyDescent="0.2">
      <c r="B386" s="28"/>
      <c r="D386" s="22" cm="1">
        <f t="array" ref="D386">IF($AK386=0,"",IF((INDEX(MASTER!$D$24:$AG$391,$AK386,D$419)=0),"",(INDEX(MASTER!$D$24:$AG$391,$AK386,D$419))))</f>
        <v>159</v>
      </c>
      <c r="E386" s="22" t="str" cm="1">
        <f t="array" ref="E386">IF($AK386=0,"",IF((INDEX(MASTER!$D$24:$AG$391,$AK386,E$419)=0),"",(INDEX(MASTER!$D$24:$AG$391,$AK386,E$419))))</f>
        <v>W-36</v>
      </c>
      <c r="F386" s="22" t="str" cm="1">
        <f t="array" ref="F386">IF($AK386=0,"",IF((INDEX(MASTER!$D$24:$AG$391,$AK386,F$419)=0),"",(INDEX(MASTER!$D$24:$AG$391,$AK386,F$419))))</f>
        <v>ALEXIS ROAD</v>
      </c>
      <c r="G386" s="23" cm="1">
        <f t="array" ref="G386">IF($AK386=0,"",IF((INDEX(MASTER!$D$24:$AG$391,$AK386,G$419)=0),"",(INDEX(MASTER!$D$24:$AG$391,$AK386,G$419))))</f>
        <v>4648.12</v>
      </c>
      <c r="H386" s="22" t="str" cm="1">
        <f t="array" ref="H386">IF($AK386=0,"",IF((INDEX(MASTER!$D$24:$AG$391,$AK386,H$419)=0),"",(INDEX(MASTER!$D$24:$AG$391,$AK386,H$419))))</f>
        <v>TO</v>
      </c>
      <c r="I386" s="23" cm="1">
        <f t="array" ref="I386">IF($AK386=0,"",IF((INDEX(MASTER!$D$24:$AG$391,$AK386,I$419)=0),"",(INDEX(MASTER!$D$24:$AG$391,$AK386,I$419))))</f>
        <v>4747.62</v>
      </c>
      <c r="J386" s="24" t="str" cm="1">
        <f t="array" ref="J386">IF($AK386=0,"",IF((INDEX(MASTER!$D$24:$AG$391,$AK386,J$419)=0),"",(INDEX(MASTER!$D$24:$AG$391,$AK386,J$419))))</f>
        <v>LT</v>
      </c>
      <c r="K386" s="24" t="str" cm="1">
        <f t="array" ref="K386">IF($AK386=0,"",IF((INDEX(MASTER!$D$24:$AG$391,$AK386,K$419)=0),"",(INDEX(MASTER!$D$24:$AG$391,$AK386,K$419))))</f>
        <v>02/S&gt;2/04</v>
      </c>
      <c r="L386" s="25" t="str" cm="1">
        <f t="array" ref="L386">IF($AK386=0,"",IF((INDEX(MASTER!$D$24:$AG$391,$AK386,L$419)=0),"",(INDEX(MASTER!$D$24:$AG$391,$AK386,L$419))))</f>
        <v/>
      </c>
      <c r="M386" s="27" t="str" cm="1">
        <f t="array" ref="M386">IF($AK386=0,"",IF((INDEX(MASTER!$D$24:$AG$391,$AK386,M$419)=0),"",(INDEX(MASTER!$D$24:$AG$391,$AK386,M$419))))</f>
        <v/>
      </c>
      <c r="N386" s="27" t="str" cm="1">
        <f t="array" ref="N386">IF($AK386=0,"",IF((INDEX(MASTER!$D$24:$AG$391,$AK386,N$419)=0),"",(INDEX(MASTER!$D$24:$AG$391,$AK386,N$419))))</f>
        <v/>
      </c>
      <c r="O386" s="27" t="str" cm="1">
        <f t="array" ref="O386">IF($AK386=0,"",IF((INDEX(MASTER!$D$24:$AG$391,$AK386,O$419)=0),"",(INDEX(MASTER!$D$24:$AG$391,$AK386,O$419))))</f>
        <v/>
      </c>
      <c r="P386" s="27" t="str" cm="1">
        <f t="array" ref="P386">IF($AK386=0,"",IF((INDEX(MASTER!$D$24:$AG$391,$AK386,P$419)=0),"",(INDEX(MASTER!$D$24:$AG$391,$AK386,P$419))))</f>
        <v/>
      </c>
      <c r="Q386" s="27" t="str" cm="1">
        <f t="array" ref="Q386">IF($AK386=0,"",IF((INDEX(MASTER!$D$24:$AG$391,$AK386,Q$419)=0),"",(INDEX(MASTER!$D$24:$AG$391,$AK386,Q$419))))</f>
        <v/>
      </c>
      <c r="R386" s="27" t="str" cm="1">
        <f t="array" ref="R386">IF($AK386=0,"",IF((INDEX(MASTER!$D$24:$AG$391,$AK386,R$419)=0),"",(INDEX(MASTER!$D$24:$AG$391,$AK386,R$419))))</f>
        <v/>
      </c>
      <c r="S386" s="27" t="str" cm="1">
        <f t="array" ref="S386">IF($AK386=0,"",IF((INDEX(MASTER!$D$24:$AG$391,$AK386,S$419)=0),"",(INDEX(MASTER!$D$24:$AG$391,$AK386,S$419))))</f>
        <v/>
      </c>
      <c r="T386" s="27" cm="1">
        <f t="array" ref="T386">IF($AK386=0,"",IF((INDEX(MASTER!$D$24:$AG$391,$AK386,T$419)=0),"",(INDEX(MASTER!$D$24:$AG$391,$AK386,T$419))))</f>
        <v>550</v>
      </c>
      <c r="U386" s="27" t="str" cm="1">
        <f t="array" ref="U386">IF($AK386=0,"",IF((INDEX(MASTER!$D$24:$AG$391,$AK386,U$419)=0),"",(INDEX(MASTER!$D$24:$AG$391,$AK386,U$419))))</f>
        <v/>
      </c>
      <c r="V386" s="27" cm="1">
        <f t="array" ref="V386">IF($AK386=0,"",IF((INDEX(MASTER!$D$24:$AG$391,$AK386,V$419)=0),"",(INDEX(MASTER!$D$24:$AG$391,$AK386,V$419))))</f>
        <v>83</v>
      </c>
      <c r="W386" s="27" t="str" cm="1">
        <f t="array" ref="W386">IF($AK386=0,"",IF((INDEX(MASTER!$D$24:$AG$391,$AK386,W$419)=0),"",(INDEX(MASTER!$D$24:$AG$391,$AK386,W$419))))</f>
        <v/>
      </c>
      <c r="X386" s="27" t="str" cm="1">
        <f t="array" ref="X386">IF($AK386=0,"",IF((INDEX(MASTER!$D$24:$AG$391,$AK386,X$419)=0),"",(INDEX(MASTER!$D$24:$AG$391,$AK386,X$419))))</f>
        <v/>
      </c>
      <c r="Y386" s="27" t="str" cm="1">
        <f t="array" ref="Y386">IF($AK386=0,"",IF((INDEX(MASTER!$D$24:$AG$391,$AK386,Y$419)=0),"",(INDEX(MASTER!$D$24:$AG$391,$AK386,Y$419))))</f>
        <v/>
      </c>
      <c r="Z386" s="27" t="str" cm="1">
        <f t="array" ref="Z386">IF($AK386=0,"",IF((INDEX(MASTER!$D$24:$AG$391,$AK386,Z$419)=0),"",(INDEX(MASTER!$D$24:$AG$391,$AK386,Z$419))))</f>
        <v/>
      </c>
      <c r="AA386" s="27" t="str" cm="1">
        <f t="array" ref="AA386">IF($AK386=0,"",IF((INDEX(MASTER!$D$24:$AG$391,$AK386,AA$419)=0),"",(INDEX(MASTER!$D$24:$AG$391,$AK386,AA$419))))</f>
        <v/>
      </c>
      <c r="AB386" s="27" t="str" cm="1">
        <f t="array" ref="AB386">IF($AK386=0,"",IF((INDEX(MASTER!$D$24:$AG$391,$AK386,AB$419)=0),"",(INDEX(MASTER!$D$24:$AG$391,$AK386,AB$419))))</f>
        <v/>
      </c>
      <c r="AC386" s="27" t="str" cm="1">
        <f t="array" ref="AC386">IF($AK386=0,"",IF((INDEX(MASTER!$D$24:$AG$391,$AK386,AC$419)=0),"",(INDEX(MASTER!$D$24:$AG$391,$AK386,AC$419))))</f>
        <v/>
      </c>
      <c r="AD386" s="27" t="str" cm="1">
        <f t="array" ref="AD386">IF($AK386=0,"",IF((INDEX(MASTER!$D$24:$AG$391,$AK386,AD$419)=0),"",(INDEX(MASTER!$D$24:$AG$391,$AK386,AD$419))))</f>
        <v/>
      </c>
      <c r="AE386" s="27" t="str" cm="1">
        <f t="array" ref="AE386">IF($AK386=0,"",IF((INDEX(MASTER!$D$24:$AG$391,$AK386,AE$419)=0),"",(INDEX(MASTER!$D$24:$AG$391,$AK386,AE$419))))</f>
        <v/>
      </c>
      <c r="AF386" s="102" t="str" cm="1">
        <f t="array" ref="AF386">IF($AK386=0,"",IF((INDEX(MASTER!$D$24:$AG$391,$AK386,AF$419)=0),"",(INDEX(MASTER!$D$24:$AG$391,$AK386,AF$419))))</f>
        <v/>
      </c>
      <c r="AK386" s="3">
        <v>279</v>
      </c>
    </row>
    <row r="387" spans="2:37" ht="12.75" customHeight="1" x14ac:dyDescent="0.2">
      <c r="B387" s="28"/>
      <c r="D387" s="22" t="str" cm="1">
        <f t="array" ref="D387">IF($AK387=0,"",IF((INDEX(MASTER!$D$24:$AG$391,$AK387,D$419)=0),"",(INDEX(MASTER!$D$24:$AG$391,$AK387,D$419))))</f>
        <v/>
      </c>
      <c r="E387" s="22" t="str" cm="1">
        <f t="array" ref="E387">IF($AK387=0,"",IF((INDEX(MASTER!$D$24:$AG$391,$AK387,E$419)=0),"",(INDEX(MASTER!$D$24:$AG$391,$AK387,E$419))))</f>
        <v/>
      </c>
      <c r="F387" s="22" t="str" cm="1">
        <f t="array" ref="F387">IF($AK387=0,"",IF((INDEX(MASTER!$D$24:$AG$391,$AK387,F$419)=0),"",(INDEX(MASTER!$D$24:$AG$391,$AK387,F$419))))</f>
        <v/>
      </c>
      <c r="G387" s="23" t="str" cm="1">
        <f t="array" ref="G387">IF($AK387=0,"",IF((INDEX(MASTER!$D$24:$AG$391,$AK387,G$419)=0),"",(INDEX(MASTER!$D$24:$AG$391,$AK387,G$419))))</f>
        <v/>
      </c>
      <c r="H387" s="22" t="str" cm="1">
        <f t="array" ref="H387">IF($AK387=0,"",IF((INDEX(MASTER!$D$24:$AG$391,$AK387,H$419)=0),"",(INDEX(MASTER!$D$24:$AG$391,$AK387,H$419))))</f>
        <v/>
      </c>
      <c r="I387" s="23" t="str" cm="1">
        <f t="array" ref="I387">IF($AK387=0,"",IF((INDEX(MASTER!$D$24:$AG$391,$AK387,I$419)=0),"",(INDEX(MASTER!$D$24:$AG$391,$AK387,I$419))))</f>
        <v/>
      </c>
      <c r="J387" s="24" t="str" cm="1">
        <f t="array" ref="J387">IF($AK387=0,"",IF((INDEX(MASTER!$D$24:$AG$391,$AK387,J$419)=0),"",(INDEX(MASTER!$D$24:$AG$391,$AK387,J$419))))</f>
        <v/>
      </c>
      <c r="K387" s="24" t="str" cm="1">
        <f t="array" ref="K387">IF($AK387=0,"",IF((INDEX(MASTER!$D$24:$AG$391,$AK387,K$419)=0),"",(INDEX(MASTER!$D$24:$AG$391,$AK387,K$419))))</f>
        <v/>
      </c>
      <c r="L387" s="25" t="str" cm="1">
        <f t="array" ref="L387">IF($AK387=0,"",IF((INDEX(MASTER!$D$24:$AG$391,$AK387,L$419)=0),"",(INDEX(MASTER!$D$24:$AG$391,$AK387,L$419))))</f>
        <v/>
      </c>
      <c r="M387" s="27" t="str" cm="1">
        <f t="array" ref="M387">IF($AK387=0,"",IF((INDEX(MASTER!$D$24:$AG$391,$AK387,M$419)=0),"",(INDEX(MASTER!$D$24:$AG$391,$AK387,M$419))))</f>
        <v/>
      </c>
      <c r="N387" s="27" t="str" cm="1">
        <f t="array" ref="N387">IF($AK387=0,"",IF((INDEX(MASTER!$D$24:$AG$391,$AK387,N$419)=0),"",(INDEX(MASTER!$D$24:$AG$391,$AK387,N$419))))</f>
        <v/>
      </c>
      <c r="O387" s="27" t="str" cm="1">
        <f t="array" ref="O387">IF($AK387=0,"",IF((INDEX(MASTER!$D$24:$AG$391,$AK387,O$419)=0),"",(INDEX(MASTER!$D$24:$AG$391,$AK387,O$419))))</f>
        <v/>
      </c>
      <c r="P387" s="27" t="str" cm="1">
        <f t="array" ref="P387">IF($AK387=0,"",IF((INDEX(MASTER!$D$24:$AG$391,$AK387,P$419)=0),"",(INDEX(MASTER!$D$24:$AG$391,$AK387,P$419))))</f>
        <v/>
      </c>
      <c r="Q387" s="27" t="str" cm="1">
        <f t="array" ref="Q387">IF($AK387=0,"",IF((INDEX(MASTER!$D$24:$AG$391,$AK387,Q$419)=0),"",(INDEX(MASTER!$D$24:$AG$391,$AK387,Q$419))))</f>
        <v/>
      </c>
      <c r="R387" s="27" t="str" cm="1">
        <f t="array" ref="R387">IF($AK387=0,"",IF((INDEX(MASTER!$D$24:$AG$391,$AK387,R$419)=0),"",(INDEX(MASTER!$D$24:$AG$391,$AK387,R$419))))</f>
        <v/>
      </c>
      <c r="S387" s="27" t="str" cm="1">
        <f t="array" ref="S387">IF($AK387=0,"",IF((INDEX(MASTER!$D$24:$AG$391,$AK387,S$419)=0),"",(INDEX(MASTER!$D$24:$AG$391,$AK387,S$419))))</f>
        <v/>
      </c>
      <c r="T387" s="27" t="str" cm="1">
        <f t="array" ref="T387">IF($AK387=0,"",IF((INDEX(MASTER!$D$24:$AG$391,$AK387,T$419)=0),"",(INDEX(MASTER!$D$24:$AG$391,$AK387,T$419))))</f>
        <v/>
      </c>
      <c r="U387" s="27" t="str" cm="1">
        <f t="array" ref="U387">IF($AK387=0,"",IF((INDEX(MASTER!$D$24:$AG$391,$AK387,U$419)=0),"",(INDEX(MASTER!$D$24:$AG$391,$AK387,U$419))))</f>
        <v/>
      </c>
      <c r="V387" s="27" t="str" cm="1">
        <f t="array" ref="V387">IF($AK387=0,"",IF((INDEX(MASTER!$D$24:$AG$391,$AK387,V$419)=0),"",(INDEX(MASTER!$D$24:$AG$391,$AK387,V$419))))</f>
        <v/>
      </c>
      <c r="W387" s="27" t="str" cm="1">
        <f t="array" ref="W387">IF($AK387=0,"",IF((INDEX(MASTER!$D$24:$AG$391,$AK387,W$419)=0),"",(INDEX(MASTER!$D$24:$AG$391,$AK387,W$419))))</f>
        <v/>
      </c>
      <c r="X387" s="27" t="str" cm="1">
        <f t="array" ref="X387">IF($AK387=0,"",IF((INDEX(MASTER!$D$24:$AG$391,$AK387,X$419)=0),"",(INDEX(MASTER!$D$24:$AG$391,$AK387,X$419))))</f>
        <v/>
      </c>
      <c r="Y387" s="27" t="str" cm="1">
        <f t="array" ref="Y387">IF($AK387=0,"",IF((INDEX(MASTER!$D$24:$AG$391,$AK387,Y$419)=0),"",(INDEX(MASTER!$D$24:$AG$391,$AK387,Y$419))))</f>
        <v/>
      </c>
      <c r="Z387" s="27" t="str" cm="1">
        <f t="array" ref="Z387">IF($AK387=0,"",IF((INDEX(MASTER!$D$24:$AG$391,$AK387,Z$419)=0),"",(INDEX(MASTER!$D$24:$AG$391,$AK387,Z$419))))</f>
        <v/>
      </c>
      <c r="AA387" s="27" t="str" cm="1">
        <f t="array" ref="AA387">IF($AK387=0,"",IF((INDEX(MASTER!$D$24:$AG$391,$AK387,AA$419)=0),"",(INDEX(MASTER!$D$24:$AG$391,$AK387,AA$419))))</f>
        <v/>
      </c>
      <c r="AB387" s="27" t="str" cm="1">
        <f t="array" ref="AB387">IF($AK387=0,"",IF((INDEX(MASTER!$D$24:$AG$391,$AK387,AB$419)=0),"",(INDEX(MASTER!$D$24:$AG$391,$AK387,AB$419))))</f>
        <v/>
      </c>
      <c r="AC387" s="27" t="str" cm="1">
        <f t="array" ref="AC387">IF($AK387=0,"",IF((INDEX(MASTER!$D$24:$AG$391,$AK387,AC$419)=0),"",(INDEX(MASTER!$D$24:$AG$391,$AK387,AC$419))))</f>
        <v/>
      </c>
      <c r="AD387" s="27" t="str" cm="1">
        <f t="array" ref="AD387">IF($AK387=0,"",IF((INDEX(MASTER!$D$24:$AG$391,$AK387,AD$419)=0),"",(INDEX(MASTER!$D$24:$AG$391,$AK387,AD$419))))</f>
        <v/>
      </c>
      <c r="AE387" s="27" t="str" cm="1">
        <f t="array" ref="AE387">IF($AK387=0,"",IF((INDEX(MASTER!$D$24:$AG$391,$AK387,AE$419)=0),"",(INDEX(MASTER!$D$24:$AG$391,$AK387,AE$419))))</f>
        <v/>
      </c>
      <c r="AF387" s="102" t="str" cm="1">
        <f t="array" ref="AF387">IF($AK387=0,"",IF((INDEX(MASTER!$D$24:$AG$391,$AK387,AF$419)=0),"",(INDEX(MASTER!$D$24:$AG$391,$AK387,AF$419))))</f>
        <v/>
      </c>
      <c r="AK387" s="3">
        <v>280</v>
      </c>
    </row>
    <row r="388" spans="2:37" ht="12.75" customHeight="1" x14ac:dyDescent="0.2">
      <c r="B388" s="28"/>
      <c r="D388" s="22" cm="1">
        <f t="array" ref="D388">IF($AK388=0,"",IF((INDEX(MASTER!$D$24:$AG$391,$AK388,D$419)=0),"",(INDEX(MASTER!$D$24:$AG$391,$AK388,D$419))))</f>
        <v>149</v>
      </c>
      <c r="E388" s="22" t="str" cm="1">
        <f t="array" ref="E388">IF($AK388=0,"",IF((INDEX(MASTER!$D$24:$AG$391,$AK388,E$419)=0),"",(INDEX(MASTER!$D$24:$AG$391,$AK388,E$419))))</f>
        <v>MD-1A</v>
      </c>
      <c r="F388" s="22" t="str" cm="1">
        <f t="array" ref="F388">IF($AK388=0,"",IF((INDEX(MASTER!$D$24:$AG$391,$AK388,F$419)=0),"",(INDEX(MASTER!$D$24:$AG$391,$AK388,F$419))))</f>
        <v>MONROE STREET</v>
      </c>
      <c r="G388" s="23" cm="1">
        <f t="array" ref="G388">IF($AK388=0,"",IF((INDEX(MASTER!$D$24:$AG$391,$AK388,G$419)=0),"",(INDEX(MASTER!$D$24:$AG$391,$AK388,G$419))))</f>
        <v>17508.330000000002</v>
      </c>
      <c r="H388" s="22" t="str" cm="1">
        <f t="array" ref="H388">IF($AK388=0,"",IF((INDEX(MASTER!$D$24:$AG$391,$AK388,H$419)=0),"",(INDEX(MASTER!$D$24:$AG$391,$AK388,H$419))))</f>
        <v>TO</v>
      </c>
      <c r="I388" s="23" cm="1">
        <f t="array" ref="I388">IF($AK388=0,"",IF((INDEX(MASTER!$D$24:$AG$391,$AK388,I$419)=0),"",(INDEX(MASTER!$D$24:$AG$391,$AK388,I$419))))</f>
        <v>17517.830000000002</v>
      </c>
      <c r="J388" s="24" t="str" cm="1">
        <f t="array" ref="J388">IF($AK388=0,"",IF((INDEX(MASTER!$D$24:$AG$391,$AK388,J$419)=0),"",(INDEX(MASTER!$D$24:$AG$391,$AK388,J$419))))</f>
        <v>LT</v>
      </c>
      <c r="K388" s="24" t="str" cm="1">
        <f t="array" ref="K388">IF($AK388=0,"",IF((INDEX(MASTER!$D$24:$AG$391,$AK388,K$419)=0),"",(INDEX(MASTER!$D$24:$AG$391,$AK388,K$419))))</f>
        <v>02/S&gt;2/04</v>
      </c>
      <c r="L388" s="25" t="str" cm="1">
        <f t="array" ref="L388">IF($AK388=0,"",IF((INDEX(MASTER!$D$24:$AG$391,$AK388,L$419)=0),"",(INDEX(MASTER!$D$24:$AG$391,$AK388,L$419))))</f>
        <v/>
      </c>
      <c r="M388" s="27" t="str" cm="1">
        <f t="array" ref="M388">IF($AK388=0,"",IF((INDEX(MASTER!$D$24:$AG$391,$AK388,M$419)=0),"",(INDEX(MASTER!$D$24:$AG$391,$AK388,M$419))))</f>
        <v/>
      </c>
      <c r="N388" s="27" t="str" cm="1">
        <f t="array" ref="N388">IF($AK388=0,"",IF((INDEX(MASTER!$D$24:$AG$391,$AK388,N$419)=0),"",(INDEX(MASTER!$D$24:$AG$391,$AK388,N$419))))</f>
        <v/>
      </c>
      <c r="O388" s="27" t="str" cm="1">
        <f t="array" ref="O388">IF($AK388=0,"",IF((INDEX(MASTER!$D$24:$AG$391,$AK388,O$419)=0),"",(INDEX(MASTER!$D$24:$AG$391,$AK388,O$419))))</f>
        <v/>
      </c>
      <c r="P388" s="27" t="str" cm="1">
        <f t="array" ref="P388">IF($AK388=0,"",IF((INDEX(MASTER!$D$24:$AG$391,$AK388,P$419)=0),"",(INDEX(MASTER!$D$24:$AG$391,$AK388,P$419))))</f>
        <v/>
      </c>
      <c r="Q388" s="27" cm="1">
        <f t="array" ref="Q388">IF($AK388=0,"",IF((INDEX(MASTER!$D$24:$AG$391,$AK388,Q$419)=0),"",(INDEX(MASTER!$D$24:$AG$391,$AK388,Q$419))))</f>
        <v>1</v>
      </c>
      <c r="R388" s="27" cm="1">
        <f t="array" ref="R388">IF($AK388=0,"",IF((INDEX(MASTER!$D$24:$AG$391,$AK388,R$419)=0),"",(INDEX(MASTER!$D$24:$AG$391,$AK388,R$419))))</f>
        <v>6</v>
      </c>
      <c r="S388" s="27" t="str" cm="1">
        <f t="array" ref="S388">IF($AK388=0,"",IF((INDEX(MASTER!$D$24:$AG$391,$AK388,S$419)=0),"",(INDEX(MASTER!$D$24:$AG$391,$AK388,S$419))))</f>
        <v/>
      </c>
      <c r="T388" s="27" t="str" cm="1">
        <f t="array" ref="T388">IF($AK388=0,"",IF((INDEX(MASTER!$D$24:$AG$391,$AK388,T$419)=0),"",(INDEX(MASTER!$D$24:$AG$391,$AK388,T$419))))</f>
        <v/>
      </c>
      <c r="U388" s="27" t="str" cm="1">
        <f t="array" ref="U388">IF($AK388=0,"",IF((INDEX(MASTER!$D$24:$AG$391,$AK388,U$419)=0),"",(INDEX(MASTER!$D$24:$AG$391,$AK388,U$419))))</f>
        <v/>
      </c>
      <c r="V388" s="27" t="str" cm="1">
        <f t="array" ref="V388">IF($AK388=0,"",IF((INDEX(MASTER!$D$24:$AG$391,$AK388,V$419)=0),"",(INDEX(MASTER!$D$24:$AG$391,$AK388,V$419))))</f>
        <v/>
      </c>
      <c r="W388" s="27" t="str" cm="1">
        <f t="array" ref="W388">IF($AK388=0,"",IF((INDEX(MASTER!$D$24:$AG$391,$AK388,W$419)=0),"",(INDEX(MASTER!$D$24:$AG$391,$AK388,W$419))))</f>
        <v/>
      </c>
      <c r="X388" s="27" t="str" cm="1">
        <f t="array" ref="X388">IF($AK388=0,"",IF((INDEX(MASTER!$D$24:$AG$391,$AK388,X$419)=0),"",(INDEX(MASTER!$D$24:$AG$391,$AK388,X$419))))</f>
        <v/>
      </c>
      <c r="Y388" s="27" t="str" cm="1">
        <f t="array" ref="Y388">IF($AK388=0,"",IF((INDEX(MASTER!$D$24:$AG$391,$AK388,Y$419)=0),"",(INDEX(MASTER!$D$24:$AG$391,$AK388,Y$419))))</f>
        <v/>
      </c>
      <c r="Z388" s="27" t="str" cm="1">
        <f t="array" ref="Z388">IF($AK388=0,"",IF((INDEX(MASTER!$D$24:$AG$391,$AK388,Z$419)=0),"",(INDEX(MASTER!$D$24:$AG$391,$AK388,Z$419))))</f>
        <v/>
      </c>
      <c r="AA388" s="27" t="str" cm="1">
        <f t="array" ref="AA388">IF($AK388=0,"",IF((INDEX(MASTER!$D$24:$AG$391,$AK388,AA$419)=0),"",(INDEX(MASTER!$D$24:$AG$391,$AK388,AA$419))))</f>
        <v/>
      </c>
      <c r="AB388" s="27" t="str" cm="1">
        <f t="array" ref="AB388">IF($AK388=0,"",IF((INDEX(MASTER!$D$24:$AG$391,$AK388,AB$419)=0),"",(INDEX(MASTER!$D$24:$AG$391,$AK388,AB$419))))</f>
        <v/>
      </c>
      <c r="AC388" s="27" t="str" cm="1">
        <f t="array" ref="AC388">IF($AK388=0,"",IF((INDEX(MASTER!$D$24:$AG$391,$AK388,AC$419)=0),"",(INDEX(MASTER!$D$24:$AG$391,$AK388,AC$419))))</f>
        <v/>
      </c>
      <c r="AD388" s="27" t="str" cm="1">
        <f t="array" ref="AD388">IF($AK388=0,"",IF((INDEX(MASTER!$D$24:$AG$391,$AK388,AD$419)=0),"",(INDEX(MASTER!$D$24:$AG$391,$AK388,AD$419))))</f>
        <v/>
      </c>
      <c r="AE388" s="27" t="str" cm="1">
        <f t="array" ref="AE388">IF($AK388=0,"",IF((INDEX(MASTER!$D$24:$AG$391,$AK388,AE$419)=0),"",(INDEX(MASTER!$D$24:$AG$391,$AK388,AE$419))))</f>
        <v/>
      </c>
      <c r="AF388" s="102" t="str" cm="1">
        <f t="array" ref="AF388">IF($AK388=0,"",IF((INDEX(MASTER!$D$24:$AG$391,$AK388,AF$419)=0),"",(INDEX(MASTER!$D$24:$AG$391,$AK388,AF$419))))</f>
        <v/>
      </c>
      <c r="AK388" s="3">
        <v>281</v>
      </c>
    </row>
    <row r="389" spans="2:37" ht="12.75" customHeight="1" x14ac:dyDescent="0.2">
      <c r="B389" s="28"/>
      <c r="D389" s="22" cm="1">
        <f t="array" ref="D389">IF($AK389=0,"",IF((INDEX(MASTER!$D$24:$AG$391,$AK389,D$419)=0),"",(INDEX(MASTER!$D$24:$AG$391,$AK389,D$419))))</f>
        <v>155</v>
      </c>
      <c r="E389" s="22" t="str" cm="1">
        <f t="array" ref="E389">IF($AK389=0,"",IF((INDEX(MASTER!$D$24:$AG$391,$AK389,E$419)=0),"",(INDEX(MASTER!$D$24:$AG$391,$AK389,E$419))))</f>
        <v>MD-1</v>
      </c>
      <c r="F389" s="22" t="str" cm="1">
        <f t="array" ref="F389">IF($AK389=0,"",IF((INDEX(MASTER!$D$24:$AG$391,$AK389,F$419)=0),"",(INDEX(MASTER!$D$24:$AG$391,$AK389,F$419))))</f>
        <v>ALEXIS ROAD</v>
      </c>
      <c r="G389" s="23" cm="1">
        <f t="array" ref="G389">IF($AK389=0,"",IF((INDEX(MASTER!$D$24:$AG$391,$AK389,G$419)=0),"",(INDEX(MASTER!$D$24:$AG$391,$AK389,G$419))))</f>
        <v>3409.31</v>
      </c>
      <c r="H389" s="22" t="str" cm="1">
        <f t="array" ref="H389">IF($AK389=0,"",IF((INDEX(MASTER!$D$24:$AG$391,$AK389,H$419)=0),"",(INDEX(MASTER!$D$24:$AG$391,$AK389,H$419))))</f>
        <v>TO</v>
      </c>
      <c r="I389" s="23" cm="1">
        <f t="array" ref="I389">IF($AK389=0,"",IF((INDEX(MASTER!$D$24:$AG$391,$AK389,I$419)=0),"",(INDEX(MASTER!$D$24:$AG$391,$AK389,I$419))))</f>
        <v>3815.83</v>
      </c>
      <c r="J389" s="24" t="str" cm="1">
        <f t="array" ref="J389">IF($AK389=0,"",IF((INDEX(MASTER!$D$24:$AG$391,$AK389,J$419)=0),"",(INDEX(MASTER!$D$24:$AG$391,$AK389,J$419))))</f>
        <v>LT/RT</v>
      </c>
      <c r="K389" s="24" t="str" cm="1">
        <f t="array" ref="K389">IF($AK389=0,"",IF((INDEX(MASTER!$D$24:$AG$391,$AK389,K$419)=0),"",(INDEX(MASTER!$D$24:$AG$391,$AK389,K$419))))</f>
        <v>02/S&gt;2/04</v>
      </c>
      <c r="L389" s="25" t="str" cm="1">
        <f t="array" ref="L389">IF($AK389=0,"",IF((INDEX(MASTER!$D$24:$AG$391,$AK389,L$419)=0),"",(INDEX(MASTER!$D$24:$AG$391,$AK389,L$419))))</f>
        <v/>
      </c>
      <c r="M389" s="27" t="str" cm="1">
        <f t="array" ref="M389">IF($AK389=0,"",IF((INDEX(MASTER!$D$24:$AG$391,$AK389,M$419)=0),"",(INDEX(MASTER!$D$24:$AG$391,$AK389,M$419))))</f>
        <v/>
      </c>
      <c r="N389" s="27" t="str" cm="1">
        <f t="array" ref="N389">IF($AK389=0,"",IF((INDEX(MASTER!$D$24:$AG$391,$AK389,N$419)=0),"",(INDEX(MASTER!$D$24:$AG$391,$AK389,N$419))))</f>
        <v/>
      </c>
      <c r="O389" s="27" t="str" cm="1">
        <f t="array" ref="O389">IF($AK389=0,"",IF((INDEX(MASTER!$D$24:$AG$391,$AK389,O$419)=0),"",(INDEX(MASTER!$D$24:$AG$391,$AK389,O$419))))</f>
        <v/>
      </c>
      <c r="P389" s="27" t="str" cm="1">
        <f t="array" ref="P389">IF($AK389=0,"",IF((INDEX(MASTER!$D$24:$AG$391,$AK389,P$419)=0),"",(INDEX(MASTER!$D$24:$AG$391,$AK389,P$419))))</f>
        <v/>
      </c>
      <c r="Q389" s="27" t="str" cm="1">
        <f t="array" ref="Q389">IF($AK389=0,"",IF((INDEX(MASTER!$D$24:$AG$391,$AK389,Q$419)=0),"",(INDEX(MASTER!$D$24:$AG$391,$AK389,Q$419))))</f>
        <v/>
      </c>
      <c r="R389" s="27" t="str" cm="1">
        <f t="array" ref="R389">IF($AK389=0,"",IF((INDEX(MASTER!$D$24:$AG$391,$AK389,R$419)=0),"",(INDEX(MASTER!$D$24:$AG$391,$AK389,R$419))))</f>
        <v/>
      </c>
      <c r="S389" s="27" t="str" cm="1">
        <f t="array" ref="S389">IF($AK389=0,"",IF((INDEX(MASTER!$D$24:$AG$391,$AK389,S$419)=0),"",(INDEX(MASTER!$D$24:$AG$391,$AK389,S$419))))</f>
        <v/>
      </c>
      <c r="T389" s="27" t="str" cm="1">
        <f t="array" ref="T389">IF($AK389=0,"",IF((INDEX(MASTER!$D$24:$AG$391,$AK389,T$419)=0),"",(INDEX(MASTER!$D$24:$AG$391,$AK389,T$419))))</f>
        <v/>
      </c>
      <c r="U389" s="27" t="str" cm="1">
        <f t="array" ref="U389">IF($AK389=0,"",IF((INDEX(MASTER!$D$24:$AG$391,$AK389,U$419)=0),"",(INDEX(MASTER!$D$24:$AG$391,$AK389,U$419))))</f>
        <v/>
      </c>
      <c r="V389" s="27" t="str" cm="1">
        <f t="array" ref="V389">IF($AK389=0,"",IF((INDEX(MASTER!$D$24:$AG$391,$AK389,V$419)=0),"",(INDEX(MASTER!$D$24:$AG$391,$AK389,V$419))))</f>
        <v/>
      </c>
      <c r="W389" s="27" t="str" cm="1">
        <f t="array" ref="W389">IF($AK389=0,"",IF((INDEX(MASTER!$D$24:$AG$391,$AK389,W$419)=0),"",(INDEX(MASTER!$D$24:$AG$391,$AK389,W$419))))</f>
        <v/>
      </c>
      <c r="X389" s="27" t="str" cm="1">
        <f t="array" ref="X389">IF($AK389=0,"",IF((INDEX(MASTER!$D$24:$AG$391,$AK389,X$419)=0),"",(INDEX(MASTER!$D$24:$AG$391,$AK389,X$419))))</f>
        <v/>
      </c>
      <c r="Y389" s="27" t="str" cm="1">
        <f t="array" ref="Y389">IF($AK389=0,"",IF((INDEX(MASTER!$D$24:$AG$391,$AK389,Y$419)=0),"",(INDEX(MASTER!$D$24:$AG$391,$AK389,Y$419))))</f>
        <v/>
      </c>
      <c r="Z389" s="27" cm="1">
        <f t="array" ref="Z389">IF($AK389=0,"",IF((INDEX(MASTER!$D$24:$AG$391,$AK389,Z$419)=0),"",(INDEX(MASTER!$D$24:$AG$391,$AK389,Z$419))))</f>
        <v>199</v>
      </c>
      <c r="AA389" s="27" t="str" cm="1">
        <f t="array" ref="AA389">IF($AK389=0,"",IF((INDEX(MASTER!$D$24:$AG$391,$AK389,AA$419)=0),"",(INDEX(MASTER!$D$24:$AG$391,$AK389,AA$419))))</f>
        <v/>
      </c>
      <c r="AB389" s="27" t="str" cm="1">
        <f t="array" ref="AB389">IF($AK389=0,"",IF((INDEX(MASTER!$D$24:$AG$391,$AK389,AB$419)=0),"",(INDEX(MASTER!$D$24:$AG$391,$AK389,AB$419))))</f>
        <v/>
      </c>
      <c r="AC389" s="27" t="str" cm="1">
        <f t="array" ref="AC389">IF($AK389=0,"",IF((INDEX(MASTER!$D$24:$AG$391,$AK389,AC$419)=0),"",(INDEX(MASTER!$D$24:$AG$391,$AK389,AC$419))))</f>
        <v/>
      </c>
      <c r="AD389" s="27" t="str" cm="1">
        <f t="array" ref="AD389">IF($AK389=0,"",IF((INDEX(MASTER!$D$24:$AG$391,$AK389,AD$419)=0),"",(INDEX(MASTER!$D$24:$AG$391,$AK389,AD$419))))</f>
        <v/>
      </c>
      <c r="AE389" s="27" t="str" cm="1">
        <f t="array" ref="AE389">IF($AK389=0,"",IF((INDEX(MASTER!$D$24:$AG$391,$AK389,AE$419)=0),"",(INDEX(MASTER!$D$24:$AG$391,$AK389,AE$419))))</f>
        <v/>
      </c>
      <c r="AF389" s="102" t="str" cm="1">
        <f t="array" ref="AF389">IF($AK389=0,"",IF((INDEX(MASTER!$D$24:$AG$391,$AK389,AF$419)=0),"",(INDEX(MASTER!$D$24:$AG$391,$AK389,AF$419))))</f>
        <v/>
      </c>
      <c r="AK389" s="3">
        <v>282</v>
      </c>
    </row>
    <row r="390" spans="2:37" ht="12.75" customHeight="1" x14ac:dyDescent="0.2">
      <c r="B390" s="28"/>
      <c r="D390" s="22" cm="1">
        <f t="array" ref="D390">IF($AK390=0,"",IF((INDEX(MASTER!$D$24:$AG$391,$AK390,D$419)=0),"",(INDEX(MASTER!$D$24:$AG$391,$AK390,D$419))))</f>
        <v>159</v>
      </c>
      <c r="E390" s="22" t="str" cm="1">
        <f t="array" ref="E390">IF($AK390=0,"",IF((INDEX(MASTER!$D$24:$AG$391,$AK390,E$419)=0),"",(INDEX(MASTER!$D$24:$AG$391,$AK390,E$419))))</f>
        <v>MD-2</v>
      </c>
      <c r="F390" s="22" t="str" cm="1">
        <f t="array" ref="F390">IF($AK390=0,"",IF((INDEX(MASTER!$D$24:$AG$391,$AK390,F$419)=0),"",(INDEX(MASTER!$D$24:$AG$391,$AK390,F$419))))</f>
        <v>ACRES ROAD</v>
      </c>
      <c r="G390" s="23" cm="1">
        <f t="array" ref="G390">IF($AK390=0,"",IF((INDEX(MASTER!$D$24:$AG$391,$AK390,G$419)=0),"",(INDEX(MASTER!$D$24:$AG$391,$AK390,G$419))))</f>
        <v>6472.75</v>
      </c>
      <c r="H390" s="22" t="str" cm="1">
        <f t="array" ref="H390">IF($AK390=0,"",IF((INDEX(MASTER!$D$24:$AG$391,$AK390,H$419)=0),"",(INDEX(MASTER!$D$24:$AG$391,$AK390,H$419))))</f>
        <v>TO</v>
      </c>
      <c r="I390" s="23" cm="1">
        <f t="array" ref="I390">IF($AK390=0,"",IF((INDEX(MASTER!$D$24:$AG$391,$AK390,I$419)=0),"",(INDEX(MASTER!$D$24:$AG$391,$AK390,I$419))))</f>
        <v>6478.06</v>
      </c>
      <c r="J390" s="24" t="str" cm="1">
        <f t="array" ref="J390">IF($AK390=0,"",IF((INDEX(MASTER!$D$24:$AG$391,$AK390,J$419)=0),"",(INDEX(MASTER!$D$24:$AG$391,$AK390,J$419))))</f>
        <v>LT/RT</v>
      </c>
      <c r="K390" s="24" t="str" cm="1">
        <f t="array" ref="K390">IF($AK390=0,"",IF((INDEX(MASTER!$D$24:$AG$391,$AK390,K$419)=0),"",(INDEX(MASTER!$D$24:$AG$391,$AK390,K$419))))</f>
        <v>02/S&gt;2/04</v>
      </c>
      <c r="L390" s="25" t="str" cm="1">
        <f t="array" ref="L390">IF($AK390=0,"",IF((INDEX(MASTER!$D$24:$AG$391,$AK390,L$419)=0),"",(INDEX(MASTER!$D$24:$AG$391,$AK390,L$419))))</f>
        <v/>
      </c>
      <c r="M390" s="27" t="str" cm="1">
        <f t="array" ref="M390">IF($AK390=0,"",IF((INDEX(MASTER!$D$24:$AG$391,$AK390,M$419)=0),"",(INDEX(MASTER!$D$24:$AG$391,$AK390,M$419))))</f>
        <v/>
      </c>
      <c r="N390" s="27" t="str" cm="1">
        <f t="array" ref="N390">IF($AK390=0,"",IF((INDEX(MASTER!$D$24:$AG$391,$AK390,N$419)=0),"",(INDEX(MASTER!$D$24:$AG$391,$AK390,N$419))))</f>
        <v/>
      </c>
      <c r="O390" s="27" t="str" cm="1">
        <f t="array" ref="O390">IF($AK390=0,"",IF((INDEX(MASTER!$D$24:$AG$391,$AK390,O$419)=0),"",(INDEX(MASTER!$D$24:$AG$391,$AK390,O$419))))</f>
        <v/>
      </c>
      <c r="P390" s="27" t="str" cm="1">
        <f t="array" ref="P390">IF($AK390=0,"",IF((INDEX(MASTER!$D$24:$AG$391,$AK390,P$419)=0),"",(INDEX(MASTER!$D$24:$AG$391,$AK390,P$419))))</f>
        <v/>
      </c>
      <c r="Q390" s="27" t="str" cm="1">
        <f t="array" ref="Q390">IF($AK390=0,"",IF((INDEX(MASTER!$D$24:$AG$391,$AK390,Q$419)=0),"",(INDEX(MASTER!$D$24:$AG$391,$AK390,Q$419))))</f>
        <v/>
      </c>
      <c r="R390" s="27" t="str" cm="1">
        <f t="array" ref="R390">IF($AK390=0,"",IF((INDEX(MASTER!$D$24:$AG$391,$AK390,R$419)=0),"",(INDEX(MASTER!$D$24:$AG$391,$AK390,R$419))))</f>
        <v/>
      </c>
      <c r="S390" s="27" t="str" cm="1">
        <f t="array" ref="S390">IF($AK390=0,"",IF((INDEX(MASTER!$D$24:$AG$391,$AK390,S$419)=0),"",(INDEX(MASTER!$D$24:$AG$391,$AK390,S$419))))</f>
        <v/>
      </c>
      <c r="T390" s="27" t="str" cm="1">
        <f t="array" ref="T390">IF($AK390=0,"",IF((INDEX(MASTER!$D$24:$AG$391,$AK390,T$419)=0),"",(INDEX(MASTER!$D$24:$AG$391,$AK390,T$419))))</f>
        <v/>
      </c>
      <c r="U390" s="27" t="str" cm="1">
        <f t="array" ref="U390">IF($AK390=0,"",IF((INDEX(MASTER!$D$24:$AG$391,$AK390,U$419)=0),"",(INDEX(MASTER!$D$24:$AG$391,$AK390,U$419))))</f>
        <v/>
      </c>
      <c r="V390" s="27" t="str" cm="1">
        <f t="array" ref="V390">IF($AK390=0,"",IF((INDEX(MASTER!$D$24:$AG$391,$AK390,V$419)=0),"",(INDEX(MASTER!$D$24:$AG$391,$AK390,V$419))))</f>
        <v/>
      </c>
      <c r="W390" s="27" t="str" cm="1">
        <f t="array" ref="W390">IF($AK390=0,"",IF((INDEX(MASTER!$D$24:$AG$391,$AK390,W$419)=0),"",(INDEX(MASTER!$D$24:$AG$391,$AK390,W$419))))</f>
        <v/>
      </c>
      <c r="X390" s="27" t="str" cm="1">
        <f t="array" ref="X390">IF($AK390=0,"",IF((INDEX(MASTER!$D$24:$AG$391,$AK390,X$419)=0),"",(INDEX(MASTER!$D$24:$AG$391,$AK390,X$419))))</f>
        <v/>
      </c>
      <c r="Y390" s="27" t="str" cm="1">
        <f t="array" ref="Y390">IF($AK390=0,"",IF((INDEX(MASTER!$D$24:$AG$391,$AK390,Y$419)=0),"",(INDEX(MASTER!$D$24:$AG$391,$AK390,Y$419))))</f>
        <v/>
      </c>
      <c r="Z390" s="27" cm="1">
        <f t="array" ref="Z390">IF($AK390=0,"",IF((INDEX(MASTER!$D$24:$AG$391,$AK390,Z$419)=0),"",(INDEX(MASTER!$D$24:$AG$391,$AK390,Z$419))))</f>
        <v>6</v>
      </c>
      <c r="AA390" s="27" t="str" cm="1">
        <f t="array" ref="AA390">IF($AK390=0,"",IF((INDEX(MASTER!$D$24:$AG$391,$AK390,AA$419)=0),"",(INDEX(MASTER!$D$24:$AG$391,$AK390,AA$419))))</f>
        <v/>
      </c>
      <c r="AB390" s="27" t="str" cm="1">
        <f t="array" ref="AB390">IF($AK390=0,"",IF((INDEX(MASTER!$D$24:$AG$391,$AK390,AB$419)=0),"",(INDEX(MASTER!$D$24:$AG$391,$AK390,AB$419))))</f>
        <v/>
      </c>
      <c r="AC390" s="27" t="str" cm="1">
        <f t="array" ref="AC390">IF($AK390=0,"",IF((INDEX(MASTER!$D$24:$AG$391,$AK390,AC$419)=0),"",(INDEX(MASTER!$D$24:$AG$391,$AK390,AC$419))))</f>
        <v/>
      </c>
      <c r="AD390" s="27" t="str" cm="1">
        <f t="array" ref="AD390">IF($AK390=0,"",IF((INDEX(MASTER!$D$24:$AG$391,$AK390,AD$419)=0),"",(INDEX(MASTER!$D$24:$AG$391,$AK390,AD$419))))</f>
        <v/>
      </c>
      <c r="AE390" s="27" t="str" cm="1">
        <f t="array" ref="AE390">IF($AK390=0,"",IF((INDEX(MASTER!$D$24:$AG$391,$AK390,AE$419)=0),"",(INDEX(MASTER!$D$24:$AG$391,$AK390,AE$419))))</f>
        <v/>
      </c>
      <c r="AF390" s="102" t="str" cm="1">
        <f t="array" ref="AF390">IF($AK390=0,"",IF((INDEX(MASTER!$D$24:$AG$391,$AK390,AF$419)=0),"",(INDEX(MASTER!$D$24:$AG$391,$AK390,AF$419))))</f>
        <v/>
      </c>
      <c r="AK390" s="3">
        <v>283</v>
      </c>
    </row>
    <row r="391" spans="2:37" ht="12.75" customHeight="1" x14ac:dyDescent="0.2">
      <c r="B391" s="28"/>
      <c r="D391" s="22" cm="1">
        <f t="array" ref="D391">IF($AK391=0,"",IF((INDEX(MASTER!$D$24:$AG$391,$AK391,D$419)=0),"",(INDEX(MASTER!$D$24:$AG$391,$AK391,D$419))))</f>
        <v>159</v>
      </c>
      <c r="E391" s="22" t="str" cm="1">
        <f t="array" ref="E391">IF($AK391=0,"",IF((INDEX(MASTER!$D$24:$AG$391,$AK391,E$419)=0),"",(INDEX(MASTER!$D$24:$AG$391,$AK391,E$419))))</f>
        <v>MD-3</v>
      </c>
      <c r="F391" s="22" t="str" cm="1">
        <f t="array" ref="F391">IF($AK391=0,"",IF((INDEX(MASTER!$D$24:$AG$391,$AK391,F$419)=0),"",(INDEX(MASTER!$D$24:$AG$391,$AK391,F$419))))</f>
        <v>ACRES ROAD</v>
      </c>
      <c r="G391" s="23" cm="1">
        <f t="array" ref="G391">IF($AK391=0,"",IF((INDEX(MASTER!$D$24:$AG$391,$AK391,G$419)=0),"",(INDEX(MASTER!$D$24:$AG$391,$AK391,G$419))))</f>
        <v>6484.83</v>
      </c>
      <c r="H391" s="22" t="str" cm="1">
        <f t="array" ref="H391">IF($AK391=0,"",IF((INDEX(MASTER!$D$24:$AG$391,$AK391,H$419)=0),"",(INDEX(MASTER!$D$24:$AG$391,$AK391,H$419))))</f>
        <v>TO</v>
      </c>
      <c r="I391" s="23" cm="1">
        <f t="array" ref="I391">IF($AK391=0,"",IF((INDEX(MASTER!$D$24:$AG$391,$AK391,I$419)=0),"",(INDEX(MASTER!$D$24:$AG$391,$AK391,I$419))))</f>
        <v>6498.86</v>
      </c>
      <c r="J391" s="24" t="str" cm="1">
        <f t="array" ref="J391">IF($AK391=0,"",IF((INDEX(MASTER!$D$24:$AG$391,$AK391,J$419)=0),"",(INDEX(MASTER!$D$24:$AG$391,$AK391,J$419))))</f>
        <v>LT/RT</v>
      </c>
      <c r="K391" s="24" t="str" cm="1">
        <f t="array" ref="K391">IF($AK391=0,"",IF((INDEX(MASTER!$D$24:$AG$391,$AK391,K$419)=0),"",(INDEX(MASTER!$D$24:$AG$391,$AK391,K$419))))</f>
        <v>02/S&gt;2/04</v>
      </c>
      <c r="L391" s="25" t="str" cm="1">
        <f t="array" ref="L391">IF($AK391=0,"",IF((INDEX(MASTER!$D$24:$AG$391,$AK391,L$419)=0),"",(INDEX(MASTER!$D$24:$AG$391,$AK391,L$419))))</f>
        <v/>
      </c>
      <c r="M391" s="27" t="str" cm="1">
        <f t="array" ref="M391">IF($AK391=0,"",IF((INDEX(MASTER!$D$24:$AG$391,$AK391,M$419)=0),"",(INDEX(MASTER!$D$24:$AG$391,$AK391,M$419))))</f>
        <v/>
      </c>
      <c r="N391" s="27" t="str" cm="1">
        <f t="array" ref="N391">IF($AK391=0,"",IF((INDEX(MASTER!$D$24:$AG$391,$AK391,N$419)=0),"",(INDEX(MASTER!$D$24:$AG$391,$AK391,N$419))))</f>
        <v/>
      </c>
      <c r="O391" s="27" t="str" cm="1">
        <f t="array" ref="O391">IF($AK391=0,"",IF((INDEX(MASTER!$D$24:$AG$391,$AK391,O$419)=0),"",(INDEX(MASTER!$D$24:$AG$391,$AK391,O$419))))</f>
        <v/>
      </c>
      <c r="P391" s="27" t="str" cm="1">
        <f t="array" ref="P391">IF($AK391=0,"",IF((INDEX(MASTER!$D$24:$AG$391,$AK391,P$419)=0),"",(INDEX(MASTER!$D$24:$AG$391,$AK391,P$419))))</f>
        <v/>
      </c>
      <c r="Q391" s="27" t="str" cm="1">
        <f t="array" ref="Q391">IF($AK391=0,"",IF((INDEX(MASTER!$D$24:$AG$391,$AK391,Q$419)=0),"",(INDEX(MASTER!$D$24:$AG$391,$AK391,Q$419))))</f>
        <v/>
      </c>
      <c r="R391" s="27" t="str" cm="1">
        <f t="array" ref="R391">IF($AK391=0,"",IF((INDEX(MASTER!$D$24:$AG$391,$AK391,R$419)=0),"",(INDEX(MASTER!$D$24:$AG$391,$AK391,R$419))))</f>
        <v/>
      </c>
      <c r="S391" s="27" t="str" cm="1">
        <f t="array" ref="S391">IF($AK391=0,"",IF((INDEX(MASTER!$D$24:$AG$391,$AK391,S$419)=0),"",(INDEX(MASTER!$D$24:$AG$391,$AK391,S$419))))</f>
        <v/>
      </c>
      <c r="T391" s="27" t="str" cm="1">
        <f t="array" ref="T391">IF($AK391=0,"",IF((INDEX(MASTER!$D$24:$AG$391,$AK391,T$419)=0),"",(INDEX(MASTER!$D$24:$AG$391,$AK391,T$419))))</f>
        <v/>
      </c>
      <c r="U391" s="27" t="str" cm="1">
        <f t="array" ref="U391">IF($AK391=0,"",IF((INDEX(MASTER!$D$24:$AG$391,$AK391,U$419)=0),"",(INDEX(MASTER!$D$24:$AG$391,$AK391,U$419))))</f>
        <v/>
      </c>
      <c r="V391" s="27" t="str" cm="1">
        <f t="array" ref="V391">IF($AK391=0,"",IF((INDEX(MASTER!$D$24:$AG$391,$AK391,V$419)=0),"",(INDEX(MASTER!$D$24:$AG$391,$AK391,V$419))))</f>
        <v/>
      </c>
      <c r="W391" s="27" t="str" cm="1">
        <f t="array" ref="W391">IF($AK391=0,"",IF((INDEX(MASTER!$D$24:$AG$391,$AK391,W$419)=0),"",(INDEX(MASTER!$D$24:$AG$391,$AK391,W$419))))</f>
        <v/>
      </c>
      <c r="X391" s="27" t="str" cm="1">
        <f t="array" ref="X391">IF($AK391=0,"",IF((INDEX(MASTER!$D$24:$AG$391,$AK391,X$419)=0),"",(INDEX(MASTER!$D$24:$AG$391,$AK391,X$419))))</f>
        <v/>
      </c>
      <c r="Y391" s="27" t="str" cm="1">
        <f t="array" ref="Y391">IF($AK391=0,"",IF((INDEX(MASTER!$D$24:$AG$391,$AK391,Y$419)=0),"",(INDEX(MASTER!$D$24:$AG$391,$AK391,Y$419))))</f>
        <v/>
      </c>
      <c r="Z391" s="27" cm="1">
        <f t="array" ref="Z391">IF($AK391=0,"",IF((INDEX(MASTER!$D$24:$AG$391,$AK391,Z$419)=0),"",(INDEX(MASTER!$D$24:$AG$391,$AK391,Z$419))))</f>
        <v>11</v>
      </c>
      <c r="AA391" s="27" t="str" cm="1">
        <f t="array" ref="AA391">IF($AK391=0,"",IF((INDEX(MASTER!$D$24:$AG$391,$AK391,AA$419)=0),"",(INDEX(MASTER!$D$24:$AG$391,$AK391,AA$419))))</f>
        <v/>
      </c>
      <c r="AB391" s="27" t="str" cm="1">
        <f t="array" ref="AB391">IF($AK391=0,"",IF((INDEX(MASTER!$D$24:$AG$391,$AK391,AB$419)=0),"",(INDEX(MASTER!$D$24:$AG$391,$AK391,AB$419))))</f>
        <v/>
      </c>
      <c r="AC391" s="27" t="str" cm="1">
        <f t="array" ref="AC391">IF($AK391=0,"",IF((INDEX(MASTER!$D$24:$AG$391,$AK391,AC$419)=0),"",(INDEX(MASTER!$D$24:$AG$391,$AK391,AC$419))))</f>
        <v/>
      </c>
      <c r="AD391" s="27" t="str" cm="1">
        <f t="array" ref="AD391">IF($AK391=0,"",IF((INDEX(MASTER!$D$24:$AG$391,$AK391,AD$419)=0),"",(INDEX(MASTER!$D$24:$AG$391,$AK391,AD$419))))</f>
        <v/>
      </c>
      <c r="AE391" s="27" t="str" cm="1">
        <f t="array" ref="AE391">IF($AK391=0,"",IF((INDEX(MASTER!$D$24:$AG$391,$AK391,AE$419)=0),"",(INDEX(MASTER!$D$24:$AG$391,$AK391,AE$419))))</f>
        <v/>
      </c>
      <c r="AF391" s="102" t="str" cm="1">
        <f t="array" ref="AF391">IF($AK391=0,"",IF((INDEX(MASTER!$D$24:$AG$391,$AK391,AF$419)=0),"",(INDEX(MASTER!$D$24:$AG$391,$AK391,AF$419))))</f>
        <v/>
      </c>
      <c r="AK391" s="3">
        <v>284</v>
      </c>
    </row>
    <row r="392" spans="2:37" ht="12.75" customHeight="1" x14ac:dyDescent="0.2">
      <c r="B392" s="28"/>
      <c r="D392" s="22" t="str" cm="1">
        <f t="array" ref="D392">IF($AK392=0,"",IF((INDEX(MASTER!$D$24:$AG$391,$AK392,D$419)=0),"",(INDEX(MASTER!$D$24:$AG$391,$AK392,D$419))))</f>
        <v/>
      </c>
      <c r="E392" s="22" t="str" cm="1">
        <f t="array" ref="E392">IF($AK392=0,"",IF((INDEX(MASTER!$D$24:$AG$391,$AK392,E$419)=0),"",(INDEX(MASTER!$D$24:$AG$391,$AK392,E$419))))</f>
        <v/>
      </c>
      <c r="F392" s="22" t="str" cm="1">
        <f t="array" ref="F392">IF($AK392=0,"",IF((INDEX(MASTER!$D$24:$AG$391,$AK392,F$419)=0),"",(INDEX(MASTER!$D$24:$AG$391,$AK392,F$419))))</f>
        <v/>
      </c>
      <c r="G392" s="23" t="str" cm="1">
        <f t="array" ref="G392">IF($AK392=0,"",IF((INDEX(MASTER!$D$24:$AG$391,$AK392,G$419)=0),"",(INDEX(MASTER!$D$24:$AG$391,$AK392,G$419))))</f>
        <v/>
      </c>
      <c r="H392" s="22" t="str" cm="1">
        <f t="array" ref="H392">IF($AK392=0,"",IF((INDEX(MASTER!$D$24:$AG$391,$AK392,H$419)=0),"",(INDEX(MASTER!$D$24:$AG$391,$AK392,H$419))))</f>
        <v/>
      </c>
      <c r="I392" s="23" t="str" cm="1">
        <f t="array" ref="I392">IF($AK392=0,"",IF((INDEX(MASTER!$D$24:$AG$391,$AK392,I$419)=0),"",(INDEX(MASTER!$D$24:$AG$391,$AK392,I$419))))</f>
        <v/>
      </c>
      <c r="J392" s="24" t="str" cm="1">
        <f t="array" ref="J392">IF($AK392=0,"",IF((INDEX(MASTER!$D$24:$AG$391,$AK392,J$419)=0),"",(INDEX(MASTER!$D$24:$AG$391,$AK392,J$419))))</f>
        <v/>
      </c>
      <c r="K392" s="24" t="str" cm="1">
        <f t="array" ref="K392">IF($AK392=0,"",IF((INDEX(MASTER!$D$24:$AG$391,$AK392,K$419)=0),"",(INDEX(MASTER!$D$24:$AG$391,$AK392,K$419))))</f>
        <v/>
      </c>
      <c r="L392" s="25" t="str" cm="1">
        <f t="array" ref="L392">IF($AK392=0,"",IF((INDEX(MASTER!$D$24:$AG$391,$AK392,L$419)=0),"",(INDEX(MASTER!$D$24:$AG$391,$AK392,L$419))))</f>
        <v/>
      </c>
      <c r="M392" s="27" t="str" cm="1">
        <f t="array" ref="M392">IF($AK392=0,"",IF((INDEX(MASTER!$D$24:$AG$391,$AK392,M$419)=0),"",(INDEX(MASTER!$D$24:$AG$391,$AK392,M$419))))</f>
        <v/>
      </c>
      <c r="N392" s="27" t="str" cm="1">
        <f t="array" ref="N392">IF($AK392=0,"",IF((INDEX(MASTER!$D$24:$AG$391,$AK392,N$419)=0),"",(INDEX(MASTER!$D$24:$AG$391,$AK392,N$419))))</f>
        <v/>
      </c>
      <c r="O392" s="27" t="str" cm="1">
        <f t="array" ref="O392">IF($AK392=0,"",IF((INDEX(MASTER!$D$24:$AG$391,$AK392,O$419)=0),"",(INDEX(MASTER!$D$24:$AG$391,$AK392,O$419))))</f>
        <v/>
      </c>
      <c r="P392" s="27" t="str" cm="1">
        <f t="array" ref="P392">IF($AK392=0,"",IF((INDEX(MASTER!$D$24:$AG$391,$AK392,P$419)=0),"",(INDEX(MASTER!$D$24:$AG$391,$AK392,P$419))))</f>
        <v/>
      </c>
      <c r="Q392" s="27" t="str" cm="1">
        <f t="array" ref="Q392">IF($AK392=0,"",IF((INDEX(MASTER!$D$24:$AG$391,$AK392,Q$419)=0),"",(INDEX(MASTER!$D$24:$AG$391,$AK392,Q$419))))</f>
        <v/>
      </c>
      <c r="R392" s="27" t="str" cm="1">
        <f t="array" ref="R392">IF($AK392=0,"",IF((INDEX(MASTER!$D$24:$AG$391,$AK392,R$419)=0),"",(INDEX(MASTER!$D$24:$AG$391,$AK392,R$419))))</f>
        <v/>
      </c>
      <c r="S392" s="27" t="str" cm="1">
        <f t="array" ref="S392">IF($AK392=0,"",IF((INDEX(MASTER!$D$24:$AG$391,$AK392,S$419)=0),"",(INDEX(MASTER!$D$24:$AG$391,$AK392,S$419))))</f>
        <v/>
      </c>
      <c r="T392" s="27" t="str" cm="1">
        <f t="array" ref="T392">IF($AK392=0,"",IF((INDEX(MASTER!$D$24:$AG$391,$AK392,T$419)=0),"",(INDEX(MASTER!$D$24:$AG$391,$AK392,T$419))))</f>
        <v/>
      </c>
      <c r="U392" s="27" t="str" cm="1">
        <f t="array" ref="U392">IF($AK392=0,"",IF((INDEX(MASTER!$D$24:$AG$391,$AK392,U$419)=0),"",(INDEX(MASTER!$D$24:$AG$391,$AK392,U$419))))</f>
        <v/>
      </c>
      <c r="V392" s="27" t="str" cm="1">
        <f t="array" ref="V392">IF($AK392=0,"",IF((INDEX(MASTER!$D$24:$AG$391,$AK392,V$419)=0),"",(INDEX(MASTER!$D$24:$AG$391,$AK392,V$419))))</f>
        <v/>
      </c>
      <c r="W392" s="27" t="str" cm="1">
        <f t="array" ref="W392">IF($AK392=0,"",IF((INDEX(MASTER!$D$24:$AG$391,$AK392,W$419)=0),"",(INDEX(MASTER!$D$24:$AG$391,$AK392,W$419))))</f>
        <v/>
      </c>
      <c r="X392" s="27" t="str" cm="1">
        <f t="array" ref="X392">IF($AK392=0,"",IF((INDEX(MASTER!$D$24:$AG$391,$AK392,X$419)=0),"",(INDEX(MASTER!$D$24:$AG$391,$AK392,X$419))))</f>
        <v/>
      </c>
      <c r="Y392" s="27" t="str" cm="1">
        <f t="array" ref="Y392">IF($AK392=0,"",IF((INDEX(MASTER!$D$24:$AG$391,$AK392,Y$419)=0),"",(INDEX(MASTER!$D$24:$AG$391,$AK392,Y$419))))</f>
        <v/>
      </c>
      <c r="Z392" s="27" t="str" cm="1">
        <f t="array" ref="Z392">IF($AK392=0,"",IF((INDEX(MASTER!$D$24:$AG$391,$AK392,Z$419)=0),"",(INDEX(MASTER!$D$24:$AG$391,$AK392,Z$419))))</f>
        <v/>
      </c>
      <c r="AA392" s="27" t="str" cm="1">
        <f t="array" ref="AA392">IF($AK392=0,"",IF((INDEX(MASTER!$D$24:$AG$391,$AK392,AA$419)=0),"",(INDEX(MASTER!$D$24:$AG$391,$AK392,AA$419))))</f>
        <v/>
      </c>
      <c r="AB392" s="27" t="str" cm="1">
        <f t="array" ref="AB392">IF($AK392=0,"",IF((INDEX(MASTER!$D$24:$AG$391,$AK392,AB$419)=0),"",(INDEX(MASTER!$D$24:$AG$391,$AK392,AB$419))))</f>
        <v/>
      </c>
      <c r="AC392" s="27" t="str" cm="1">
        <f t="array" ref="AC392">IF($AK392=0,"",IF((INDEX(MASTER!$D$24:$AG$391,$AK392,AC$419)=0),"",(INDEX(MASTER!$D$24:$AG$391,$AK392,AC$419))))</f>
        <v/>
      </c>
      <c r="AD392" s="27" t="str" cm="1">
        <f t="array" ref="AD392">IF($AK392=0,"",IF((INDEX(MASTER!$D$24:$AG$391,$AK392,AD$419)=0),"",(INDEX(MASTER!$D$24:$AG$391,$AK392,AD$419))))</f>
        <v/>
      </c>
      <c r="AE392" s="27" t="str" cm="1">
        <f t="array" ref="AE392">IF($AK392=0,"",IF((INDEX(MASTER!$D$24:$AG$391,$AK392,AE$419)=0),"",(INDEX(MASTER!$D$24:$AG$391,$AK392,AE$419))))</f>
        <v/>
      </c>
      <c r="AF392" s="102" t="str" cm="1">
        <f t="array" ref="AF392">IF($AK392=0,"",IF((INDEX(MASTER!$D$24:$AG$391,$AK392,AF$419)=0),"",(INDEX(MASTER!$D$24:$AG$391,$AK392,AF$419))))</f>
        <v/>
      </c>
      <c r="AK392" s="3">
        <v>285</v>
      </c>
    </row>
    <row r="393" spans="2:37" ht="12.75" customHeight="1" x14ac:dyDescent="0.2">
      <c r="B393" s="28"/>
      <c r="D393" s="22" cm="1">
        <f t="array" ref="D393">IF($AK393=0,"",IF((INDEX(MASTER!$D$24:$AG$391,$AK393,D$419)=0),"",(INDEX(MASTER!$D$24:$AG$391,$AK393,D$419))))</f>
        <v>147</v>
      </c>
      <c r="E393" s="22" t="str" cm="1">
        <f t="array" ref="E393">IF($AK393=0,"",IF((INDEX(MASTER!$D$24:$AG$391,$AK393,E$419)=0),"",(INDEX(MASTER!$D$24:$AG$391,$AK393,E$419))))</f>
        <v>BR-1</v>
      </c>
      <c r="F393" s="22" t="str" cm="1">
        <f t="array" ref="F393">IF($AK393=0,"",IF((INDEX(MASTER!$D$24:$AG$391,$AK393,F$419)=0),"",(INDEX(MASTER!$D$24:$AG$391,$AK393,F$419))))</f>
        <v>MONROE STREET</v>
      </c>
      <c r="G393" s="23" cm="1">
        <f t="array" ref="G393">IF($AK393=0,"",IF((INDEX(MASTER!$D$24:$AG$391,$AK393,G$419)=0),"",(INDEX(MASTER!$D$24:$AG$391,$AK393,G$419))))</f>
        <v>16809.43</v>
      </c>
      <c r="H393" s="22" t="str" cm="1">
        <f t="array" ref="H393">IF($AK393=0,"",IF((INDEX(MASTER!$D$24:$AG$391,$AK393,H$419)=0),"",(INDEX(MASTER!$D$24:$AG$391,$AK393,H$419))))</f>
        <v>TO</v>
      </c>
      <c r="I393" s="23" cm="1">
        <f t="array" ref="I393">IF($AK393=0,"",IF((INDEX(MASTER!$D$24:$AG$391,$AK393,I$419)=0),"",(INDEX(MASTER!$D$24:$AG$391,$AK393,I$419))))</f>
        <v>16848.669999999998</v>
      </c>
      <c r="J393" s="24" t="str" cm="1">
        <f t="array" ref="J393">IF($AK393=0,"",IF((INDEX(MASTER!$D$24:$AG$391,$AK393,J$419)=0),"",(INDEX(MASTER!$D$24:$AG$391,$AK393,J$419))))</f>
        <v>RT</v>
      </c>
      <c r="K393" s="24" t="str" cm="1">
        <f t="array" ref="K393">IF($AK393=0,"",IF((INDEX(MASTER!$D$24:$AG$391,$AK393,K$419)=0),"",(INDEX(MASTER!$D$24:$AG$391,$AK393,K$419))))</f>
        <v>02/S&gt;2/04</v>
      </c>
      <c r="L393" s="25" t="str" cm="1">
        <f t="array" ref="L393">IF($AK393=0,"",IF((INDEX(MASTER!$D$24:$AG$391,$AK393,L$419)=0),"",(INDEX(MASTER!$D$24:$AG$391,$AK393,L$419))))</f>
        <v/>
      </c>
      <c r="M393" s="27" t="str" cm="1">
        <f t="array" ref="M393">IF($AK393=0,"",IF((INDEX(MASTER!$D$24:$AG$391,$AK393,M$419)=0),"",(INDEX(MASTER!$D$24:$AG$391,$AK393,M$419))))</f>
        <v/>
      </c>
      <c r="N393" s="27" t="str" cm="1">
        <f t="array" ref="N393">IF($AK393=0,"",IF((INDEX(MASTER!$D$24:$AG$391,$AK393,N$419)=0),"",(INDEX(MASTER!$D$24:$AG$391,$AK393,N$419))))</f>
        <v/>
      </c>
      <c r="O393" s="27" t="str" cm="1">
        <f t="array" ref="O393">IF($AK393=0,"",IF((INDEX(MASTER!$D$24:$AG$391,$AK393,O$419)=0),"",(INDEX(MASTER!$D$24:$AG$391,$AK393,O$419))))</f>
        <v/>
      </c>
      <c r="P393" s="27" t="str" cm="1">
        <f t="array" ref="P393">IF($AK393=0,"",IF((INDEX(MASTER!$D$24:$AG$391,$AK393,P$419)=0),"",(INDEX(MASTER!$D$24:$AG$391,$AK393,P$419))))</f>
        <v/>
      </c>
      <c r="Q393" s="27" t="str" cm="1">
        <f t="array" ref="Q393">IF($AK393=0,"",IF((INDEX(MASTER!$D$24:$AG$391,$AK393,Q$419)=0),"",(INDEX(MASTER!$D$24:$AG$391,$AK393,Q$419))))</f>
        <v/>
      </c>
      <c r="R393" s="27" t="str" cm="1">
        <f t="array" ref="R393">IF($AK393=0,"",IF((INDEX(MASTER!$D$24:$AG$391,$AK393,R$419)=0),"",(INDEX(MASTER!$D$24:$AG$391,$AK393,R$419))))</f>
        <v/>
      </c>
      <c r="S393" s="27" cm="1">
        <f t="array" ref="S393">IF($AK393=0,"",IF((INDEX(MASTER!$D$24:$AG$391,$AK393,S$419)=0),"",(INDEX(MASTER!$D$24:$AG$391,$AK393,S$419))))</f>
        <v>40</v>
      </c>
      <c r="T393" s="27" t="str" cm="1">
        <f t="array" ref="T393">IF($AK393=0,"",IF((INDEX(MASTER!$D$24:$AG$391,$AK393,T$419)=0),"",(INDEX(MASTER!$D$24:$AG$391,$AK393,T$419))))</f>
        <v/>
      </c>
      <c r="U393" s="27" t="str" cm="1">
        <f t="array" ref="U393">IF($AK393=0,"",IF((INDEX(MASTER!$D$24:$AG$391,$AK393,U$419)=0),"",(INDEX(MASTER!$D$24:$AG$391,$AK393,U$419))))</f>
        <v/>
      </c>
      <c r="V393" s="27" t="str" cm="1">
        <f t="array" ref="V393">IF($AK393=0,"",IF((INDEX(MASTER!$D$24:$AG$391,$AK393,V$419)=0),"",(INDEX(MASTER!$D$24:$AG$391,$AK393,V$419))))</f>
        <v/>
      </c>
      <c r="W393" s="27" t="str" cm="1">
        <f t="array" ref="W393">IF($AK393=0,"",IF((INDEX(MASTER!$D$24:$AG$391,$AK393,W$419)=0),"",(INDEX(MASTER!$D$24:$AG$391,$AK393,W$419))))</f>
        <v/>
      </c>
      <c r="X393" s="27" t="str" cm="1">
        <f t="array" ref="X393">IF($AK393=0,"",IF((INDEX(MASTER!$D$24:$AG$391,$AK393,X$419)=0),"",(INDEX(MASTER!$D$24:$AG$391,$AK393,X$419))))</f>
        <v/>
      </c>
      <c r="Y393" s="27" t="str" cm="1">
        <f t="array" ref="Y393">IF($AK393=0,"",IF((INDEX(MASTER!$D$24:$AG$391,$AK393,Y$419)=0),"",(INDEX(MASTER!$D$24:$AG$391,$AK393,Y$419))))</f>
        <v/>
      </c>
      <c r="Z393" s="27" t="str" cm="1">
        <f t="array" ref="Z393">IF($AK393=0,"",IF((INDEX(MASTER!$D$24:$AG$391,$AK393,Z$419)=0),"",(INDEX(MASTER!$D$24:$AG$391,$AK393,Z$419))))</f>
        <v/>
      </c>
      <c r="AA393" s="27" t="str" cm="1">
        <f t="array" ref="AA393">IF($AK393=0,"",IF((INDEX(MASTER!$D$24:$AG$391,$AK393,AA$419)=0),"",(INDEX(MASTER!$D$24:$AG$391,$AK393,AA$419))))</f>
        <v/>
      </c>
      <c r="AB393" s="27" t="str" cm="1">
        <f t="array" ref="AB393">IF($AK393=0,"",IF((INDEX(MASTER!$D$24:$AG$391,$AK393,AB$419)=0),"",(INDEX(MASTER!$D$24:$AG$391,$AK393,AB$419))))</f>
        <v/>
      </c>
      <c r="AC393" s="27" t="str" cm="1">
        <f t="array" ref="AC393">IF($AK393=0,"",IF((INDEX(MASTER!$D$24:$AG$391,$AK393,AC$419)=0),"",(INDEX(MASTER!$D$24:$AG$391,$AK393,AC$419))))</f>
        <v/>
      </c>
      <c r="AD393" s="27" t="str" cm="1">
        <f t="array" ref="AD393">IF($AK393=0,"",IF((INDEX(MASTER!$D$24:$AG$391,$AK393,AD$419)=0),"",(INDEX(MASTER!$D$24:$AG$391,$AK393,AD$419))))</f>
        <v/>
      </c>
      <c r="AE393" s="27" t="str" cm="1">
        <f t="array" ref="AE393">IF($AK393=0,"",IF((INDEX(MASTER!$D$24:$AG$391,$AK393,AE$419)=0),"",(INDEX(MASTER!$D$24:$AG$391,$AK393,AE$419))))</f>
        <v/>
      </c>
      <c r="AF393" s="102" t="str" cm="1">
        <f t="array" ref="AF393">IF($AK393=0,"",IF((INDEX(MASTER!$D$24:$AG$391,$AK393,AF$419)=0),"",(INDEX(MASTER!$D$24:$AG$391,$AK393,AF$419))))</f>
        <v/>
      </c>
      <c r="AK393" s="3">
        <v>286</v>
      </c>
    </row>
    <row r="394" spans="2:37" ht="12.75" customHeight="1" x14ac:dyDescent="0.2">
      <c r="B394" s="28"/>
      <c r="D394" s="22" cm="1">
        <f t="array" ref="D394">IF($AK394=0,"",IF((INDEX(MASTER!$D$24:$AG$391,$AK394,D$419)=0),"",(INDEX(MASTER!$D$24:$AG$391,$AK394,D$419))))</f>
        <v>149</v>
      </c>
      <c r="E394" s="22" t="str" cm="1">
        <f t="array" ref="E394">IF($AK394=0,"",IF((INDEX(MASTER!$D$24:$AG$391,$AK394,E$419)=0),"",(INDEX(MASTER!$D$24:$AG$391,$AK394,E$419))))</f>
        <v>BR-2</v>
      </c>
      <c r="F394" s="22" t="str" cm="1">
        <f t="array" ref="F394">IF($AK394=0,"",IF((INDEX(MASTER!$D$24:$AG$391,$AK394,F$419)=0),"",(INDEX(MASTER!$D$24:$AG$391,$AK394,F$419))))</f>
        <v>MONROE STREET</v>
      </c>
      <c r="G394" s="23" cm="1">
        <f t="array" ref="G394">IF($AK394=0,"",IF((INDEX(MASTER!$D$24:$AG$391,$AK394,G$419)=0),"",(INDEX(MASTER!$D$24:$AG$391,$AK394,G$419))))</f>
        <v>17869.740000000002</v>
      </c>
      <c r="H394" s="22" t="str" cm="1">
        <f t="array" ref="H394">IF($AK394=0,"",IF((INDEX(MASTER!$D$24:$AG$391,$AK394,H$419)=0),"",(INDEX(MASTER!$D$24:$AG$391,$AK394,H$419))))</f>
        <v>TO</v>
      </c>
      <c r="I394" s="23" cm="1">
        <f t="array" ref="I394">IF($AK394=0,"",IF((INDEX(MASTER!$D$24:$AG$391,$AK394,I$419)=0),"",(INDEX(MASTER!$D$24:$AG$391,$AK394,I$419))))</f>
        <v>17894.240000000002</v>
      </c>
      <c r="J394" s="24" t="str" cm="1">
        <f t="array" ref="J394">IF($AK394=0,"",IF((INDEX(MASTER!$D$24:$AG$391,$AK394,J$419)=0),"",(INDEX(MASTER!$D$24:$AG$391,$AK394,J$419))))</f>
        <v>LT</v>
      </c>
      <c r="K394" s="24" t="str" cm="1">
        <f t="array" ref="K394">IF($AK394=0,"",IF((INDEX(MASTER!$D$24:$AG$391,$AK394,K$419)=0),"",(INDEX(MASTER!$D$24:$AG$391,$AK394,K$419))))</f>
        <v>01/NHS/21</v>
      </c>
      <c r="L394" s="25" t="str" cm="1">
        <f t="array" ref="L394">IF($AK394=0,"",IF((INDEX(MASTER!$D$24:$AG$391,$AK394,L$419)=0),"",(INDEX(MASTER!$D$24:$AG$391,$AK394,L$419))))</f>
        <v/>
      </c>
      <c r="M394" s="27" t="str" cm="1">
        <f t="array" ref="M394">IF($AK394=0,"",IF((INDEX(MASTER!$D$24:$AG$391,$AK394,M$419)=0),"",(INDEX(MASTER!$D$24:$AG$391,$AK394,M$419))))</f>
        <v/>
      </c>
      <c r="N394" s="27" t="str" cm="1">
        <f t="array" ref="N394">IF($AK394=0,"",IF((INDEX(MASTER!$D$24:$AG$391,$AK394,N$419)=0),"",(INDEX(MASTER!$D$24:$AG$391,$AK394,N$419))))</f>
        <v/>
      </c>
      <c r="O394" s="27" t="str" cm="1">
        <f t="array" ref="O394">IF($AK394=0,"",IF((INDEX(MASTER!$D$24:$AG$391,$AK394,O$419)=0),"",(INDEX(MASTER!$D$24:$AG$391,$AK394,O$419))))</f>
        <v/>
      </c>
      <c r="P394" s="27" t="str" cm="1">
        <f t="array" ref="P394">IF($AK394=0,"",IF((INDEX(MASTER!$D$24:$AG$391,$AK394,P$419)=0),"",(INDEX(MASTER!$D$24:$AG$391,$AK394,P$419))))</f>
        <v/>
      </c>
      <c r="Q394" s="27" t="str" cm="1">
        <f t="array" ref="Q394">IF($AK394=0,"",IF((INDEX(MASTER!$D$24:$AG$391,$AK394,Q$419)=0),"",(INDEX(MASTER!$D$24:$AG$391,$AK394,Q$419))))</f>
        <v/>
      </c>
      <c r="R394" s="27" t="str" cm="1">
        <f t="array" ref="R394">IF($AK394=0,"",IF((INDEX(MASTER!$D$24:$AG$391,$AK394,R$419)=0),"",(INDEX(MASTER!$D$24:$AG$391,$AK394,R$419))))</f>
        <v/>
      </c>
      <c r="S394" s="27" t="str" cm="1">
        <f t="array" ref="S394">IF($AK394=0,"",IF((INDEX(MASTER!$D$24:$AG$391,$AK394,S$419)=0),"",(INDEX(MASTER!$D$24:$AG$391,$AK394,S$419))))</f>
        <v/>
      </c>
      <c r="T394" s="27" t="str" cm="1">
        <f t="array" ref="T394">IF($AK394=0,"",IF((INDEX(MASTER!$D$24:$AG$391,$AK394,T$419)=0),"",(INDEX(MASTER!$D$24:$AG$391,$AK394,T$419))))</f>
        <v/>
      </c>
      <c r="U394" s="27" t="str" cm="1">
        <f t="array" ref="U394">IF($AK394=0,"",IF((INDEX(MASTER!$D$24:$AG$391,$AK394,U$419)=0),"",(INDEX(MASTER!$D$24:$AG$391,$AK394,U$419))))</f>
        <v/>
      </c>
      <c r="V394" s="27" t="str" cm="1">
        <f t="array" ref="V394">IF($AK394=0,"",IF((INDEX(MASTER!$D$24:$AG$391,$AK394,V$419)=0),"",(INDEX(MASTER!$D$24:$AG$391,$AK394,V$419))))</f>
        <v/>
      </c>
      <c r="W394" s="27" t="str" cm="1">
        <f t="array" ref="W394">IF($AK394=0,"",IF((INDEX(MASTER!$D$24:$AG$391,$AK394,W$419)=0),"",(INDEX(MASTER!$D$24:$AG$391,$AK394,W$419))))</f>
        <v/>
      </c>
      <c r="X394" s="27" t="str" cm="1">
        <f t="array" ref="X394">IF($AK394=0,"",IF((INDEX(MASTER!$D$24:$AG$391,$AK394,X$419)=0),"",(INDEX(MASTER!$D$24:$AG$391,$AK394,X$419))))</f>
        <v/>
      </c>
      <c r="Y394" s="27" t="str" cm="1">
        <f t="array" ref="Y394">IF($AK394=0,"",IF((INDEX(MASTER!$D$24:$AG$391,$AK394,Y$419)=0),"",(INDEX(MASTER!$D$24:$AG$391,$AK394,Y$419))))</f>
        <v/>
      </c>
      <c r="Z394" s="27" t="str" cm="1">
        <f t="array" ref="Z394">IF($AK394=0,"",IF((INDEX(MASTER!$D$24:$AG$391,$AK394,Z$419)=0),"",(INDEX(MASTER!$D$24:$AG$391,$AK394,Z$419))))</f>
        <v/>
      </c>
      <c r="AA394" s="27" t="str" cm="1">
        <f t="array" ref="AA394">IF($AK394=0,"",IF((INDEX(MASTER!$D$24:$AG$391,$AK394,AA$419)=0),"",(INDEX(MASTER!$D$24:$AG$391,$AK394,AA$419))))</f>
        <v/>
      </c>
      <c r="AB394" s="27" t="str" cm="1">
        <f t="array" ref="AB394">IF($AK394=0,"",IF((INDEX(MASTER!$D$24:$AG$391,$AK394,AB$419)=0),"",(INDEX(MASTER!$D$24:$AG$391,$AK394,AB$419))))</f>
        <v/>
      </c>
      <c r="AC394" s="27" t="str" cm="1">
        <f t="array" ref="AC394">IF($AK394=0,"",IF((INDEX(MASTER!$D$24:$AG$391,$AK394,AC$419)=0),"",(INDEX(MASTER!$D$24:$AG$391,$AK394,AC$419))))</f>
        <v/>
      </c>
      <c r="AD394" s="27" t="str" cm="1">
        <f t="array" ref="AD394">IF($AK394=0,"",IF((INDEX(MASTER!$D$24:$AG$391,$AK394,AD$419)=0),"",(INDEX(MASTER!$D$24:$AG$391,$AK394,AD$419))))</f>
        <v/>
      </c>
      <c r="AE394" s="27" t="str" cm="1">
        <f t="array" ref="AE394">IF($AK394=0,"",IF((INDEX(MASTER!$D$24:$AG$391,$AK394,AE$419)=0),"",(INDEX(MASTER!$D$24:$AG$391,$AK394,AE$419))))</f>
        <v/>
      </c>
      <c r="AF394" s="102" cm="1">
        <f t="array" ref="AF394">IF($AK394=0,"",IF((INDEX(MASTER!$D$24:$AG$391,$AK394,AF$419)=0),"",(INDEX(MASTER!$D$24:$AG$391,$AK394,AF$419))))</f>
        <v>25</v>
      </c>
      <c r="AK394" s="3">
        <v>287</v>
      </c>
    </row>
    <row r="395" spans="2:37" ht="12.75" customHeight="1" x14ac:dyDescent="0.2">
      <c r="B395" s="28"/>
      <c r="D395" s="22" cm="1">
        <f t="array" ref="D395">IF($AK395=0,"",IF((INDEX(MASTER!$D$24:$AG$391,$AK395,D$419)=0),"",(INDEX(MASTER!$D$24:$AG$391,$AK395,D$419))))</f>
        <v>150</v>
      </c>
      <c r="E395" s="22" t="str" cm="1">
        <f t="array" ref="E395">IF($AK395=0,"",IF((INDEX(MASTER!$D$24:$AG$391,$AK395,E$419)=0),"",(INDEX(MASTER!$D$24:$AG$391,$AK395,E$419))))</f>
        <v>BR-3</v>
      </c>
      <c r="F395" s="22" t="str" cm="1">
        <f t="array" ref="F395">IF($AK395=0,"",IF((INDEX(MASTER!$D$24:$AG$391,$AK395,F$419)=0),"",(INDEX(MASTER!$D$24:$AG$391,$AK395,F$419))))</f>
        <v>MONROE STREET</v>
      </c>
      <c r="G395" s="23" cm="1">
        <f t="array" ref="G395">IF($AK395=0,"",IF((INDEX(MASTER!$D$24:$AG$391,$AK395,G$419)=0),"",(INDEX(MASTER!$D$24:$AG$391,$AK395,G$419))))</f>
        <v>18225.740000000002</v>
      </c>
      <c r="H395" s="22" t="str" cm="1">
        <f t="array" ref="H395">IF($AK395=0,"",IF((INDEX(MASTER!$D$24:$AG$391,$AK395,H$419)=0),"",(INDEX(MASTER!$D$24:$AG$391,$AK395,H$419))))</f>
        <v>TO</v>
      </c>
      <c r="I395" s="23" cm="1">
        <f t="array" ref="I395">IF($AK395=0,"",IF((INDEX(MASTER!$D$24:$AG$391,$AK395,I$419)=0),"",(INDEX(MASTER!$D$24:$AG$391,$AK395,I$419))))</f>
        <v>18245.740000000002</v>
      </c>
      <c r="J395" s="24" t="str" cm="1">
        <f t="array" ref="J395">IF($AK395=0,"",IF((INDEX(MASTER!$D$24:$AG$391,$AK395,J$419)=0),"",(INDEX(MASTER!$D$24:$AG$391,$AK395,J$419))))</f>
        <v>LT</v>
      </c>
      <c r="K395" s="24" t="str" cm="1">
        <f t="array" ref="K395">IF($AK395=0,"",IF((INDEX(MASTER!$D$24:$AG$391,$AK395,K$419)=0),"",(INDEX(MASTER!$D$24:$AG$391,$AK395,K$419))))</f>
        <v>01/NHS/21</v>
      </c>
      <c r="L395" s="25" t="str" cm="1">
        <f t="array" ref="L395">IF($AK395=0,"",IF((INDEX(MASTER!$D$24:$AG$391,$AK395,L$419)=0),"",(INDEX(MASTER!$D$24:$AG$391,$AK395,L$419))))</f>
        <v/>
      </c>
      <c r="M395" s="27" t="str" cm="1">
        <f t="array" ref="M395">IF($AK395=0,"",IF((INDEX(MASTER!$D$24:$AG$391,$AK395,M$419)=0),"",(INDEX(MASTER!$D$24:$AG$391,$AK395,M$419))))</f>
        <v/>
      </c>
      <c r="N395" s="27" t="str" cm="1">
        <f t="array" ref="N395">IF($AK395=0,"",IF((INDEX(MASTER!$D$24:$AG$391,$AK395,N$419)=0),"",(INDEX(MASTER!$D$24:$AG$391,$AK395,N$419))))</f>
        <v/>
      </c>
      <c r="O395" s="27" t="str" cm="1">
        <f t="array" ref="O395">IF($AK395=0,"",IF((INDEX(MASTER!$D$24:$AG$391,$AK395,O$419)=0),"",(INDEX(MASTER!$D$24:$AG$391,$AK395,O$419))))</f>
        <v/>
      </c>
      <c r="P395" s="27" t="str" cm="1">
        <f t="array" ref="P395">IF($AK395=0,"",IF((INDEX(MASTER!$D$24:$AG$391,$AK395,P$419)=0),"",(INDEX(MASTER!$D$24:$AG$391,$AK395,P$419))))</f>
        <v/>
      </c>
      <c r="Q395" s="27" t="str" cm="1">
        <f t="array" ref="Q395">IF($AK395=0,"",IF((INDEX(MASTER!$D$24:$AG$391,$AK395,Q$419)=0),"",(INDEX(MASTER!$D$24:$AG$391,$AK395,Q$419))))</f>
        <v/>
      </c>
      <c r="R395" s="27" t="str" cm="1">
        <f t="array" ref="R395">IF($AK395=0,"",IF((INDEX(MASTER!$D$24:$AG$391,$AK395,R$419)=0),"",(INDEX(MASTER!$D$24:$AG$391,$AK395,R$419))))</f>
        <v/>
      </c>
      <c r="S395" s="27" t="str" cm="1">
        <f t="array" ref="S395">IF($AK395=0,"",IF((INDEX(MASTER!$D$24:$AG$391,$AK395,S$419)=0),"",(INDEX(MASTER!$D$24:$AG$391,$AK395,S$419))))</f>
        <v/>
      </c>
      <c r="T395" s="27" t="str" cm="1">
        <f t="array" ref="T395">IF($AK395=0,"",IF((INDEX(MASTER!$D$24:$AG$391,$AK395,T$419)=0),"",(INDEX(MASTER!$D$24:$AG$391,$AK395,T$419))))</f>
        <v/>
      </c>
      <c r="U395" s="27" t="str" cm="1">
        <f t="array" ref="U395">IF($AK395=0,"",IF((INDEX(MASTER!$D$24:$AG$391,$AK395,U$419)=0),"",(INDEX(MASTER!$D$24:$AG$391,$AK395,U$419))))</f>
        <v/>
      </c>
      <c r="V395" s="27" t="str" cm="1">
        <f t="array" ref="V395">IF($AK395=0,"",IF((INDEX(MASTER!$D$24:$AG$391,$AK395,V$419)=0),"",(INDEX(MASTER!$D$24:$AG$391,$AK395,V$419))))</f>
        <v/>
      </c>
      <c r="W395" s="27" t="str" cm="1">
        <f t="array" ref="W395">IF($AK395=0,"",IF((INDEX(MASTER!$D$24:$AG$391,$AK395,W$419)=0),"",(INDEX(MASTER!$D$24:$AG$391,$AK395,W$419))))</f>
        <v/>
      </c>
      <c r="X395" s="27" t="str" cm="1">
        <f t="array" ref="X395">IF($AK395=0,"",IF((INDEX(MASTER!$D$24:$AG$391,$AK395,X$419)=0),"",(INDEX(MASTER!$D$24:$AG$391,$AK395,X$419))))</f>
        <v/>
      </c>
      <c r="Y395" s="27" t="str" cm="1">
        <f t="array" ref="Y395">IF($AK395=0,"",IF((INDEX(MASTER!$D$24:$AG$391,$AK395,Y$419)=0),"",(INDEX(MASTER!$D$24:$AG$391,$AK395,Y$419))))</f>
        <v/>
      </c>
      <c r="Z395" s="27" t="str" cm="1">
        <f t="array" ref="Z395">IF($AK395=0,"",IF((INDEX(MASTER!$D$24:$AG$391,$AK395,Z$419)=0),"",(INDEX(MASTER!$D$24:$AG$391,$AK395,Z$419))))</f>
        <v/>
      </c>
      <c r="AA395" s="27" t="str" cm="1">
        <f t="array" ref="AA395">IF($AK395=0,"",IF((INDEX(MASTER!$D$24:$AG$391,$AK395,AA$419)=0),"",(INDEX(MASTER!$D$24:$AG$391,$AK395,AA$419))))</f>
        <v/>
      </c>
      <c r="AB395" s="27" t="str" cm="1">
        <f t="array" ref="AB395">IF($AK395=0,"",IF((INDEX(MASTER!$D$24:$AG$391,$AK395,AB$419)=0),"",(INDEX(MASTER!$D$24:$AG$391,$AK395,AB$419))))</f>
        <v/>
      </c>
      <c r="AC395" s="27" t="str" cm="1">
        <f t="array" ref="AC395">IF($AK395=0,"",IF((INDEX(MASTER!$D$24:$AG$391,$AK395,AC$419)=0),"",(INDEX(MASTER!$D$24:$AG$391,$AK395,AC$419))))</f>
        <v/>
      </c>
      <c r="AD395" s="27" t="str" cm="1">
        <f t="array" ref="AD395">IF($AK395=0,"",IF((INDEX(MASTER!$D$24:$AG$391,$AK395,AD$419)=0),"",(INDEX(MASTER!$D$24:$AG$391,$AK395,AD$419))))</f>
        <v/>
      </c>
      <c r="AE395" s="27" t="str" cm="1">
        <f t="array" ref="AE395">IF($AK395=0,"",IF((INDEX(MASTER!$D$24:$AG$391,$AK395,AE$419)=0),"",(INDEX(MASTER!$D$24:$AG$391,$AK395,AE$419))))</f>
        <v/>
      </c>
      <c r="AF395" s="102" cm="1">
        <f t="array" ref="AF395">IF($AK395=0,"",IF((INDEX(MASTER!$D$24:$AG$391,$AK395,AF$419)=0),"",(INDEX(MASTER!$D$24:$AG$391,$AK395,AF$419))))</f>
        <v>20</v>
      </c>
      <c r="AK395" s="3">
        <v>288</v>
      </c>
    </row>
    <row r="396" spans="2:37" ht="12.75" customHeight="1" x14ac:dyDescent="0.2">
      <c r="B396" s="28"/>
      <c r="D396" s="22" t="str" cm="1">
        <f t="array" ref="D396">IF($AK396=0,"",IF((INDEX(MASTER!$D$24:$AG$391,$AK396,D$419)=0),"",(INDEX(MASTER!$D$24:$AG$391,$AK396,D$419))))</f>
        <v/>
      </c>
      <c r="E396" s="22" t="str" cm="1">
        <f t="array" ref="E396">IF($AK396=0,"",IF((INDEX(MASTER!$D$24:$AG$391,$AK396,E$419)=0),"",(INDEX(MASTER!$D$24:$AG$391,$AK396,E$419))))</f>
        <v/>
      </c>
      <c r="F396" s="22" t="str" cm="1">
        <f t="array" ref="F396">IF($AK396=0,"",IF((INDEX(MASTER!$D$24:$AG$391,$AK396,F$419)=0),"",(INDEX(MASTER!$D$24:$AG$391,$AK396,F$419))))</f>
        <v/>
      </c>
      <c r="G396" s="23" t="str" cm="1">
        <f t="array" ref="G396">IF($AK396=0,"",IF((INDEX(MASTER!$D$24:$AG$391,$AK396,G$419)=0),"",(INDEX(MASTER!$D$24:$AG$391,$AK396,G$419))))</f>
        <v/>
      </c>
      <c r="H396" s="22" t="str" cm="1">
        <f t="array" ref="H396">IF($AK396=0,"",IF((INDEX(MASTER!$D$24:$AG$391,$AK396,H$419)=0),"",(INDEX(MASTER!$D$24:$AG$391,$AK396,H$419))))</f>
        <v/>
      </c>
      <c r="I396" s="23" t="str" cm="1">
        <f t="array" ref="I396">IF($AK396=0,"",IF((INDEX(MASTER!$D$24:$AG$391,$AK396,I$419)=0),"",(INDEX(MASTER!$D$24:$AG$391,$AK396,I$419))))</f>
        <v/>
      </c>
      <c r="J396" s="24" t="str" cm="1">
        <f t="array" ref="J396">IF($AK396=0,"",IF((INDEX(MASTER!$D$24:$AG$391,$AK396,J$419)=0),"",(INDEX(MASTER!$D$24:$AG$391,$AK396,J$419))))</f>
        <v/>
      </c>
      <c r="K396" s="24" t="str" cm="1">
        <f t="array" ref="K396">IF($AK396=0,"",IF((INDEX(MASTER!$D$24:$AG$391,$AK396,K$419)=0),"",(INDEX(MASTER!$D$24:$AG$391,$AK396,K$419))))</f>
        <v/>
      </c>
      <c r="L396" s="25" t="str" cm="1">
        <f t="array" ref="L396">IF($AK396=0,"",IF((INDEX(MASTER!$D$24:$AG$391,$AK396,L$419)=0),"",(INDEX(MASTER!$D$24:$AG$391,$AK396,L$419))))</f>
        <v/>
      </c>
      <c r="M396" s="27" t="str" cm="1">
        <f t="array" ref="M396">IF($AK396=0,"",IF((INDEX(MASTER!$D$24:$AG$391,$AK396,M$419)=0),"",(INDEX(MASTER!$D$24:$AG$391,$AK396,M$419))))</f>
        <v/>
      </c>
      <c r="N396" s="27" t="str" cm="1">
        <f t="array" ref="N396">IF($AK396=0,"",IF((INDEX(MASTER!$D$24:$AG$391,$AK396,N$419)=0),"",(INDEX(MASTER!$D$24:$AG$391,$AK396,N$419))))</f>
        <v/>
      </c>
      <c r="O396" s="27" t="str" cm="1">
        <f t="array" ref="O396">IF($AK396=0,"",IF((INDEX(MASTER!$D$24:$AG$391,$AK396,O$419)=0),"",(INDEX(MASTER!$D$24:$AG$391,$AK396,O$419))))</f>
        <v/>
      </c>
      <c r="P396" s="27" t="str" cm="1">
        <f t="array" ref="P396">IF($AK396=0,"",IF((INDEX(MASTER!$D$24:$AG$391,$AK396,P$419)=0),"",(INDEX(MASTER!$D$24:$AG$391,$AK396,P$419))))</f>
        <v/>
      </c>
      <c r="Q396" s="27" t="str" cm="1">
        <f t="array" ref="Q396">IF($AK396=0,"",IF((INDEX(MASTER!$D$24:$AG$391,$AK396,Q$419)=0),"",(INDEX(MASTER!$D$24:$AG$391,$AK396,Q$419))))</f>
        <v/>
      </c>
      <c r="R396" s="27" t="str" cm="1">
        <f t="array" ref="R396">IF($AK396=0,"",IF((INDEX(MASTER!$D$24:$AG$391,$AK396,R$419)=0),"",(INDEX(MASTER!$D$24:$AG$391,$AK396,R$419))))</f>
        <v/>
      </c>
      <c r="S396" s="27" t="str" cm="1">
        <f t="array" ref="S396">IF($AK396=0,"",IF((INDEX(MASTER!$D$24:$AG$391,$AK396,S$419)=0),"",(INDEX(MASTER!$D$24:$AG$391,$AK396,S$419))))</f>
        <v/>
      </c>
      <c r="T396" s="27" t="str" cm="1">
        <f t="array" ref="T396">IF($AK396=0,"",IF((INDEX(MASTER!$D$24:$AG$391,$AK396,T$419)=0),"",(INDEX(MASTER!$D$24:$AG$391,$AK396,T$419))))</f>
        <v/>
      </c>
      <c r="U396" s="27" t="str" cm="1">
        <f t="array" ref="U396">IF($AK396=0,"",IF((INDEX(MASTER!$D$24:$AG$391,$AK396,U$419)=0),"",(INDEX(MASTER!$D$24:$AG$391,$AK396,U$419))))</f>
        <v/>
      </c>
      <c r="V396" s="27" t="str" cm="1">
        <f t="array" ref="V396">IF($AK396=0,"",IF((INDEX(MASTER!$D$24:$AG$391,$AK396,V$419)=0),"",(INDEX(MASTER!$D$24:$AG$391,$AK396,V$419))))</f>
        <v/>
      </c>
      <c r="W396" s="27" t="str" cm="1">
        <f t="array" ref="W396">IF($AK396=0,"",IF((INDEX(MASTER!$D$24:$AG$391,$AK396,W$419)=0),"",(INDEX(MASTER!$D$24:$AG$391,$AK396,W$419))))</f>
        <v/>
      </c>
      <c r="X396" s="27" t="str" cm="1">
        <f t="array" ref="X396">IF($AK396=0,"",IF((INDEX(MASTER!$D$24:$AG$391,$AK396,X$419)=0),"",(INDEX(MASTER!$D$24:$AG$391,$AK396,X$419))))</f>
        <v/>
      </c>
      <c r="Y396" s="27" t="str" cm="1">
        <f t="array" ref="Y396">IF($AK396=0,"",IF((INDEX(MASTER!$D$24:$AG$391,$AK396,Y$419)=0),"",(INDEX(MASTER!$D$24:$AG$391,$AK396,Y$419))))</f>
        <v/>
      </c>
      <c r="Z396" s="27" t="str" cm="1">
        <f t="array" ref="Z396">IF($AK396=0,"",IF((INDEX(MASTER!$D$24:$AG$391,$AK396,Z$419)=0),"",(INDEX(MASTER!$D$24:$AG$391,$AK396,Z$419))))</f>
        <v/>
      </c>
      <c r="AA396" s="27" t="str" cm="1">
        <f t="array" ref="AA396">IF($AK396=0,"",IF((INDEX(MASTER!$D$24:$AG$391,$AK396,AA$419)=0),"",(INDEX(MASTER!$D$24:$AG$391,$AK396,AA$419))))</f>
        <v/>
      </c>
      <c r="AB396" s="27" t="str" cm="1">
        <f t="array" ref="AB396">IF($AK396=0,"",IF((INDEX(MASTER!$D$24:$AG$391,$AK396,AB$419)=0),"",(INDEX(MASTER!$D$24:$AG$391,$AK396,AB$419))))</f>
        <v/>
      </c>
      <c r="AC396" s="27" t="str" cm="1">
        <f t="array" ref="AC396">IF($AK396=0,"",IF((INDEX(MASTER!$D$24:$AG$391,$AK396,AC$419)=0),"",(INDEX(MASTER!$D$24:$AG$391,$AK396,AC$419))))</f>
        <v/>
      </c>
      <c r="AD396" s="27" t="str" cm="1">
        <f t="array" ref="AD396">IF($AK396=0,"",IF((INDEX(MASTER!$D$24:$AG$391,$AK396,AD$419)=0),"",(INDEX(MASTER!$D$24:$AG$391,$AK396,AD$419))))</f>
        <v/>
      </c>
      <c r="AE396" s="27" t="str" cm="1">
        <f t="array" ref="AE396">IF($AK396=0,"",IF((INDEX(MASTER!$D$24:$AG$391,$AK396,AE$419)=0),"",(INDEX(MASTER!$D$24:$AG$391,$AK396,AE$419))))</f>
        <v/>
      </c>
      <c r="AF396" s="102" t="str" cm="1">
        <f t="array" ref="AF396">IF($AK396=0,"",IF((INDEX(MASTER!$D$24:$AG$391,$AK396,AF$419)=0),"",(INDEX(MASTER!$D$24:$AG$391,$AK396,AF$419))))</f>
        <v/>
      </c>
      <c r="AK396" s="3">
        <v>289</v>
      </c>
    </row>
    <row r="397" spans="2:37" ht="12.75" customHeight="1" x14ac:dyDescent="0.2">
      <c r="B397" s="28"/>
      <c r="D397" s="22" cm="1">
        <f t="array" ref="D397">IF($AK397=0,"",IF((INDEX(MASTER!$D$24:$AG$391,$AK397,D$419)=0),"",(INDEX(MASTER!$D$24:$AG$391,$AK397,D$419))))</f>
        <v>146</v>
      </c>
      <c r="E397" s="22" t="str" cm="1">
        <f t="array" ref="E397">IF($AK397=0,"",IF((INDEX(MASTER!$D$24:$AG$391,$AK397,E$419)=0),"",(INDEX(MASTER!$D$24:$AG$391,$AK397,E$419))))</f>
        <v>M-1</v>
      </c>
      <c r="F397" s="22" t="str" cm="1">
        <f t="array" ref="F397">IF($AK397=0,"",IF((INDEX(MASTER!$D$24:$AG$391,$AK397,F$419)=0),"",(INDEX(MASTER!$D$24:$AG$391,$AK397,F$419))))</f>
        <v>MONROE STREET</v>
      </c>
      <c r="G397" s="23" t="str" cm="1">
        <f t="array" ref="G397">IF($AK397=0,"",IF((INDEX(MASTER!$D$24:$AG$391,$AK397,G$419)=0),"",(INDEX(MASTER!$D$24:$AG$391,$AK397,G$419))))</f>
        <v/>
      </c>
      <c r="H397" s="22" t="str" cm="1">
        <f t="array" ref="H397">IF($AK397=0,"",IF((INDEX(MASTER!$D$24:$AG$391,$AK397,H$419)=0),"",(INDEX(MASTER!$D$24:$AG$391,$AK397,H$419))))</f>
        <v/>
      </c>
      <c r="I397" s="23" cm="1">
        <f t="array" ref="I397">IF($AK397=0,"",IF((INDEX(MASTER!$D$24:$AG$391,$AK397,I$419)=0),"",(INDEX(MASTER!$D$24:$AG$391,$AK397,I$419))))</f>
        <v>16290.52</v>
      </c>
      <c r="J397" s="24" t="str" cm="1">
        <f t="array" ref="J397">IF($AK397=0,"",IF((INDEX(MASTER!$D$24:$AG$391,$AK397,J$419)=0),"",(INDEX(MASTER!$D$24:$AG$391,$AK397,J$419))))</f>
        <v>LT</v>
      </c>
      <c r="K397" s="24" t="str" cm="1">
        <f t="array" ref="K397">IF($AK397=0,"",IF((INDEX(MASTER!$D$24:$AG$391,$AK397,K$419)=0),"",(INDEX(MASTER!$D$24:$AG$391,$AK397,K$419))))</f>
        <v>02/S&gt;2/04</v>
      </c>
      <c r="L397" s="25" t="str" cm="1">
        <f t="array" ref="L397">IF($AK397=0,"",IF((INDEX(MASTER!$D$24:$AG$391,$AK397,L$419)=0),"",(INDEX(MASTER!$D$24:$AG$391,$AK397,L$419))))</f>
        <v/>
      </c>
      <c r="M397" s="27" t="str" cm="1">
        <f t="array" ref="M397">IF($AK397=0,"",IF((INDEX(MASTER!$D$24:$AG$391,$AK397,M$419)=0),"",(INDEX(MASTER!$D$24:$AG$391,$AK397,M$419))))</f>
        <v/>
      </c>
      <c r="N397" s="27" t="str" cm="1">
        <f t="array" ref="N397">IF($AK397=0,"",IF((INDEX(MASTER!$D$24:$AG$391,$AK397,N$419)=0),"",(INDEX(MASTER!$D$24:$AG$391,$AK397,N$419))))</f>
        <v/>
      </c>
      <c r="O397" s="27" t="str" cm="1">
        <f t="array" ref="O397">IF($AK397=0,"",IF((INDEX(MASTER!$D$24:$AG$391,$AK397,O$419)=0),"",(INDEX(MASTER!$D$24:$AG$391,$AK397,O$419))))</f>
        <v/>
      </c>
      <c r="P397" s="27" t="str" cm="1">
        <f t="array" ref="P397">IF($AK397=0,"",IF((INDEX(MASTER!$D$24:$AG$391,$AK397,P$419)=0),"",(INDEX(MASTER!$D$24:$AG$391,$AK397,P$419))))</f>
        <v/>
      </c>
      <c r="Q397" s="27" t="str" cm="1">
        <f t="array" ref="Q397">IF($AK397=0,"",IF((INDEX(MASTER!$D$24:$AG$391,$AK397,Q$419)=0),"",(INDEX(MASTER!$D$24:$AG$391,$AK397,Q$419))))</f>
        <v/>
      </c>
      <c r="R397" s="27" t="str" cm="1">
        <f t="array" ref="R397">IF($AK397=0,"",IF((INDEX(MASTER!$D$24:$AG$391,$AK397,R$419)=0),"",(INDEX(MASTER!$D$24:$AG$391,$AK397,R$419))))</f>
        <v/>
      </c>
      <c r="S397" s="27" t="str" cm="1">
        <f t="array" ref="S397">IF($AK397=0,"",IF((INDEX(MASTER!$D$24:$AG$391,$AK397,S$419)=0),"",(INDEX(MASTER!$D$24:$AG$391,$AK397,S$419))))</f>
        <v/>
      </c>
      <c r="T397" s="27" t="str" cm="1">
        <f t="array" ref="T397">IF($AK397=0,"",IF((INDEX(MASTER!$D$24:$AG$391,$AK397,T$419)=0),"",(INDEX(MASTER!$D$24:$AG$391,$AK397,T$419))))</f>
        <v/>
      </c>
      <c r="U397" s="27" t="str" cm="1">
        <f t="array" ref="U397">IF($AK397=0,"",IF((INDEX(MASTER!$D$24:$AG$391,$AK397,U$419)=0),"",(INDEX(MASTER!$D$24:$AG$391,$AK397,U$419))))</f>
        <v/>
      </c>
      <c r="V397" s="27" t="str" cm="1">
        <f t="array" ref="V397">IF($AK397=0,"",IF((INDEX(MASTER!$D$24:$AG$391,$AK397,V$419)=0),"",(INDEX(MASTER!$D$24:$AG$391,$AK397,V$419))))</f>
        <v/>
      </c>
      <c r="W397" s="27" t="str" cm="1">
        <f t="array" ref="W397">IF($AK397=0,"",IF((INDEX(MASTER!$D$24:$AG$391,$AK397,W$419)=0),"",(INDEX(MASTER!$D$24:$AG$391,$AK397,W$419))))</f>
        <v/>
      </c>
      <c r="X397" s="27" t="str" cm="1">
        <f t="array" ref="X397">IF($AK397=0,"",IF((INDEX(MASTER!$D$24:$AG$391,$AK397,X$419)=0),"",(INDEX(MASTER!$D$24:$AG$391,$AK397,X$419))))</f>
        <v/>
      </c>
      <c r="Y397" s="27" t="str" cm="1">
        <f t="array" ref="Y397">IF($AK397=0,"",IF((INDEX(MASTER!$D$24:$AG$391,$AK397,Y$419)=0),"",(INDEX(MASTER!$D$24:$AG$391,$AK397,Y$419))))</f>
        <v/>
      </c>
      <c r="Z397" s="27" t="str" cm="1">
        <f t="array" ref="Z397">IF($AK397=0,"",IF((INDEX(MASTER!$D$24:$AG$391,$AK397,Z$419)=0),"",(INDEX(MASTER!$D$24:$AG$391,$AK397,Z$419))))</f>
        <v/>
      </c>
      <c r="AA397" s="27" cm="1">
        <f t="array" ref="AA397">IF($AK397=0,"",IF((INDEX(MASTER!$D$24:$AG$391,$AK397,AA$419)=0),"",(INDEX(MASTER!$D$24:$AG$391,$AK397,AA$419))))</f>
        <v>1</v>
      </c>
      <c r="AB397" s="27" t="str" cm="1">
        <f t="array" ref="AB397">IF($AK397=0,"",IF((INDEX(MASTER!$D$24:$AG$391,$AK397,AB$419)=0),"",(INDEX(MASTER!$D$24:$AG$391,$AK397,AB$419))))</f>
        <v/>
      </c>
      <c r="AC397" s="27" t="str" cm="1">
        <f t="array" ref="AC397">IF($AK397=0,"",IF((INDEX(MASTER!$D$24:$AG$391,$AK397,AC$419)=0),"",(INDEX(MASTER!$D$24:$AG$391,$AK397,AC$419))))</f>
        <v/>
      </c>
      <c r="AD397" s="27" t="str" cm="1">
        <f t="array" ref="AD397">IF($AK397=0,"",IF((INDEX(MASTER!$D$24:$AG$391,$AK397,AD$419)=0),"",(INDEX(MASTER!$D$24:$AG$391,$AK397,AD$419))))</f>
        <v/>
      </c>
      <c r="AE397" s="27" t="str" cm="1">
        <f t="array" ref="AE397">IF($AK397=0,"",IF((INDEX(MASTER!$D$24:$AG$391,$AK397,AE$419)=0),"",(INDEX(MASTER!$D$24:$AG$391,$AK397,AE$419))))</f>
        <v/>
      </c>
      <c r="AF397" s="102" t="str" cm="1">
        <f t="array" ref="AF397">IF($AK397=0,"",IF((INDEX(MASTER!$D$24:$AG$391,$AK397,AF$419)=0),"",(INDEX(MASTER!$D$24:$AG$391,$AK397,AF$419))))</f>
        <v/>
      </c>
      <c r="AK397" s="3">
        <v>290</v>
      </c>
    </row>
    <row r="398" spans="2:37" ht="12.75" customHeight="1" x14ac:dyDescent="0.2">
      <c r="B398" s="28"/>
      <c r="D398" s="22" cm="1">
        <f t="array" ref="D398">IF($AK398=0,"",IF((INDEX(MASTER!$D$24:$AG$391,$AK398,D$419)=0),"",(INDEX(MASTER!$D$24:$AG$391,$AK398,D$419))))</f>
        <v>147</v>
      </c>
      <c r="E398" s="22" t="str" cm="1">
        <f t="array" ref="E398">IF($AK398=0,"",IF((INDEX(MASTER!$D$24:$AG$391,$AK398,E$419)=0),"",(INDEX(MASTER!$D$24:$AG$391,$AK398,E$419))))</f>
        <v>M-2</v>
      </c>
      <c r="F398" s="22" t="str" cm="1">
        <f t="array" ref="F398">IF($AK398=0,"",IF((INDEX(MASTER!$D$24:$AG$391,$AK398,F$419)=0),"",(INDEX(MASTER!$D$24:$AG$391,$AK398,F$419))))</f>
        <v>MONROE STREET</v>
      </c>
      <c r="G398" s="23" t="str" cm="1">
        <f t="array" ref="G398">IF($AK398=0,"",IF((INDEX(MASTER!$D$24:$AG$391,$AK398,G$419)=0),"",(INDEX(MASTER!$D$24:$AG$391,$AK398,G$419))))</f>
        <v/>
      </c>
      <c r="H398" s="22" t="str" cm="1">
        <f t="array" ref="H398">IF($AK398=0,"",IF((INDEX(MASTER!$D$24:$AG$391,$AK398,H$419)=0),"",(INDEX(MASTER!$D$24:$AG$391,$AK398,H$419))))</f>
        <v/>
      </c>
      <c r="I398" s="23" cm="1">
        <f t="array" ref="I398">IF($AK398=0,"",IF((INDEX(MASTER!$D$24:$AG$391,$AK398,I$419)=0),"",(INDEX(MASTER!$D$24:$AG$391,$AK398,I$419))))</f>
        <v>16455.419999999998</v>
      </c>
      <c r="J398" s="24" t="str" cm="1">
        <f t="array" ref="J398">IF($AK398=0,"",IF((INDEX(MASTER!$D$24:$AG$391,$AK398,J$419)=0),"",(INDEX(MASTER!$D$24:$AG$391,$AK398,J$419))))</f>
        <v>CL</v>
      </c>
      <c r="K398" s="24" t="str" cm="1">
        <f t="array" ref="K398">IF($AK398=0,"",IF((INDEX(MASTER!$D$24:$AG$391,$AK398,K$419)=0),"",(INDEX(MASTER!$D$24:$AG$391,$AK398,K$419))))</f>
        <v>02/S&gt;2/04</v>
      </c>
      <c r="L398" s="25" t="str" cm="1">
        <f t="array" ref="L398">IF($AK398=0,"",IF((INDEX(MASTER!$D$24:$AG$391,$AK398,L$419)=0),"",(INDEX(MASTER!$D$24:$AG$391,$AK398,L$419))))</f>
        <v/>
      </c>
      <c r="M398" s="27" t="str" cm="1">
        <f t="array" ref="M398">IF($AK398=0,"",IF((INDEX(MASTER!$D$24:$AG$391,$AK398,M$419)=0),"",(INDEX(MASTER!$D$24:$AG$391,$AK398,M$419))))</f>
        <v/>
      </c>
      <c r="N398" s="27" t="str" cm="1">
        <f t="array" ref="N398">IF($AK398=0,"",IF((INDEX(MASTER!$D$24:$AG$391,$AK398,N$419)=0),"",(INDEX(MASTER!$D$24:$AG$391,$AK398,N$419))))</f>
        <v/>
      </c>
      <c r="O398" s="27" t="str" cm="1">
        <f t="array" ref="O398">IF($AK398=0,"",IF((INDEX(MASTER!$D$24:$AG$391,$AK398,O$419)=0),"",(INDEX(MASTER!$D$24:$AG$391,$AK398,O$419))))</f>
        <v/>
      </c>
      <c r="P398" s="27" t="str" cm="1">
        <f t="array" ref="P398">IF($AK398=0,"",IF((INDEX(MASTER!$D$24:$AG$391,$AK398,P$419)=0),"",(INDEX(MASTER!$D$24:$AG$391,$AK398,P$419))))</f>
        <v/>
      </c>
      <c r="Q398" s="27" t="str" cm="1">
        <f t="array" ref="Q398">IF($AK398=0,"",IF((INDEX(MASTER!$D$24:$AG$391,$AK398,Q$419)=0),"",(INDEX(MASTER!$D$24:$AG$391,$AK398,Q$419))))</f>
        <v/>
      </c>
      <c r="R398" s="27" t="str" cm="1">
        <f t="array" ref="R398">IF($AK398=0,"",IF((INDEX(MASTER!$D$24:$AG$391,$AK398,R$419)=0),"",(INDEX(MASTER!$D$24:$AG$391,$AK398,R$419))))</f>
        <v/>
      </c>
      <c r="S398" s="27" t="str" cm="1">
        <f t="array" ref="S398">IF($AK398=0,"",IF((INDEX(MASTER!$D$24:$AG$391,$AK398,S$419)=0),"",(INDEX(MASTER!$D$24:$AG$391,$AK398,S$419))))</f>
        <v/>
      </c>
      <c r="T398" s="27" t="str" cm="1">
        <f t="array" ref="T398">IF($AK398=0,"",IF((INDEX(MASTER!$D$24:$AG$391,$AK398,T$419)=0),"",(INDEX(MASTER!$D$24:$AG$391,$AK398,T$419))))</f>
        <v/>
      </c>
      <c r="U398" s="27" t="str" cm="1">
        <f t="array" ref="U398">IF($AK398=0,"",IF((INDEX(MASTER!$D$24:$AG$391,$AK398,U$419)=0),"",(INDEX(MASTER!$D$24:$AG$391,$AK398,U$419))))</f>
        <v/>
      </c>
      <c r="V398" s="27" t="str" cm="1">
        <f t="array" ref="V398">IF($AK398=0,"",IF((INDEX(MASTER!$D$24:$AG$391,$AK398,V$419)=0),"",(INDEX(MASTER!$D$24:$AG$391,$AK398,V$419))))</f>
        <v/>
      </c>
      <c r="W398" s="27" t="str" cm="1">
        <f t="array" ref="W398">IF($AK398=0,"",IF((INDEX(MASTER!$D$24:$AG$391,$AK398,W$419)=0),"",(INDEX(MASTER!$D$24:$AG$391,$AK398,W$419))))</f>
        <v/>
      </c>
      <c r="X398" s="27" t="str" cm="1">
        <f t="array" ref="X398">IF($AK398=0,"",IF((INDEX(MASTER!$D$24:$AG$391,$AK398,X$419)=0),"",(INDEX(MASTER!$D$24:$AG$391,$AK398,X$419))))</f>
        <v/>
      </c>
      <c r="Y398" s="27" t="str" cm="1">
        <f t="array" ref="Y398">IF($AK398=0,"",IF((INDEX(MASTER!$D$24:$AG$391,$AK398,Y$419)=0),"",(INDEX(MASTER!$D$24:$AG$391,$AK398,Y$419))))</f>
        <v/>
      </c>
      <c r="Z398" s="27" t="str" cm="1">
        <f t="array" ref="Z398">IF($AK398=0,"",IF((INDEX(MASTER!$D$24:$AG$391,$AK398,Z$419)=0),"",(INDEX(MASTER!$D$24:$AG$391,$AK398,Z$419))))</f>
        <v/>
      </c>
      <c r="AA398" s="27" cm="1">
        <f t="array" ref="AA398">IF($AK398=0,"",IF((INDEX(MASTER!$D$24:$AG$391,$AK398,AA$419)=0),"",(INDEX(MASTER!$D$24:$AG$391,$AK398,AA$419))))</f>
        <v>1</v>
      </c>
      <c r="AB398" s="27" t="str" cm="1">
        <f t="array" ref="AB398">IF($AK398=0,"",IF((INDEX(MASTER!$D$24:$AG$391,$AK398,AB$419)=0),"",(INDEX(MASTER!$D$24:$AG$391,$AK398,AB$419))))</f>
        <v/>
      </c>
      <c r="AC398" s="27" t="str" cm="1">
        <f t="array" ref="AC398">IF($AK398=0,"",IF((INDEX(MASTER!$D$24:$AG$391,$AK398,AC$419)=0),"",(INDEX(MASTER!$D$24:$AG$391,$AK398,AC$419))))</f>
        <v/>
      </c>
      <c r="AD398" s="27" t="str" cm="1">
        <f t="array" ref="AD398">IF($AK398=0,"",IF((INDEX(MASTER!$D$24:$AG$391,$AK398,AD$419)=0),"",(INDEX(MASTER!$D$24:$AG$391,$AK398,AD$419))))</f>
        <v/>
      </c>
      <c r="AE398" s="27" t="str" cm="1">
        <f t="array" ref="AE398">IF($AK398=0,"",IF((INDEX(MASTER!$D$24:$AG$391,$AK398,AE$419)=0),"",(INDEX(MASTER!$D$24:$AG$391,$AK398,AE$419))))</f>
        <v/>
      </c>
      <c r="AF398" s="102" t="str" cm="1">
        <f t="array" ref="AF398">IF($AK398=0,"",IF((INDEX(MASTER!$D$24:$AG$391,$AK398,AF$419)=0),"",(INDEX(MASTER!$D$24:$AG$391,$AK398,AF$419))))</f>
        <v/>
      </c>
      <c r="AK398" s="3">
        <v>291</v>
      </c>
    </row>
    <row r="399" spans="2:37" ht="12.75" customHeight="1" x14ac:dyDescent="0.2">
      <c r="B399" s="28"/>
      <c r="D399" s="22" cm="1">
        <f t="array" ref="D399">IF($AK399=0,"",IF((INDEX(MASTER!$D$24:$AG$391,$AK399,D$419)=0),"",(INDEX(MASTER!$D$24:$AG$391,$AK399,D$419))))</f>
        <v>148</v>
      </c>
      <c r="E399" s="22" t="str" cm="1">
        <f t="array" ref="E399">IF($AK399=0,"",IF((INDEX(MASTER!$D$24:$AG$391,$AK399,E$419)=0),"",(INDEX(MASTER!$D$24:$AG$391,$AK399,E$419))))</f>
        <v>M-3</v>
      </c>
      <c r="F399" s="22" t="str" cm="1">
        <f t="array" ref="F399">IF($AK399=0,"",IF((INDEX(MASTER!$D$24:$AG$391,$AK399,F$419)=0),"",(INDEX(MASTER!$D$24:$AG$391,$AK399,F$419))))</f>
        <v>MONROE STREET</v>
      </c>
      <c r="G399" s="23" t="str" cm="1">
        <f t="array" ref="G399">IF($AK399=0,"",IF((INDEX(MASTER!$D$24:$AG$391,$AK399,G$419)=0),"",(INDEX(MASTER!$D$24:$AG$391,$AK399,G$419))))</f>
        <v/>
      </c>
      <c r="H399" s="22" t="str" cm="1">
        <f t="array" ref="H399">IF($AK399=0,"",IF((INDEX(MASTER!$D$24:$AG$391,$AK399,H$419)=0),"",(INDEX(MASTER!$D$24:$AG$391,$AK399,H$419))))</f>
        <v/>
      </c>
      <c r="I399" s="23" cm="1">
        <f t="array" ref="I399">IF($AK399=0,"",IF((INDEX(MASTER!$D$24:$AG$391,$AK399,I$419)=0),"",(INDEX(MASTER!$D$24:$AG$391,$AK399,I$419))))</f>
        <v>17145.830000000002</v>
      </c>
      <c r="J399" s="24" t="str" cm="1">
        <f t="array" ref="J399">IF($AK399=0,"",IF((INDEX(MASTER!$D$24:$AG$391,$AK399,J$419)=0),"",(INDEX(MASTER!$D$24:$AG$391,$AK399,J$419))))</f>
        <v>RT</v>
      </c>
      <c r="K399" s="24" t="str" cm="1">
        <f t="array" ref="K399">IF($AK399=0,"",IF((INDEX(MASTER!$D$24:$AG$391,$AK399,K$419)=0),"",(INDEX(MASTER!$D$24:$AG$391,$AK399,K$419))))</f>
        <v>02/S&gt;2/04</v>
      </c>
      <c r="L399" s="25" t="str" cm="1">
        <f t="array" ref="L399">IF($AK399=0,"",IF((INDEX(MASTER!$D$24:$AG$391,$AK399,L$419)=0),"",(INDEX(MASTER!$D$24:$AG$391,$AK399,L$419))))</f>
        <v/>
      </c>
      <c r="M399" s="27" t="str" cm="1">
        <f t="array" ref="M399">IF($AK399=0,"",IF((INDEX(MASTER!$D$24:$AG$391,$AK399,M$419)=0),"",(INDEX(MASTER!$D$24:$AG$391,$AK399,M$419))))</f>
        <v/>
      </c>
      <c r="N399" s="27" t="str" cm="1">
        <f t="array" ref="N399">IF($AK399=0,"",IF((INDEX(MASTER!$D$24:$AG$391,$AK399,N$419)=0),"",(INDEX(MASTER!$D$24:$AG$391,$AK399,N$419))))</f>
        <v/>
      </c>
      <c r="O399" s="27" t="str" cm="1">
        <f t="array" ref="O399">IF($AK399=0,"",IF((INDEX(MASTER!$D$24:$AG$391,$AK399,O$419)=0),"",(INDEX(MASTER!$D$24:$AG$391,$AK399,O$419))))</f>
        <v/>
      </c>
      <c r="P399" s="27" t="str" cm="1">
        <f t="array" ref="P399">IF($AK399=0,"",IF((INDEX(MASTER!$D$24:$AG$391,$AK399,P$419)=0),"",(INDEX(MASTER!$D$24:$AG$391,$AK399,P$419))))</f>
        <v/>
      </c>
      <c r="Q399" s="27" t="str" cm="1">
        <f t="array" ref="Q399">IF($AK399=0,"",IF((INDEX(MASTER!$D$24:$AG$391,$AK399,Q$419)=0),"",(INDEX(MASTER!$D$24:$AG$391,$AK399,Q$419))))</f>
        <v/>
      </c>
      <c r="R399" s="27" t="str" cm="1">
        <f t="array" ref="R399">IF($AK399=0,"",IF((INDEX(MASTER!$D$24:$AG$391,$AK399,R$419)=0),"",(INDEX(MASTER!$D$24:$AG$391,$AK399,R$419))))</f>
        <v/>
      </c>
      <c r="S399" s="27" t="str" cm="1">
        <f t="array" ref="S399">IF($AK399=0,"",IF((INDEX(MASTER!$D$24:$AG$391,$AK399,S$419)=0),"",(INDEX(MASTER!$D$24:$AG$391,$AK399,S$419))))</f>
        <v/>
      </c>
      <c r="T399" s="27" t="str" cm="1">
        <f t="array" ref="T399">IF($AK399=0,"",IF((INDEX(MASTER!$D$24:$AG$391,$AK399,T$419)=0),"",(INDEX(MASTER!$D$24:$AG$391,$AK399,T$419))))</f>
        <v/>
      </c>
      <c r="U399" s="27" t="str" cm="1">
        <f t="array" ref="U399">IF($AK399=0,"",IF((INDEX(MASTER!$D$24:$AG$391,$AK399,U$419)=0),"",(INDEX(MASTER!$D$24:$AG$391,$AK399,U$419))))</f>
        <v/>
      </c>
      <c r="V399" s="27" t="str" cm="1">
        <f t="array" ref="V399">IF($AK399=0,"",IF((INDEX(MASTER!$D$24:$AG$391,$AK399,V$419)=0),"",(INDEX(MASTER!$D$24:$AG$391,$AK399,V$419))))</f>
        <v/>
      </c>
      <c r="W399" s="27" t="str" cm="1">
        <f t="array" ref="W399">IF($AK399=0,"",IF((INDEX(MASTER!$D$24:$AG$391,$AK399,W$419)=0),"",(INDEX(MASTER!$D$24:$AG$391,$AK399,W$419))))</f>
        <v/>
      </c>
      <c r="X399" s="27" t="str" cm="1">
        <f t="array" ref="X399">IF($AK399=0,"",IF((INDEX(MASTER!$D$24:$AG$391,$AK399,X$419)=0),"",(INDEX(MASTER!$D$24:$AG$391,$AK399,X$419))))</f>
        <v/>
      </c>
      <c r="Y399" s="27" t="str" cm="1">
        <f t="array" ref="Y399">IF($AK399=0,"",IF((INDEX(MASTER!$D$24:$AG$391,$AK399,Y$419)=0),"",(INDEX(MASTER!$D$24:$AG$391,$AK399,Y$419))))</f>
        <v/>
      </c>
      <c r="Z399" s="27" t="str" cm="1">
        <f t="array" ref="Z399">IF($AK399=0,"",IF((INDEX(MASTER!$D$24:$AG$391,$AK399,Z$419)=0),"",(INDEX(MASTER!$D$24:$AG$391,$AK399,Z$419))))</f>
        <v/>
      </c>
      <c r="AA399" s="27" t="str" cm="1">
        <f t="array" ref="AA399">IF($AK399=0,"",IF((INDEX(MASTER!$D$24:$AG$391,$AK399,AA$419)=0),"",(INDEX(MASTER!$D$24:$AG$391,$AK399,AA$419))))</f>
        <v/>
      </c>
      <c r="AB399" s="27" t="str" cm="1">
        <f t="array" ref="AB399">IF($AK399=0,"",IF((INDEX(MASTER!$D$24:$AG$391,$AK399,AB$419)=0),"",(INDEX(MASTER!$D$24:$AG$391,$AK399,AB$419))))</f>
        <v/>
      </c>
      <c r="AC399" s="27" t="str" cm="1">
        <f t="array" ref="AC399">IF($AK399=0,"",IF((INDEX(MASTER!$D$24:$AG$391,$AK399,AC$419)=0),"",(INDEX(MASTER!$D$24:$AG$391,$AK399,AC$419))))</f>
        <v/>
      </c>
      <c r="AD399" s="27" t="str" cm="1">
        <f t="array" ref="AD399">IF($AK399=0,"",IF((INDEX(MASTER!$D$24:$AG$391,$AK399,AD$419)=0),"",(INDEX(MASTER!$D$24:$AG$391,$AK399,AD$419))))</f>
        <v/>
      </c>
      <c r="AE399" s="27" cm="1">
        <f t="array" ref="AE399">IF($AK399=0,"",IF((INDEX(MASTER!$D$24:$AG$391,$AK399,AE$419)=0),"",(INDEX(MASTER!$D$24:$AG$391,$AK399,AE$419))))</f>
        <v>1</v>
      </c>
      <c r="AF399" s="102" t="str" cm="1">
        <f t="array" ref="AF399">IF($AK399=0,"",IF((INDEX(MASTER!$D$24:$AG$391,$AK399,AF$419)=0),"",(INDEX(MASTER!$D$24:$AG$391,$AK399,AF$419))))</f>
        <v/>
      </c>
      <c r="AK399" s="3">
        <v>292</v>
      </c>
    </row>
    <row r="400" spans="2:37" ht="12.75" customHeight="1" x14ac:dyDescent="0.2">
      <c r="B400" s="28"/>
      <c r="D400" s="22" cm="1">
        <f t="array" ref="D400">IF($AK400=0,"",IF((INDEX(MASTER!$D$24:$AG$391,$AK400,D$419)=0),"",(INDEX(MASTER!$D$24:$AG$391,$AK400,D$419))))</f>
        <v>148</v>
      </c>
      <c r="E400" s="22" t="str" cm="1">
        <f t="array" ref="E400">IF($AK400=0,"",IF((INDEX(MASTER!$D$24:$AG$391,$AK400,E$419)=0),"",(INDEX(MASTER!$D$24:$AG$391,$AK400,E$419))))</f>
        <v>M-4</v>
      </c>
      <c r="F400" s="22" t="str" cm="1">
        <f t="array" ref="F400">IF($AK400=0,"",IF((INDEX(MASTER!$D$24:$AG$391,$AK400,F$419)=0),"",(INDEX(MASTER!$D$24:$AG$391,$AK400,F$419))))</f>
        <v>MONROE STREET</v>
      </c>
      <c r="G400" s="23" t="str" cm="1">
        <f t="array" ref="G400">IF($AK400=0,"",IF((INDEX(MASTER!$D$24:$AG$391,$AK400,G$419)=0),"",(INDEX(MASTER!$D$24:$AG$391,$AK400,G$419))))</f>
        <v/>
      </c>
      <c r="H400" s="22" t="str" cm="1">
        <f t="array" ref="H400">IF($AK400=0,"",IF((INDEX(MASTER!$D$24:$AG$391,$AK400,H$419)=0),"",(INDEX(MASTER!$D$24:$AG$391,$AK400,H$419))))</f>
        <v/>
      </c>
      <c r="I400" s="23" cm="1">
        <f t="array" ref="I400">IF($AK400=0,"",IF((INDEX(MASTER!$D$24:$AG$391,$AK400,I$419)=0),"",(INDEX(MASTER!$D$24:$AG$391,$AK400,I$419))))</f>
        <v>17174.23</v>
      </c>
      <c r="J400" s="24" t="str" cm="1">
        <f t="array" ref="J400">IF($AK400=0,"",IF((INDEX(MASTER!$D$24:$AG$391,$AK400,J$419)=0),"",(INDEX(MASTER!$D$24:$AG$391,$AK400,J$419))))</f>
        <v>RT</v>
      </c>
      <c r="K400" s="24" t="str" cm="1">
        <f t="array" ref="K400">IF($AK400=0,"",IF((INDEX(MASTER!$D$24:$AG$391,$AK400,K$419)=0),"",(INDEX(MASTER!$D$24:$AG$391,$AK400,K$419))))</f>
        <v>02/S&gt;2/04</v>
      </c>
      <c r="L400" s="25" t="str" cm="1">
        <f t="array" ref="L400">IF($AK400=0,"",IF((INDEX(MASTER!$D$24:$AG$391,$AK400,L$419)=0),"",(INDEX(MASTER!$D$24:$AG$391,$AK400,L$419))))</f>
        <v/>
      </c>
      <c r="M400" s="27" t="str" cm="1">
        <f t="array" ref="M400">IF($AK400=0,"",IF((INDEX(MASTER!$D$24:$AG$391,$AK400,M$419)=0),"",(INDEX(MASTER!$D$24:$AG$391,$AK400,M$419))))</f>
        <v/>
      </c>
      <c r="N400" s="27" t="str" cm="1">
        <f t="array" ref="N400">IF($AK400=0,"",IF((INDEX(MASTER!$D$24:$AG$391,$AK400,N$419)=0),"",(INDEX(MASTER!$D$24:$AG$391,$AK400,N$419))))</f>
        <v/>
      </c>
      <c r="O400" s="27" t="str" cm="1">
        <f t="array" ref="O400">IF($AK400=0,"",IF((INDEX(MASTER!$D$24:$AG$391,$AK400,O$419)=0),"",(INDEX(MASTER!$D$24:$AG$391,$AK400,O$419))))</f>
        <v/>
      </c>
      <c r="P400" s="27" t="str" cm="1">
        <f t="array" ref="P400">IF($AK400=0,"",IF((INDEX(MASTER!$D$24:$AG$391,$AK400,P$419)=0),"",(INDEX(MASTER!$D$24:$AG$391,$AK400,P$419))))</f>
        <v/>
      </c>
      <c r="Q400" s="27" t="str" cm="1">
        <f t="array" ref="Q400">IF($AK400=0,"",IF((INDEX(MASTER!$D$24:$AG$391,$AK400,Q$419)=0),"",(INDEX(MASTER!$D$24:$AG$391,$AK400,Q$419))))</f>
        <v/>
      </c>
      <c r="R400" s="27" t="str" cm="1">
        <f t="array" ref="R400">IF($AK400=0,"",IF((INDEX(MASTER!$D$24:$AG$391,$AK400,R$419)=0),"",(INDEX(MASTER!$D$24:$AG$391,$AK400,R$419))))</f>
        <v/>
      </c>
      <c r="S400" s="27" t="str" cm="1">
        <f t="array" ref="S400">IF($AK400=0,"",IF((INDEX(MASTER!$D$24:$AG$391,$AK400,S$419)=0),"",(INDEX(MASTER!$D$24:$AG$391,$AK400,S$419))))</f>
        <v/>
      </c>
      <c r="T400" s="27" t="str" cm="1">
        <f t="array" ref="T400">IF($AK400=0,"",IF((INDEX(MASTER!$D$24:$AG$391,$AK400,T$419)=0),"",(INDEX(MASTER!$D$24:$AG$391,$AK400,T$419))))</f>
        <v/>
      </c>
      <c r="U400" s="27" t="str" cm="1">
        <f t="array" ref="U400">IF($AK400=0,"",IF((INDEX(MASTER!$D$24:$AG$391,$AK400,U$419)=0),"",(INDEX(MASTER!$D$24:$AG$391,$AK400,U$419))))</f>
        <v/>
      </c>
      <c r="V400" s="27" t="str" cm="1">
        <f t="array" ref="V400">IF($AK400=0,"",IF((INDEX(MASTER!$D$24:$AG$391,$AK400,V$419)=0),"",(INDEX(MASTER!$D$24:$AG$391,$AK400,V$419))))</f>
        <v/>
      </c>
      <c r="W400" s="27" t="str" cm="1">
        <f t="array" ref="W400">IF($AK400=0,"",IF((INDEX(MASTER!$D$24:$AG$391,$AK400,W$419)=0),"",(INDEX(MASTER!$D$24:$AG$391,$AK400,W$419))))</f>
        <v/>
      </c>
      <c r="X400" s="27" t="str" cm="1">
        <f t="array" ref="X400">IF($AK400=0,"",IF((INDEX(MASTER!$D$24:$AG$391,$AK400,X$419)=0),"",(INDEX(MASTER!$D$24:$AG$391,$AK400,X$419))))</f>
        <v/>
      </c>
      <c r="Y400" s="27" t="str" cm="1">
        <f t="array" ref="Y400">IF($AK400=0,"",IF((INDEX(MASTER!$D$24:$AG$391,$AK400,Y$419)=0),"",(INDEX(MASTER!$D$24:$AG$391,$AK400,Y$419))))</f>
        <v/>
      </c>
      <c r="Z400" s="27" t="str" cm="1">
        <f t="array" ref="Z400">IF($AK400=0,"",IF((INDEX(MASTER!$D$24:$AG$391,$AK400,Z$419)=0),"",(INDEX(MASTER!$D$24:$AG$391,$AK400,Z$419))))</f>
        <v/>
      </c>
      <c r="AA400" s="27" t="str" cm="1">
        <f t="array" ref="AA400">IF($AK400=0,"",IF((INDEX(MASTER!$D$24:$AG$391,$AK400,AA$419)=0),"",(INDEX(MASTER!$D$24:$AG$391,$AK400,AA$419))))</f>
        <v/>
      </c>
      <c r="AB400" s="27" t="str" cm="1">
        <f t="array" ref="AB400">IF($AK400=0,"",IF((INDEX(MASTER!$D$24:$AG$391,$AK400,AB$419)=0),"",(INDEX(MASTER!$D$24:$AG$391,$AK400,AB$419))))</f>
        <v/>
      </c>
      <c r="AC400" s="27" t="str" cm="1">
        <f t="array" ref="AC400">IF($AK400=0,"",IF((INDEX(MASTER!$D$24:$AG$391,$AK400,AC$419)=0),"",(INDEX(MASTER!$D$24:$AG$391,$AK400,AC$419))))</f>
        <v/>
      </c>
      <c r="AD400" s="27" t="str" cm="1">
        <f t="array" ref="AD400">IF($AK400=0,"",IF((INDEX(MASTER!$D$24:$AG$391,$AK400,AD$419)=0),"",(INDEX(MASTER!$D$24:$AG$391,$AK400,AD$419))))</f>
        <v/>
      </c>
      <c r="AE400" s="27" cm="1">
        <f t="array" ref="AE400">IF($AK400=0,"",IF((INDEX(MASTER!$D$24:$AG$391,$AK400,AE$419)=0),"",(INDEX(MASTER!$D$24:$AG$391,$AK400,AE$419))))</f>
        <v>1</v>
      </c>
      <c r="AF400" s="102" t="str" cm="1">
        <f t="array" ref="AF400">IF($AK400=0,"",IF((INDEX(MASTER!$D$24:$AG$391,$AK400,AF$419)=0),"",(INDEX(MASTER!$D$24:$AG$391,$AK400,AF$419))))</f>
        <v/>
      </c>
      <c r="AK400" s="3">
        <v>293</v>
      </c>
    </row>
    <row r="401" spans="2:37" ht="12.75" customHeight="1" x14ac:dyDescent="0.2">
      <c r="B401" s="28"/>
      <c r="D401" s="22" cm="1">
        <f t="array" ref="D401">IF($AK401=0,"",IF((INDEX(MASTER!$D$24:$AG$391,$AK401,D$419)=0),"",(INDEX(MASTER!$D$24:$AG$391,$AK401,D$419))))</f>
        <v>149</v>
      </c>
      <c r="E401" s="22" t="str" cm="1">
        <f t="array" ref="E401">IF($AK401=0,"",IF((INDEX(MASTER!$D$24:$AG$391,$AK401,E$419)=0),"",(INDEX(MASTER!$D$24:$AG$391,$AK401,E$419))))</f>
        <v>M-5</v>
      </c>
      <c r="F401" s="22" t="str" cm="1">
        <f t="array" ref="F401">IF($AK401=0,"",IF((INDEX(MASTER!$D$24:$AG$391,$AK401,F$419)=0),"",(INDEX(MASTER!$D$24:$AG$391,$AK401,F$419))))</f>
        <v>MONROE STREET</v>
      </c>
      <c r="G401" s="23" t="str" cm="1">
        <f t="array" ref="G401">IF($AK401=0,"",IF((INDEX(MASTER!$D$24:$AG$391,$AK401,G$419)=0),"",(INDEX(MASTER!$D$24:$AG$391,$AK401,G$419))))</f>
        <v/>
      </c>
      <c r="H401" s="22" t="str" cm="1">
        <f t="array" ref="H401">IF($AK401=0,"",IF((INDEX(MASTER!$D$24:$AG$391,$AK401,H$419)=0),"",(INDEX(MASTER!$D$24:$AG$391,$AK401,H$419))))</f>
        <v/>
      </c>
      <c r="I401" s="23" cm="1">
        <f t="array" ref="I401">IF($AK401=0,"",IF((INDEX(MASTER!$D$24:$AG$391,$AK401,I$419)=0),"",(INDEX(MASTER!$D$24:$AG$391,$AK401,I$419))))</f>
        <v>17450</v>
      </c>
      <c r="J401" s="24" t="str" cm="1">
        <f t="array" ref="J401">IF($AK401=0,"",IF((INDEX(MASTER!$D$24:$AG$391,$AK401,J$419)=0),"",(INDEX(MASTER!$D$24:$AG$391,$AK401,J$419))))</f>
        <v>LT/RT</v>
      </c>
      <c r="K401" s="24" t="str" cm="1">
        <f t="array" ref="K401">IF($AK401=0,"",IF((INDEX(MASTER!$D$24:$AG$391,$AK401,K$419)=0),"",(INDEX(MASTER!$D$24:$AG$391,$AK401,K$419))))</f>
        <v>02/S&gt;2/04</v>
      </c>
      <c r="L401" s="25" t="str" cm="1">
        <f t="array" ref="L401">IF($AK401=0,"",IF((INDEX(MASTER!$D$24:$AG$391,$AK401,L$419)=0),"",(INDEX(MASTER!$D$24:$AG$391,$AK401,L$419))))</f>
        <v/>
      </c>
      <c r="M401" s="27" t="str" cm="1">
        <f t="array" ref="M401">IF($AK401=0,"",IF((INDEX(MASTER!$D$24:$AG$391,$AK401,M$419)=0),"",(INDEX(MASTER!$D$24:$AG$391,$AK401,M$419))))</f>
        <v/>
      </c>
      <c r="N401" s="27" t="str" cm="1">
        <f t="array" ref="N401">IF($AK401=0,"",IF((INDEX(MASTER!$D$24:$AG$391,$AK401,N$419)=0),"",(INDEX(MASTER!$D$24:$AG$391,$AK401,N$419))))</f>
        <v/>
      </c>
      <c r="O401" s="27" t="str" cm="1">
        <f t="array" ref="O401">IF($AK401=0,"",IF((INDEX(MASTER!$D$24:$AG$391,$AK401,O$419)=0),"",(INDEX(MASTER!$D$24:$AG$391,$AK401,O$419))))</f>
        <v/>
      </c>
      <c r="P401" s="27" t="str" cm="1">
        <f t="array" ref="P401">IF($AK401=0,"",IF((INDEX(MASTER!$D$24:$AG$391,$AK401,P$419)=0),"",(INDEX(MASTER!$D$24:$AG$391,$AK401,P$419))))</f>
        <v/>
      </c>
      <c r="Q401" s="27" t="str" cm="1">
        <f t="array" ref="Q401">IF($AK401=0,"",IF((INDEX(MASTER!$D$24:$AG$391,$AK401,Q$419)=0),"",(INDEX(MASTER!$D$24:$AG$391,$AK401,Q$419))))</f>
        <v/>
      </c>
      <c r="R401" s="27" t="str" cm="1">
        <f t="array" ref="R401">IF($AK401=0,"",IF((INDEX(MASTER!$D$24:$AG$391,$AK401,R$419)=0),"",(INDEX(MASTER!$D$24:$AG$391,$AK401,R$419))))</f>
        <v/>
      </c>
      <c r="S401" s="27" t="str" cm="1">
        <f t="array" ref="S401">IF($AK401=0,"",IF((INDEX(MASTER!$D$24:$AG$391,$AK401,S$419)=0),"",(INDEX(MASTER!$D$24:$AG$391,$AK401,S$419))))</f>
        <v/>
      </c>
      <c r="T401" s="27" t="str" cm="1">
        <f t="array" ref="T401">IF($AK401=0,"",IF((INDEX(MASTER!$D$24:$AG$391,$AK401,T$419)=0),"",(INDEX(MASTER!$D$24:$AG$391,$AK401,T$419))))</f>
        <v/>
      </c>
      <c r="U401" s="27" t="str" cm="1">
        <f t="array" ref="U401">IF($AK401=0,"",IF((INDEX(MASTER!$D$24:$AG$391,$AK401,U$419)=0),"",(INDEX(MASTER!$D$24:$AG$391,$AK401,U$419))))</f>
        <v/>
      </c>
      <c r="V401" s="27" t="str" cm="1">
        <f t="array" ref="V401">IF($AK401=0,"",IF((INDEX(MASTER!$D$24:$AG$391,$AK401,V$419)=0),"",(INDEX(MASTER!$D$24:$AG$391,$AK401,V$419))))</f>
        <v/>
      </c>
      <c r="W401" s="27" t="str" cm="1">
        <f t="array" ref="W401">IF($AK401=0,"",IF((INDEX(MASTER!$D$24:$AG$391,$AK401,W$419)=0),"",(INDEX(MASTER!$D$24:$AG$391,$AK401,W$419))))</f>
        <v/>
      </c>
      <c r="X401" s="27" t="str" cm="1">
        <f t="array" ref="X401">IF($AK401=0,"",IF((INDEX(MASTER!$D$24:$AG$391,$AK401,X$419)=0),"",(INDEX(MASTER!$D$24:$AG$391,$AK401,X$419))))</f>
        <v/>
      </c>
      <c r="Y401" s="27" t="str" cm="1">
        <f t="array" ref="Y401">IF($AK401=0,"",IF((INDEX(MASTER!$D$24:$AG$391,$AK401,Y$419)=0),"",(INDEX(MASTER!$D$24:$AG$391,$AK401,Y$419))))</f>
        <v/>
      </c>
      <c r="Z401" s="27" t="str" cm="1">
        <f t="array" ref="Z401">IF($AK401=0,"",IF((INDEX(MASTER!$D$24:$AG$391,$AK401,Z$419)=0),"",(INDEX(MASTER!$D$24:$AG$391,$AK401,Z$419))))</f>
        <v/>
      </c>
      <c r="AA401" s="27" t="str" cm="1">
        <f t="array" ref="AA401">IF($AK401=0,"",IF((INDEX(MASTER!$D$24:$AG$391,$AK401,AA$419)=0),"",(INDEX(MASTER!$D$24:$AG$391,$AK401,AA$419))))</f>
        <v/>
      </c>
      <c r="AB401" s="27" cm="1">
        <f t="array" ref="AB401">IF($AK401=0,"",IF((INDEX(MASTER!$D$24:$AG$391,$AK401,AB$419)=0),"",(INDEX(MASTER!$D$24:$AG$391,$AK401,AB$419))))</f>
        <v>92</v>
      </c>
      <c r="AC401" s="27" cm="1">
        <f t="array" ref="AC401">IF($AK401=0,"",IF((INDEX(MASTER!$D$24:$AG$391,$AK401,AC$419)=0),"",(INDEX(MASTER!$D$24:$AG$391,$AK401,AC$419))))</f>
        <v>46</v>
      </c>
      <c r="AD401" s="27" cm="1">
        <f t="array" ref="AD401">IF($AK401=0,"",IF((INDEX(MASTER!$D$24:$AG$391,$AK401,AD$419)=0),"",(INDEX(MASTER!$D$24:$AG$391,$AK401,AD$419))))</f>
        <v>46</v>
      </c>
      <c r="AE401" s="27" t="str" cm="1">
        <f t="array" ref="AE401">IF($AK401=0,"",IF((INDEX(MASTER!$D$24:$AG$391,$AK401,AE$419)=0),"",(INDEX(MASTER!$D$24:$AG$391,$AK401,AE$419))))</f>
        <v/>
      </c>
      <c r="AF401" s="102" t="str" cm="1">
        <f t="array" ref="AF401">IF($AK401=0,"",IF((INDEX(MASTER!$D$24:$AG$391,$AK401,AF$419)=0),"",(INDEX(MASTER!$D$24:$AG$391,$AK401,AF$419))))</f>
        <v/>
      </c>
      <c r="AK401" s="3">
        <v>294</v>
      </c>
    </row>
    <row r="402" spans="2:37" ht="12.75" customHeight="1" x14ac:dyDescent="0.2">
      <c r="B402" s="28"/>
      <c r="D402" s="22" t="str" cm="1">
        <f t="array" ref="D402">IF($AK402=0,"",IF((INDEX(MASTER!$D$24:$AG$391,$AK402,D$419)=0),"",(INDEX(MASTER!$D$24:$AG$391,$AK402,D$419))))</f>
        <v/>
      </c>
      <c r="E402" s="22" t="str" cm="1">
        <f t="array" ref="E402">IF($AK402=0,"",IF((INDEX(MASTER!$D$24:$AG$391,$AK402,E$419)=0),"",(INDEX(MASTER!$D$24:$AG$391,$AK402,E$419))))</f>
        <v/>
      </c>
      <c r="F402" s="22" t="str" cm="1">
        <f t="array" ref="F402">IF($AK402=0,"",IF((INDEX(MASTER!$D$24:$AG$391,$AK402,F$419)=0),"",(INDEX(MASTER!$D$24:$AG$391,$AK402,F$419))))</f>
        <v/>
      </c>
      <c r="G402" s="23" t="str" cm="1">
        <f t="array" ref="G402">IF($AK402=0,"",IF((INDEX(MASTER!$D$24:$AG$391,$AK402,G$419)=0),"",(INDEX(MASTER!$D$24:$AG$391,$AK402,G$419))))</f>
        <v/>
      </c>
      <c r="H402" s="22" t="str" cm="1">
        <f t="array" ref="H402">IF($AK402=0,"",IF((INDEX(MASTER!$D$24:$AG$391,$AK402,H$419)=0),"",(INDEX(MASTER!$D$24:$AG$391,$AK402,H$419))))</f>
        <v/>
      </c>
      <c r="I402" s="23" t="str" cm="1">
        <f t="array" ref="I402">IF($AK402=0,"",IF((INDEX(MASTER!$D$24:$AG$391,$AK402,I$419)=0),"",(INDEX(MASTER!$D$24:$AG$391,$AK402,I$419))))</f>
        <v/>
      </c>
      <c r="J402" s="24" t="str" cm="1">
        <f t="array" ref="J402">IF($AK402=0,"",IF((INDEX(MASTER!$D$24:$AG$391,$AK402,J$419)=0),"",(INDEX(MASTER!$D$24:$AG$391,$AK402,J$419))))</f>
        <v/>
      </c>
      <c r="K402" s="24" t="str" cm="1">
        <f t="array" ref="K402">IF($AK402=0,"",IF((INDEX(MASTER!$D$24:$AG$391,$AK402,K$419)=0),"",(INDEX(MASTER!$D$24:$AG$391,$AK402,K$419))))</f>
        <v/>
      </c>
      <c r="L402" s="25" t="str" cm="1">
        <f t="array" ref="L402">IF($AK402=0,"",IF((INDEX(MASTER!$D$24:$AG$391,$AK402,L$419)=0),"",(INDEX(MASTER!$D$24:$AG$391,$AK402,L$419))))</f>
        <v/>
      </c>
      <c r="M402" s="27" t="str" cm="1">
        <f t="array" ref="M402">IF($AK402=0,"",IF((INDEX(MASTER!$D$24:$AG$391,$AK402,M$419)=0),"",(INDEX(MASTER!$D$24:$AG$391,$AK402,M$419))))</f>
        <v/>
      </c>
      <c r="N402" s="27" t="str" cm="1">
        <f t="array" ref="N402">IF($AK402=0,"",IF((INDEX(MASTER!$D$24:$AG$391,$AK402,N$419)=0),"",(INDEX(MASTER!$D$24:$AG$391,$AK402,N$419))))</f>
        <v/>
      </c>
      <c r="O402" s="27" t="str" cm="1">
        <f t="array" ref="O402">IF($AK402=0,"",IF((INDEX(MASTER!$D$24:$AG$391,$AK402,O$419)=0),"",(INDEX(MASTER!$D$24:$AG$391,$AK402,O$419))))</f>
        <v/>
      </c>
      <c r="P402" s="27" t="str" cm="1">
        <f t="array" ref="P402">IF($AK402=0,"",IF((INDEX(MASTER!$D$24:$AG$391,$AK402,P$419)=0),"",(INDEX(MASTER!$D$24:$AG$391,$AK402,P$419))))</f>
        <v/>
      </c>
      <c r="Q402" s="27" t="str" cm="1">
        <f t="array" ref="Q402">IF($AK402=0,"",IF((INDEX(MASTER!$D$24:$AG$391,$AK402,Q$419)=0),"",(INDEX(MASTER!$D$24:$AG$391,$AK402,Q$419))))</f>
        <v/>
      </c>
      <c r="R402" s="27" t="str" cm="1">
        <f t="array" ref="R402">IF($AK402=0,"",IF((INDEX(MASTER!$D$24:$AG$391,$AK402,R$419)=0),"",(INDEX(MASTER!$D$24:$AG$391,$AK402,R$419))))</f>
        <v/>
      </c>
      <c r="S402" s="27" t="str" cm="1">
        <f t="array" ref="S402">IF($AK402=0,"",IF((INDEX(MASTER!$D$24:$AG$391,$AK402,S$419)=0),"",(INDEX(MASTER!$D$24:$AG$391,$AK402,S$419))))</f>
        <v/>
      </c>
      <c r="T402" s="27" t="str" cm="1">
        <f t="array" ref="T402">IF($AK402=0,"",IF((INDEX(MASTER!$D$24:$AG$391,$AK402,T$419)=0),"",(INDEX(MASTER!$D$24:$AG$391,$AK402,T$419))))</f>
        <v/>
      </c>
      <c r="U402" s="27" t="str" cm="1">
        <f t="array" ref="U402">IF($AK402=0,"",IF((INDEX(MASTER!$D$24:$AG$391,$AK402,U$419)=0),"",(INDEX(MASTER!$D$24:$AG$391,$AK402,U$419))))</f>
        <v/>
      </c>
      <c r="V402" s="27" t="str" cm="1">
        <f t="array" ref="V402">IF($AK402=0,"",IF((INDEX(MASTER!$D$24:$AG$391,$AK402,V$419)=0),"",(INDEX(MASTER!$D$24:$AG$391,$AK402,V$419))))</f>
        <v/>
      </c>
      <c r="W402" s="27" t="str" cm="1">
        <f t="array" ref="W402">IF($AK402=0,"",IF((INDEX(MASTER!$D$24:$AG$391,$AK402,W$419)=0),"",(INDEX(MASTER!$D$24:$AG$391,$AK402,W$419))))</f>
        <v/>
      </c>
      <c r="X402" s="27" t="str" cm="1">
        <f t="array" ref="X402">IF($AK402=0,"",IF((INDEX(MASTER!$D$24:$AG$391,$AK402,X$419)=0),"",(INDEX(MASTER!$D$24:$AG$391,$AK402,X$419))))</f>
        <v/>
      </c>
      <c r="Y402" s="27" t="str" cm="1">
        <f t="array" ref="Y402">IF($AK402=0,"",IF((INDEX(MASTER!$D$24:$AG$391,$AK402,Y$419)=0),"",(INDEX(MASTER!$D$24:$AG$391,$AK402,Y$419))))</f>
        <v/>
      </c>
      <c r="Z402" s="27" t="str" cm="1">
        <f t="array" ref="Z402">IF($AK402=0,"",IF((INDEX(MASTER!$D$24:$AG$391,$AK402,Z$419)=0),"",(INDEX(MASTER!$D$24:$AG$391,$AK402,Z$419))))</f>
        <v/>
      </c>
      <c r="AA402" s="27" t="str" cm="1">
        <f t="array" ref="AA402">IF($AK402=0,"",IF((INDEX(MASTER!$D$24:$AG$391,$AK402,AA$419)=0),"",(INDEX(MASTER!$D$24:$AG$391,$AK402,AA$419))))</f>
        <v/>
      </c>
      <c r="AB402" s="27" t="str" cm="1">
        <f t="array" ref="AB402">IF($AK402=0,"",IF((INDEX(MASTER!$D$24:$AG$391,$AK402,AB$419)=0),"",(INDEX(MASTER!$D$24:$AG$391,$AK402,AB$419))))</f>
        <v/>
      </c>
      <c r="AC402" s="27" t="str" cm="1">
        <f t="array" ref="AC402">IF($AK402=0,"",IF((INDEX(MASTER!$D$24:$AG$391,$AK402,AC$419)=0),"",(INDEX(MASTER!$D$24:$AG$391,$AK402,AC$419))))</f>
        <v/>
      </c>
      <c r="AD402" s="27" t="str" cm="1">
        <f t="array" ref="AD402">IF($AK402=0,"",IF((INDEX(MASTER!$D$24:$AG$391,$AK402,AD$419)=0),"",(INDEX(MASTER!$D$24:$AG$391,$AK402,AD$419))))</f>
        <v/>
      </c>
      <c r="AE402" s="27" t="str" cm="1">
        <f t="array" ref="AE402">IF($AK402=0,"",IF((INDEX(MASTER!$D$24:$AG$391,$AK402,AE$419)=0),"",(INDEX(MASTER!$D$24:$AG$391,$AK402,AE$419))))</f>
        <v/>
      </c>
      <c r="AF402" s="102" t="str" cm="1">
        <f t="array" ref="AF402">IF($AK402=0,"",IF((INDEX(MASTER!$D$24:$AG$391,$AK402,AF$419)=0),"",(INDEX(MASTER!$D$24:$AG$391,$AK402,AF$419))))</f>
        <v/>
      </c>
      <c r="AK402" s="3">
        <v>295</v>
      </c>
    </row>
    <row r="403" spans="2:37" ht="12.75" customHeight="1" x14ac:dyDescent="0.2">
      <c r="B403" s="28"/>
      <c r="D403" s="22" t="str" cm="1">
        <f t="array" ref="D403">IF($AK403=0,"",IF((INDEX(MASTER!$D$24:$AG$391,$AK403,D$419)=0),"",(INDEX(MASTER!$D$24:$AG$391,$AK403,D$419))))</f>
        <v/>
      </c>
      <c r="E403" s="22" t="str" cm="1">
        <f t="array" ref="E403">IF($AK403=0,"",IF((INDEX(MASTER!$D$24:$AG$391,$AK403,E$419)=0),"",(INDEX(MASTER!$D$24:$AG$391,$AK403,E$419))))</f>
        <v/>
      </c>
      <c r="F403" s="22" t="str" cm="1">
        <f t="array" ref="F403">IF($AK403=0,"",IF((INDEX(MASTER!$D$24:$AG$391,$AK403,F$419)=0),"",(INDEX(MASTER!$D$24:$AG$391,$AK403,F$419))))</f>
        <v/>
      </c>
      <c r="G403" s="23" t="str" cm="1">
        <f t="array" ref="G403">IF($AK403=0,"",IF((INDEX(MASTER!$D$24:$AG$391,$AK403,G$419)=0),"",(INDEX(MASTER!$D$24:$AG$391,$AK403,G$419))))</f>
        <v/>
      </c>
      <c r="H403" s="22" t="str" cm="1">
        <f t="array" ref="H403">IF($AK403=0,"",IF((INDEX(MASTER!$D$24:$AG$391,$AK403,H$419)=0),"",(INDEX(MASTER!$D$24:$AG$391,$AK403,H$419))))</f>
        <v/>
      </c>
      <c r="I403" s="23" t="str" cm="1">
        <f t="array" ref="I403">IF($AK403=0,"",IF((INDEX(MASTER!$D$24:$AG$391,$AK403,I$419)=0),"",(INDEX(MASTER!$D$24:$AG$391,$AK403,I$419))))</f>
        <v/>
      </c>
      <c r="J403" s="24" t="str" cm="1">
        <f t="array" ref="J403">IF($AK403=0,"",IF((INDEX(MASTER!$D$24:$AG$391,$AK403,J$419)=0),"",(INDEX(MASTER!$D$24:$AG$391,$AK403,J$419))))</f>
        <v/>
      </c>
      <c r="K403" s="24" t="str" cm="1">
        <f t="array" ref="K403">IF($AK403=0,"",IF((INDEX(MASTER!$D$24:$AG$391,$AK403,K$419)=0),"",(INDEX(MASTER!$D$24:$AG$391,$AK403,K$419))))</f>
        <v/>
      </c>
      <c r="L403" s="25" t="str" cm="1">
        <f t="array" ref="L403">IF($AK403=0,"",IF((INDEX(MASTER!$D$24:$AG$391,$AK403,L$419)=0),"",(INDEX(MASTER!$D$24:$AG$391,$AK403,L$419))))</f>
        <v/>
      </c>
      <c r="M403" s="27" t="str" cm="1">
        <f t="array" ref="M403">IF($AK403=0,"",IF((INDEX(MASTER!$D$24:$AG$391,$AK403,M$419)=0),"",(INDEX(MASTER!$D$24:$AG$391,$AK403,M$419))))</f>
        <v/>
      </c>
      <c r="N403" s="27" t="str" cm="1">
        <f t="array" ref="N403">IF($AK403=0,"",IF((INDEX(MASTER!$D$24:$AG$391,$AK403,N$419)=0),"",(INDEX(MASTER!$D$24:$AG$391,$AK403,N$419))))</f>
        <v/>
      </c>
      <c r="O403" s="27" t="str" cm="1">
        <f t="array" ref="O403">IF($AK403=0,"",IF((INDEX(MASTER!$D$24:$AG$391,$AK403,O$419)=0),"",(INDEX(MASTER!$D$24:$AG$391,$AK403,O$419))))</f>
        <v/>
      </c>
      <c r="P403" s="27" t="str" cm="1">
        <f t="array" ref="P403">IF($AK403=0,"",IF((INDEX(MASTER!$D$24:$AG$391,$AK403,P$419)=0),"",(INDEX(MASTER!$D$24:$AG$391,$AK403,P$419))))</f>
        <v/>
      </c>
      <c r="Q403" s="27" t="str" cm="1">
        <f t="array" ref="Q403">IF($AK403=0,"",IF((INDEX(MASTER!$D$24:$AG$391,$AK403,Q$419)=0),"",(INDEX(MASTER!$D$24:$AG$391,$AK403,Q$419))))</f>
        <v/>
      </c>
      <c r="R403" s="27" t="str" cm="1">
        <f t="array" ref="R403">IF($AK403=0,"",IF((INDEX(MASTER!$D$24:$AG$391,$AK403,R$419)=0),"",(INDEX(MASTER!$D$24:$AG$391,$AK403,R$419))))</f>
        <v/>
      </c>
      <c r="S403" s="27" t="str" cm="1">
        <f t="array" ref="S403">IF($AK403=0,"",IF((INDEX(MASTER!$D$24:$AG$391,$AK403,S$419)=0),"",(INDEX(MASTER!$D$24:$AG$391,$AK403,S$419))))</f>
        <v/>
      </c>
      <c r="T403" s="27" t="str" cm="1">
        <f t="array" ref="T403">IF($AK403=0,"",IF((INDEX(MASTER!$D$24:$AG$391,$AK403,T$419)=0),"",(INDEX(MASTER!$D$24:$AG$391,$AK403,T$419))))</f>
        <v/>
      </c>
      <c r="U403" s="27" t="str" cm="1">
        <f t="array" ref="U403">IF($AK403=0,"",IF((INDEX(MASTER!$D$24:$AG$391,$AK403,U$419)=0),"",(INDEX(MASTER!$D$24:$AG$391,$AK403,U$419))))</f>
        <v/>
      </c>
      <c r="V403" s="27" t="str" cm="1">
        <f t="array" ref="V403">IF($AK403=0,"",IF((INDEX(MASTER!$D$24:$AG$391,$AK403,V$419)=0),"",(INDEX(MASTER!$D$24:$AG$391,$AK403,V$419))))</f>
        <v/>
      </c>
      <c r="W403" s="27" t="str" cm="1">
        <f t="array" ref="W403">IF($AK403=0,"",IF((INDEX(MASTER!$D$24:$AG$391,$AK403,W$419)=0),"",(INDEX(MASTER!$D$24:$AG$391,$AK403,W$419))))</f>
        <v/>
      </c>
      <c r="X403" s="27" t="str" cm="1">
        <f t="array" ref="X403">IF($AK403=0,"",IF((INDEX(MASTER!$D$24:$AG$391,$AK403,X$419)=0),"",(INDEX(MASTER!$D$24:$AG$391,$AK403,X$419))))</f>
        <v/>
      </c>
      <c r="Y403" s="27" t="str" cm="1">
        <f t="array" ref="Y403">IF($AK403=0,"",IF((INDEX(MASTER!$D$24:$AG$391,$AK403,Y$419)=0),"",(INDEX(MASTER!$D$24:$AG$391,$AK403,Y$419))))</f>
        <v/>
      </c>
      <c r="Z403" s="27" t="str" cm="1">
        <f t="array" ref="Z403">IF($AK403=0,"",IF((INDEX(MASTER!$D$24:$AG$391,$AK403,Z$419)=0),"",(INDEX(MASTER!$D$24:$AG$391,$AK403,Z$419))))</f>
        <v/>
      </c>
      <c r="AA403" s="27" t="str" cm="1">
        <f t="array" ref="AA403">IF($AK403=0,"",IF((INDEX(MASTER!$D$24:$AG$391,$AK403,AA$419)=0),"",(INDEX(MASTER!$D$24:$AG$391,$AK403,AA$419))))</f>
        <v/>
      </c>
      <c r="AB403" s="27" t="str" cm="1">
        <f t="array" ref="AB403">IF($AK403=0,"",IF((INDEX(MASTER!$D$24:$AG$391,$AK403,AB$419)=0),"",(INDEX(MASTER!$D$24:$AG$391,$AK403,AB$419))))</f>
        <v/>
      </c>
      <c r="AC403" s="27" t="str" cm="1">
        <f t="array" ref="AC403">IF($AK403=0,"",IF((INDEX(MASTER!$D$24:$AG$391,$AK403,AC$419)=0),"",(INDEX(MASTER!$D$24:$AG$391,$AK403,AC$419))))</f>
        <v/>
      </c>
      <c r="AD403" s="27" t="str" cm="1">
        <f t="array" ref="AD403">IF($AK403=0,"",IF((INDEX(MASTER!$D$24:$AG$391,$AK403,AD$419)=0),"",(INDEX(MASTER!$D$24:$AG$391,$AK403,AD$419))))</f>
        <v/>
      </c>
      <c r="AE403" s="27" t="str" cm="1">
        <f t="array" ref="AE403">IF($AK403=0,"",IF((INDEX(MASTER!$D$24:$AG$391,$AK403,AE$419)=0),"",(INDEX(MASTER!$D$24:$AG$391,$AK403,AE$419))))</f>
        <v/>
      </c>
      <c r="AF403" s="102" t="str" cm="1">
        <f t="array" ref="AF403">IF($AK403=0,"",IF((INDEX(MASTER!$D$24:$AG$391,$AK403,AF$419)=0),"",(INDEX(MASTER!$D$24:$AG$391,$AK403,AF$419))))</f>
        <v/>
      </c>
    </row>
    <row r="404" spans="2:37" ht="12.75" customHeight="1" x14ac:dyDescent="0.2">
      <c r="B404" s="28"/>
      <c r="D404" s="22" t="str" cm="1">
        <f t="array" ref="D404">IF($AK404=0,"",IF((INDEX(MASTER!$D$24:$AG$391,$AK404,D$419)=0),"",(INDEX(MASTER!$D$24:$AG$391,$AK404,D$419))))</f>
        <v/>
      </c>
      <c r="E404" s="22" t="str" cm="1">
        <f t="array" ref="E404">IF($AK404=0,"",IF((INDEX(MASTER!$D$24:$AG$391,$AK404,E$419)=0),"",(INDEX(MASTER!$D$24:$AG$391,$AK404,E$419))))</f>
        <v/>
      </c>
      <c r="F404" s="22" t="str" cm="1">
        <f t="array" ref="F404">IF($AK404=0,"",IF((INDEX(MASTER!$D$24:$AG$391,$AK404,F$419)=0),"",(INDEX(MASTER!$D$24:$AG$391,$AK404,F$419))))</f>
        <v/>
      </c>
      <c r="G404" s="23" t="str" cm="1">
        <f t="array" ref="G404">IF($AK404=0,"",IF((INDEX(MASTER!$D$24:$AG$391,$AK404,G$419)=0),"",(INDEX(MASTER!$D$24:$AG$391,$AK404,G$419))))</f>
        <v/>
      </c>
      <c r="H404" s="22" t="str" cm="1">
        <f t="array" ref="H404">IF($AK404=0,"",IF((INDEX(MASTER!$D$24:$AG$391,$AK404,H$419)=0),"",(INDEX(MASTER!$D$24:$AG$391,$AK404,H$419))))</f>
        <v/>
      </c>
      <c r="I404" s="23" t="str" cm="1">
        <f t="array" ref="I404">IF($AK404=0,"",IF((INDEX(MASTER!$D$24:$AG$391,$AK404,I$419)=0),"",(INDEX(MASTER!$D$24:$AG$391,$AK404,I$419))))</f>
        <v/>
      </c>
      <c r="J404" s="24" t="str" cm="1">
        <f t="array" ref="J404">IF($AK404=0,"",IF((INDEX(MASTER!$D$24:$AG$391,$AK404,J$419)=0),"",(INDEX(MASTER!$D$24:$AG$391,$AK404,J$419))))</f>
        <v/>
      </c>
      <c r="K404" s="24" t="str" cm="1">
        <f t="array" ref="K404">IF($AK404=0,"",IF((INDEX(MASTER!$D$24:$AG$391,$AK404,K$419)=0),"",(INDEX(MASTER!$D$24:$AG$391,$AK404,K$419))))</f>
        <v/>
      </c>
      <c r="L404" s="25" t="str" cm="1">
        <f t="array" ref="L404">IF($AK404=0,"",IF((INDEX(MASTER!$D$24:$AG$391,$AK404,L$419)=0),"",(INDEX(MASTER!$D$24:$AG$391,$AK404,L$419))))</f>
        <v/>
      </c>
      <c r="M404" s="27" t="str" cm="1">
        <f t="array" ref="M404">IF($AK404=0,"",IF((INDEX(MASTER!$D$24:$AG$391,$AK404,M$419)=0),"",(INDEX(MASTER!$D$24:$AG$391,$AK404,M$419))))</f>
        <v/>
      </c>
      <c r="N404" s="27" t="str" cm="1">
        <f t="array" ref="N404">IF($AK404=0,"",IF((INDEX(MASTER!$D$24:$AG$391,$AK404,N$419)=0),"",(INDEX(MASTER!$D$24:$AG$391,$AK404,N$419))))</f>
        <v/>
      </c>
      <c r="O404" s="27" t="str" cm="1">
        <f t="array" ref="O404">IF($AK404=0,"",IF((INDEX(MASTER!$D$24:$AG$391,$AK404,O$419)=0),"",(INDEX(MASTER!$D$24:$AG$391,$AK404,O$419))))</f>
        <v/>
      </c>
      <c r="P404" s="27" t="str" cm="1">
        <f t="array" ref="P404">IF($AK404=0,"",IF((INDEX(MASTER!$D$24:$AG$391,$AK404,P$419)=0),"",(INDEX(MASTER!$D$24:$AG$391,$AK404,P$419))))</f>
        <v/>
      </c>
      <c r="Q404" s="27" t="str" cm="1">
        <f t="array" ref="Q404">IF($AK404=0,"",IF((INDEX(MASTER!$D$24:$AG$391,$AK404,Q$419)=0),"",(INDEX(MASTER!$D$24:$AG$391,$AK404,Q$419))))</f>
        <v/>
      </c>
      <c r="R404" s="27" t="str" cm="1">
        <f t="array" ref="R404">IF($AK404=0,"",IF((INDEX(MASTER!$D$24:$AG$391,$AK404,R$419)=0),"",(INDEX(MASTER!$D$24:$AG$391,$AK404,R$419))))</f>
        <v/>
      </c>
      <c r="S404" s="27" t="str" cm="1">
        <f t="array" ref="S404">IF($AK404=0,"",IF((INDEX(MASTER!$D$24:$AG$391,$AK404,S$419)=0),"",(INDEX(MASTER!$D$24:$AG$391,$AK404,S$419))))</f>
        <v/>
      </c>
      <c r="T404" s="27" t="str" cm="1">
        <f t="array" ref="T404">IF($AK404=0,"",IF((INDEX(MASTER!$D$24:$AG$391,$AK404,T$419)=0),"",(INDEX(MASTER!$D$24:$AG$391,$AK404,T$419))))</f>
        <v/>
      </c>
      <c r="U404" s="27" t="str" cm="1">
        <f t="array" ref="U404">IF($AK404=0,"",IF((INDEX(MASTER!$D$24:$AG$391,$AK404,U$419)=0),"",(INDEX(MASTER!$D$24:$AG$391,$AK404,U$419))))</f>
        <v/>
      </c>
      <c r="V404" s="27" t="str" cm="1">
        <f t="array" ref="V404">IF($AK404=0,"",IF((INDEX(MASTER!$D$24:$AG$391,$AK404,V$419)=0),"",(INDEX(MASTER!$D$24:$AG$391,$AK404,V$419))))</f>
        <v/>
      </c>
      <c r="W404" s="27" t="str" cm="1">
        <f t="array" ref="W404">IF($AK404=0,"",IF((INDEX(MASTER!$D$24:$AG$391,$AK404,W$419)=0),"",(INDEX(MASTER!$D$24:$AG$391,$AK404,W$419))))</f>
        <v/>
      </c>
      <c r="X404" s="27" t="str" cm="1">
        <f t="array" ref="X404">IF($AK404=0,"",IF((INDEX(MASTER!$D$24:$AG$391,$AK404,X$419)=0),"",(INDEX(MASTER!$D$24:$AG$391,$AK404,X$419))))</f>
        <v/>
      </c>
      <c r="Y404" s="27" t="str" cm="1">
        <f t="array" ref="Y404">IF($AK404=0,"",IF((INDEX(MASTER!$D$24:$AG$391,$AK404,Y$419)=0),"",(INDEX(MASTER!$D$24:$AG$391,$AK404,Y$419))))</f>
        <v/>
      </c>
      <c r="Z404" s="27" t="str" cm="1">
        <f t="array" ref="Z404">IF($AK404=0,"",IF((INDEX(MASTER!$D$24:$AG$391,$AK404,Z$419)=0),"",(INDEX(MASTER!$D$24:$AG$391,$AK404,Z$419))))</f>
        <v/>
      </c>
      <c r="AA404" s="27" t="str" cm="1">
        <f t="array" ref="AA404">IF($AK404=0,"",IF((INDEX(MASTER!$D$24:$AG$391,$AK404,AA$419)=0),"",(INDEX(MASTER!$D$24:$AG$391,$AK404,AA$419))))</f>
        <v/>
      </c>
      <c r="AB404" s="27" t="str" cm="1">
        <f t="array" ref="AB404">IF($AK404=0,"",IF((INDEX(MASTER!$D$24:$AG$391,$AK404,AB$419)=0),"",(INDEX(MASTER!$D$24:$AG$391,$AK404,AB$419))))</f>
        <v/>
      </c>
      <c r="AC404" s="27" t="str" cm="1">
        <f t="array" ref="AC404">IF($AK404=0,"",IF((INDEX(MASTER!$D$24:$AG$391,$AK404,AC$419)=0),"",(INDEX(MASTER!$D$24:$AG$391,$AK404,AC$419))))</f>
        <v/>
      </c>
      <c r="AD404" s="27" t="str" cm="1">
        <f t="array" ref="AD404">IF($AK404=0,"",IF((INDEX(MASTER!$D$24:$AG$391,$AK404,AD$419)=0),"",(INDEX(MASTER!$D$24:$AG$391,$AK404,AD$419))))</f>
        <v/>
      </c>
      <c r="AE404" s="27" t="str" cm="1">
        <f t="array" ref="AE404">IF($AK404=0,"",IF((INDEX(MASTER!$D$24:$AG$391,$AK404,AE$419)=0),"",(INDEX(MASTER!$D$24:$AG$391,$AK404,AE$419))))</f>
        <v/>
      </c>
      <c r="AF404" s="102" t="str" cm="1">
        <f t="array" ref="AF404">IF($AK404=0,"",IF((INDEX(MASTER!$D$24:$AG$391,$AK404,AF$419)=0),"",(INDEX(MASTER!$D$24:$AG$391,$AK404,AF$419))))</f>
        <v/>
      </c>
    </row>
    <row r="405" spans="2:37" ht="12.75" customHeight="1" x14ac:dyDescent="0.2">
      <c r="B405" s="28"/>
      <c r="D405" s="22" t="str" cm="1">
        <f t="array" ref="D405">IF($AK405=0,"",IF((INDEX(MASTER!$D$24:$AG$391,$AK405,D$419)=0),"",(INDEX(MASTER!$D$24:$AG$391,$AK405,D$419))))</f>
        <v/>
      </c>
      <c r="E405" s="22" t="str" cm="1">
        <f t="array" ref="E405">IF($AK405=0,"",IF((INDEX(MASTER!$D$24:$AG$391,$AK405,E$419)=0),"",(INDEX(MASTER!$D$24:$AG$391,$AK405,E$419))))</f>
        <v/>
      </c>
      <c r="F405" s="22" t="str" cm="1">
        <f t="array" ref="F405">IF($AK405=0,"",IF((INDEX(MASTER!$D$24:$AG$391,$AK405,F$419)=0),"",(INDEX(MASTER!$D$24:$AG$391,$AK405,F$419))))</f>
        <v/>
      </c>
      <c r="G405" s="23" t="str" cm="1">
        <f t="array" ref="G405">IF($AK405=0,"",IF((INDEX(MASTER!$D$24:$AG$391,$AK405,G$419)=0),"",(INDEX(MASTER!$D$24:$AG$391,$AK405,G$419))))</f>
        <v/>
      </c>
      <c r="H405" s="22" t="str" cm="1">
        <f t="array" ref="H405">IF($AK405=0,"",IF((INDEX(MASTER!$D$24:$AG$391,$AK405,H$419)=0),"",(INDEX(MASTER!$D$24:$AG$391,$AK405,H$419))))</f>
        <v/>
      </c>
      <c r="I405" s="23" t="str" cm="1">
        <f t="array" ref="I405">IF($AK405=0,"",IF((INDEX(MASTER!$D$24:$AG$391,$AK405,I$419)=0),"",(INDEX(MASTER!$D$24:$AG$391,$AK405,I$419))))</f>
        <v/>
      </c>
      <c r="J405" s="24" t="str" cm="1">
        <f t="array" ref="J405">IF($AK405=0,"",IF((INDEX(MASTER!$D$24:$AG$391,$AK405,J$419)=0),"",(INDEX(MASTER!$D$24:$AG$391,$AK405,J$419))))</f>
        <v/>
      </c>
      <c r="K405" s="24" t="str" cm="1">
        <f t="array" ref="K405">IF($AK405=0,"",IF((INDEX(MASTER!$D$24:$AG$391,$AK405,K$419)=0),"",(INDEX(MASTER!$D$24:$AG$391,$AK405,K$419))))</f>
        <v/>
      </c>
      <c r="L405" s="25" t="str" cm="1">
        <f t="array" ref="L405">IF($AK405=0,"",IF((INDEX(MASTER!$D$24:$AG$391,$AK405,L$419)=0),"",(INDEX(MASTER!$D$24:$AG$391,$AK405,L$419))))</f>
        <v/>
      </c>
      <c r="M405" s="27" t="str" cm="1">
        <f t="array" ref="M405">IF($AK405=0,"",IF((INDEX(MASTER!$D$24:$AG$391,$AK405,M$419)=0),"",(INDEX(MASTER!$D$24:$AG$391,$AK405,M$419))))</f>
        <v/>
      </c>
      <c r="N405" s="27" t="str" cm="1">
        <f t="array" ref="N405">IF($AK405=0,"",IF((INDEX(MASTER!$D$24:$AG$391,$AK405,N$419)=0),"",(INDEX(MASTER!$D$24:$AG$391,$AK405,N$419))))</f>
        <v/>
      </c>
      <c r="O405" s="27" t="str" cm="1">
        <f t="array" ref="O405">IF($AK405=0,"",IF((INDEX(MASTER!$D$24:$AG$391,$AK405,O$419)=0),"",(INDEX(MASTER!$D$24:$AG$391,$AK405,O$419))))</f>
        <v/>
      </c>
      <c r="P405" s="27" t="str" cm="1">
        <f t="array" ref="P405">IF($AK405=0,"",IF((INDEX(MASTER!$D$24:$AG$391,$AK405,P$419)=0),"",(INDEX(MASTER!$D$24:$AG$391,$AK405,P$419))))</f>
        <v/>
      </c>
      <c r="Q405" s="27" t="str" cm="1">
        <f t="array" ref="Q405">IF($AK405=0,"",IF((INDEX(MASTER!$D$24:$AG$391,$AK405,Q$419)=0),"",(INDEX(MASTER!$D$24:$AG$391,$AK405,Q$419))))</f>
        <v/>
      </c>
      <c r="R405" s="27" t="str" cm="1">
        <f t="array" ref="R405">IF($AK405=0,"",IF((INDEX(MASTER!$D$24:$AG$391,$AK405,R$419)=0),"",(INDEX(MASTER!$D$24:$AG$391,$AK405,R$419))))</f>
        <v/>
      </c>
      <c r="S405" s="27" t="str" cm="1">
        <f t="array" ref="S405">IF($AK405=0,"",IF((INDEX(MASTER!$D$24:$AG$391,$AK405,S$419)=0),"",(INDEX(MASTER!$D$24:$AG$391,$AK405,S$419))))</f>
        <v/>
      </c>
      <c r="T405" s="27" t="str" cm="1">
        <f t="array" ref="T405">IF($AK405=0,"",IF((INDEX(MASTER!$D$24:$AG$391,$AK405,T$419)=0),"",(INDEX(MASTER!$D$24:$AG$391,$AK405,T$419))))</f>
        <v/>
      </c>
      <c r="U405" s="27" t="str" cm="1">
        <f t="array" ref="U405">IF($AK405=0,"",IF((INDEX(MASTER!$D$24:$AG$391,$AK405,U$419)=0),"",(INDEX(MASTER!$D$24:$AG$391,$AK405,U$419))))</f>
        <v/>
      </c>
      <c r="V405" s="27" t="str" cm="1">
        <f t="array" ref="V405">IF($AK405=0,"",IF((INDEX(MASTER!$D$24:$AG$391,$AK405,V$419)=0),"",(INDEX(MASTER!$D$24:$AG$391,$AK405,V$419))))</f>
        <v/>
      </c>
      <c r="W405" s="27" t="str" cm="1">
        <f t="array" ref="W405">IF($AK405=0,"",IF((INDEX(MASTER!$D$24:$AG$391,$AK405,W$419)=0),"",(INDEX(MASTER!$D$24:$AG$391,$AK405,W$419))))</f>
        <v/>
      </c>
      <c r="X405" s="27" t="str" cm="1">
        <f t="array" ref="X405">IF($AK405=0,"",IF((INDEX(MASTER!$D$24:$AG$391,$AK405,X$419)=0),"",(INDEX(MASTER!$D$24:$AG$391,$AK405,X$419))))</f>
        <v/>
      </c>
      <c r="Y405" s="27" t="str" cm="1">
        <f t="array" ref="Y405">IF($AK405=0,"",IF((INDEX(MASTER!$D$24:$AG$391,$AK405,Y$419)=0),"",(INDEX(MASTER!$D$24:$AG$391,$AK405,Y$419))))</f>
        <v/>
      </c>
      <c r="Z405" s="27" t="str" cm="1">
        <f t="array" ref="Z405">IF($AK405=0,"",IF((INDEX(MASTER!$D$24:$AG$391,$AK405,Z$419)=0),"",(INDEX(MASTER!$D$24:$AG$391,$AK405,Z$419))))</f>
        <v/>
      </c>
      <c r="AA405" s="27" t="str" cm="1">
        <f t="array" ref="AA405">IF($AK405=0,"",IF((INDEX(MASTER!$D$24:$AG$391,$AK405,AA$419)=0),"",(INDEX(MASTER!$D$24:$AG$391,$AK405,AA$419))))</f>
        <v/>
      </c>
      <c r="AB405" s="27" t="str" cm="1">
        <f t="array" ref="AB405">IF($AK405=0,"",IF((INDEX(MASTER!$D$24:$AG$391,$AK405,AB$419)=0),"",(INDEX(MASTER!$D$24:$AG$391,$AK405,AB$419))))</f>
        <v/>
      </c>
      <c r="AC405" s="27" t="str" cm="1">
        <f t="array" ref="AC405">IF($AK405=0,"",IF((INDEX(MASTER!$D$24:$AG$391,$AK405,AC$419)=0),"",(INDEX(MASTER!$D$24:$AG$391,$AK405,AC$419))))</f>
        <v/>
      </c>
      <c r="AD405" s="27" t="str" cm="1">
        <f t="array" ref="AD405">IF($AK405=0,"",IF((INDEX(MASTER!$D$24:$AG$391,$AK405,AD$419)=0),"",(INDEX(MASTER!$D$24:$AG$391,$AK405,AD$419))))</f>
        <v/>
      </c>
      <c r="AE405" s="27" t="str" cm="1">
        <f t="array" ref="AE405">IF($AK405=0,"",IF((INDEX(MASTER!$D$24:$AG$391,$AK405,AE$419)=0),"",(INDEX(MASTER!$D$24:$AG$391,$AK405,AE$419))))</f>
        <v/>
      </c>
      <c r="AF405" s="102" t="str" cm="1">
        <f t="array" ref="AF405">IF($AK405=0,"",IF((INDEX(MASTER!$D$24:$AG$391,$AK405,AF$419)=0),"",(INDEX(MASTER!$D$24:$AG$391,$AK405,AF$419))))</f>
        <v/>
      </c>
    </row>
    <row r="406" spans="2:37" ht="12.75" customHeight="1" x14ac:dyDescent="0.2">
      <c r="B406" s="28"/>
      <c r="D406" s="22" t="str" cm="1">
        <f t="array" ref="D406">IF($AK406=0,"",IF((INDEX(MASTER!$D$24:$AG$391,$AK406,D$419)=0),"",(INDEX(MASTER!$D$24:$AG$391,$AK406,D$419))))</f>
        <v/>
      </c>
      <c r="E406" s="22" t="str" cm="1">
        <f t="array" ref="E406">IF($AK406=0,"",IF((INDEX(MASTER!$D$24:$AG$391,$AK406,E$419)=0),"",(INDEX(MASTER!$D$24:$AG$391,$AK406,E$419))))</f>
        <v/>
      </c>
      <c r="F406" s="22" t="str" cm="1">
        <f t="array" ref="F406">IF($AK406=0,"",IF((INDEX(MASTER!$D$24:$AG$391,$AK406,F$419)=0),"",(INDEX(MASTER!$D$24:$AG$391,$AK406,F$419))))</f>
        <v/>
      </c>
      <c r="G406" s="23" t="str" cm="1">
        <f t="array" ref="G406">IF($AK406=0,"",IF((INDEX(MASTER!$D$24:$AG$391,$AK406,G$419)=0),"",(INDEX(MASTER!$D$24:$AG$391,$AK406,G$419))))</f>
        <v/>
      </c>
      <c r="H406" s="22" t="str" cm="1">
        <f t="array" ref="H406">IF($AK406=0,"",IF((INDEX(MASTER!$D$24:$AG$391,$AK406,H$419)=0),"",(INDEX(MASTER!$D$24:$AG$391,$AK406,H$419))))</f>
        <v/>
      </c>
      <c r="I406" s="23" t="str" cm="1">
        <f t="array" ref="I406">IF($AK406=0,"",IF((INDEX(MASTER!$D$24:$AG$391,$AK406,I$419)=0),"",(INDEX(MASTER!$D$24:$AG$391,$AK406,I$419))))</f>
        <v/>
      </c>
      <c r="J406" s="24" t="str" cm="1">
        <f t="array" ref="J406">IF($AK406=0,"",IF((INDEX(MASTER!$D$24:$AG$391,$AK406,J$419)=0),"",(INDEX(MASTER!$D$24:$AG$391,$AK406,J$419))))</f>
        <v/>
      </c>
      <c r="K406" s="24" t="str" cm="1">
        <f t="array" ref="K406">IF($AK406=0,"",IF((INDEX(MASTER!$D$24:$AG$391,$AK406,K$419)=0),"",(INDEX(MASTER!$D$24:$AG$391,$AK406,K$419))))</f>
        <v/>
      </c>
      <c r="L406" s="25" t="str" cm="1">
        <f t="array" ref="L406">IF($AK406=0,"",IF((INDEX(MASTER!$D$24:$AG$391,$AK406,L$419)=0),"",(INDEX(MASTER!$D$24:$AG$391,$AK406,L$419))))</f>
        <v/>
      </c>
      <c r="M406" s="27" t="str" cm="1">
        <f t="array" ref="M406">IF($AK406=0,"",IF((INDEX(MASTER!$D$24:$AG$391,$AK406,M$419)=0),"",(INDEX(MASTER!$D$24:$AG$391,$AK406,M$419))))</f>
        <v/>
      </c>
      <c r="N406" s="27" t="str" cm="1">
        <f t="array" ref="N406">IF($AK406=0,"",IF((INDEX(MASTER!$D$24:$AG$391,$AK406,N$419)=0),"",(INDEX(MASTER!$D$24:$AG$391,$AK406,N$419))))</f>
        <v/>
      </c>
      <c r="O406" s="27" t="str" cm="1">
        <f t="array" ref="O406">IF($AK406=0,"",IF((INDEX(MASTER!$D$24:$AG$391,$AK406,O$419)=0),"",(INDEX(MASTER!$D$24:$AG$391,$AK406,O$419))))</f>
        <v/>
      </c>
      <c r="P406" s="27" t="str" cm="1">
        <f t="array" ref="P406">IF($AK406=0,"",IF((INDEX(MASTER!$D$24:$AG$391,$AK406,P$419)=0),"",(INDEX(MASTER!$D$24:$AG$391,$AK406,P$419))))</f>
        <v/>
      </c>
      <c r="Q406" s="27" t="str" cm="1">
        <f t="array" ref="Q406">IF($AK406=0,"",IF((INDEX(MASTER!$D$24:$AG$391,$AK406,Q$419)=0),"",(INDEX(MASTER!$D$24:$AG$391,$AK406,Q$419))))</f>
        <v/>
      </c>
      <c r="R406" s="27" t="str" cm="1">
        <f t="array" ref="R406">IF($AK406=0,"",IF((INDEX(MASTER!$D$24:$AG$391,$AK406,R$419)=0),"",(INDEX(MASTER!$D$24:$AG$391,$AK406,R$419))))</f>
        <v/>
      </c>
      <c r="S406" s="27" t="str" cm="1">
        <f t="array" ref="S406">IF($AK406=0,"",IF((INDEX(MASTER!$D$24:$AG$391,$AK406,S$419)=0),"",(INDEX(MASTER!$D$24:$AG$391,$AK406,S$419))))</f>
        <v/>
      </c>
      <c r="T406" s="27" t="str" cm="1">
        <f t="array" ref="T406">IF($AK406=0,"",IF((INDEX(MASTER!$D$24:$AG$391,$AK406,T$419)=0),"",(INDEX(MASTER!$D$24:$AG$391,$AK406,T$419))))</f>
        <v/>
      </c>
      <c r="U406" s="27" t="str" cm="1">
        <f t="array" ref="U406">IF($AK406=0,"",IF((INDEX(MASTER!$D$24:$AG$391,$AK406,U$419)=0),"",(INDEX(MASTER!$D$24:$AG$391,$AK406,U$419))))</f>
        <v/>
      </c>
      <c r="V406" s="27" t="str" cm="1">
        <f t="array" ref="V406">IF($AK406=0,"",IF((INDEX(MASTER!$D$24:$AG$391,$AK406,V$419)=0),"",(INDEX(MASTER!$D$24:$AG$391,$AK406,V$419))))</f>
        <v/>
      </c>
      <c r="W406" s="27" t="str" cm="1">
        <f t="array" ref="W406">IF($AK406=0,"",IF((INDEX(MASTER!$D$24:$AG$391,$AK406,W$419)=0),"",(INDEX(MASTER!$D$24:$AG$391,$AK406,W$419))))</f>
        <v/>
      </c>
      <c r="X406" s="27" t="str" cm="1">
        <f t="array" ref="X406">IF($AK406=0,"",IF((INDEX(MASTER!$D$24:$AG$391,$AK406,X$419)=0),"",(INDEX(MASTER!$D$24:$AG$391,$AK406,X$419))))</f>
        <v/>
      </c>
      <c r="Y406" s="27" t="str" cm="1">
        <f t="array" ref="Y406">IF($AK406=0,"",IF((INDEX(MASTER!$D$24:$AG$391,$AK406,Y$419)=0),"",(INDEX(MASTER!$D$24:$AG$391,$AK406,Y$419))))</f>
        <v/>
      </c>
      <c r="Z406" s="27" t="str" cm="1">
        <f t="array" ref="Z406">IF($AK406=0,"",IF((INDEX(MASTER!$D$24:$AG$391,$AK406,Z$419)=0),"",(INDEX(MASTER!$D$24:$AG$391,$AK406,Z$419))))</f>
        <v/>
      </c>
      <c r="AA406" s="27" t="str" cm="1">
        <f t="array" ref="AA406">IF($AK406=0,"",IF((INDEX(MASTER!$D$24:$AG$391,$AK406,AA$419)=0),"",(INDEX(MASTER!$D$24:$AG$391,$AK406,AA$419))))</f>
        <v/>
      </c>
      <c r="AB406" s="27" t="str" cm="1">
        <f t="array" ref="AB406">IF($AK406=0,"",IF((INDEX(MASTER!$D$24:$AG$391,$AK406,AB$419)=0),"",(INDEX(MASTER!$D$24:$AG$391,$AK406,AB$419))))</f>
        <v/>
      </c>
      <c r="AC406" s="27" t="str" cm="1">
        <f t="array" ref="AC406">IF($AK406=0,"",IF((INDEX(MASTER!$D$24:$AG$391,$AK406,AC$419)=0),"",(INDEX(MASTER!$D$24:$AG$391,$AK406,AC$419))))</f>
        <v/>
      </c>
      <c r="AD406" s="27" t="str" cm="1">
        <f t="array" ref="AD406">IF($AK406=0,"",IF((INDEX(MASTER!$D$24:$AG$391,$AK406,AD$419)=0),"",(INDEX(MASTER!$D$24:$AG$391,$AK406,AD$419))))</f>
        <v/>
      </c>
      <c r="AE406" s="27" t="str" cm="1">
        <f t="array" ref="AE406">IF($AK406=0,"",IF((INDEX(MASTER!$D$24:$AG$391,$AK406,AE$419)=0),"",(INDEX(MASTER!$D$24:$AG$391,$AK406,AE$419))))</f>
        <v/>
      </c>
      <c r="AF406" s="102" t="str" cm="1">
        <f t="array" ref="AF406">IF($AK406=0,"",IF((INDEX(MASTER!$D$24:$AG$391,$AK406,AF$419)=0),"",(INDEX(MASTER!$D$24:$AG$391,$AK406,AF$419))))</f>
        <v/>
      </c>
    </row>
    <row r="407" spans="2:37" ht="12.75" customHeight="1" x14ac:dyDescent="0.2">
      <c r="B407" s="28"/>
      <c r="D407" s="22" t="str" cm="1">
        <f t="array" ref="D407">IF($AK407=0,"",IF((INDEX(MASTER!$D$24:$AG$391,$AK407,D$419)=0),"",(INDEX(MASTER!$D$24:$AG$391,$AK407,D$419))))</f>
        <v/>
      </c>
      <c r="E407" s="22" t="str" cm="1">
        <f t="array" ref="E407">IF($AK407=0,"",IF((INDEX(MASTER!$D$24:$AG$391,$AK407,E$419)=0),"",(INDEX(MASTER!$D$24:$AG$391,$AK407,E$419))))</f>
        <v/>
      </c>
      <c r="F407" s="22" t="str" cm="1">
        <f t="array" ref="F407">IF($AK407=0,"",IF((INDEX(MASTER!$D$24:$AG$391,$AK407,F$419)=0),"",(INDEX(MASTER!$D$24:$AG$391,$AK407,F$419))))</f>
        <v/>
      </c>
      <c r="G407" s="23" t="str" cm="1">
        <f t="array" ref="G407">IF($AK407=0,"",IF((INDEX(MASTER!$D$24:$AG$391,$AK407,G$419)=0),"",(INDEX(MASTER!$D$24:$AG$391,$AK407,G$419))))</f>
        <v/>
      </c>
      <c r="H407" s="22" t="str" cm="1">
        <f t="array" ref="H407">IF($AK407=0,"",IF((INDEX(MASTER!$D$24:$AG$391,$AK407,H$419)=0),"",(INDEX(MASTER!$D$24:$AG$391,$AK407,H$419))))</f>
        <v/>
      </c>
      <c r="I407" s="23" t="str" cm="1">
        <f t="array" ref="I407">IF($AK407=0,"",IF((INDEX(MASTER!$D$24:$AG$391,$AK407,I$419)=0),"",(INDEX(MASTER!$D$24:$AG$391,$AK407,I$419))))</f>
        <v/>
      </c>
      <c r="J407" s="24" t="str" cm="1">
        <f t="array" ref="J407">IF($AK407=0,"",IF((INDEX(MASTER!$D$24:$AG$391,$AK407,J$419)=0),"",(INDEX(MASTER!$D$24:$AG$391,$AK407,J$419))))</f>
        <v/>
      </c>
      <c r="K407" s="24" t="str" cm="1">
        <f t="array" ref="K407">IF($AK407=0,"",IF((INDEX(MASTER!$D$24:$AG$391,$AK407,K$419)=0),"",(INDEX(MASTER!$D$24:$AG$391,$AK407,K$419))))</f>
        <v/>
      </c>
      <c r="L407" s="25" t="str" cm="1">
        <f t="array" ref="L407">IF($AK407=0,"",IF((INDEX(MASTER!$D$24:$AG$391,$AK407,L$419)=0),"",(INDEX(MASTER!$D$24:$AG$391,$AK407,L$419))))</f>
        <v/>
      </c>
      <c r="M407" s="27" t="str" cm="1">
        <f t="array" ref="M407">IF($AK407=0,"",IF((INDEX(MASTER!$D$24:$AG$391,$AK407,M$419)=0),"",(INDEX(MASTER!$D$24:$AG$391,$AK407,M$419))))</f>
        <v/>
      </c>
      <c r="N407" s="27" t="str" cm="1">
        <f t="array" ref="N407">IF($AK407=0,"",IF((INDEX(MASTER!$D$24:$AG$391,$AK407,N$419)=0),"",(INDEX(MASTER!$D$24:$AG$391,$AK407,N$419))))</f>
        <v/>
      </c>
      <c r="O407" s="27" t="str" cm="1">
        <f t="array" ref="O407">IF($AK407=0,"",IF((INDEX(MASTER!$D$24:$AG$391,$AK407,O$419)=0),"",(INDEX(MASTER!$D$24:$AG$391,$AK407,O$419))))</f>
        <v/>
      </c>
      <c r="P407" s="27" t="str" cm="1">
        <f t="array" ref="P407">IF($AK407=0,"",IF((INDEX(MASTER!$D$24:$AG$391,$AK407,P$419)=0),"",(INDEX(MASTER!$D$24:$AG$391,$AK407,P$419))))</f>
        <v/>
      </c>
      <c r="Q407" s="27" t="str" cm="1">
        <f t="array" ref="Q407">IF($AK407=0,"",IF((INDEX(MASTER!$D$24:$AG$391,$AK407,Q$419)=0),"",(INDEX(MASTER!$D$24:$AG$391,$AK407,Q$419))))</f>
        <v/>
      </c>
      <c r="R407" s="27" t="str" cm="1">
        <f t="array" ref="R407">IF($AK407=0,"",IF((INDEX(MASTER!$D$24:$AG$391,$AK407,R$419)=0),"",(INDEX(MASTER!$D$24:$AG$391,$AK407,R$419))))</f>
        <v/>
      </c>
      <c r="S407" s="27" t="str" cm="1">
        <f t="array" ref="S407">IF($AK407=0,"",IF((INDEX(MASTER!$D$24:$AG$391,$AK407,S$419)=0),"",(INDEX(MASTER!$D$24:$AG$391,$AK407,S$419))))</f>
        <v/>
      </c>
      <c r="T407" s="27" t="str" cm="1">
        <f t="array" ref="T407">IF($AK407=0,"",IF((INDEX(MASTER!$D$24:$AG$391,$AK407,T$419)=0),"",(INDEX(MASTER!$D$24:$AG$391,$AK407,T$419))))</f>
        <v/>
      </c>
      <c r="U407" s="27" t="str" cm="1">
        <f t="array" ref="U407">IF($AK407=0,"",IF((INDEX(MASTER!$D$24:$AG$391,$AK407,U$419)=0),"",(INDEX(MASTER!$D$24:$AG$391,$AK407,U$419))))</f>
        <v/>
      </c>
      <c r="V407" s="27" t="str" cm="1">
        <f t="array" ref="V407">IF($AK407=0,"",IF((INDEX(MASTER!$D$24:$AG$391,$AK407,V$419)=0),"",(INDEX(MASTER!$D$24:$AG$391,$AK407,V$419))))</f>
        <v/>
      </c>
      <c r="W407" s="27" t="str" cm="1">
        <f t="array" ref="W407">IF($AK407=0,"",IF((INDEX(MASTER!$D$24:$AG$391,$AK407,W$419)=0),"",(INDEX(MASTER!$D$24:$AG$391,$AK407,W$419))))</f>
        <v/>
      </c>
      <c r="X407" s="27" t="str" cm="1">
        <f t="array" ref="X407">IF($AK407=0,"",IF((INDEX(MASTER!$D$24:$AG$391,$AK407,X$419)=0),"",(INDEX(MASTER!$D$24:$AG$391,$AK407,X$419))))</f>
        <v/>
      </c>
      <c r="Y407" s="27" t="str" cm="1">
        <f t="array" ref="Y407">IF($AK407=0,"",IF((INDEX(MASTER!$D$24:$AG$391,$AK407,Y$419)=0),"",(INDEX(MASTER!$D$24:$AG$391,$AK407,Y$419))))</f>
        <v/>
      </c>
      <c r="Z407" s="27" t="str" cm="1">
        <f t="array" ref="Z407">IF($AK407=0,"",IF((INDEX(MASTER!$D$24:$AG$391,$AK407,Z$419)=0),"",(INDEX(MASTER!$D$24:$AG$391,$AK407,Z$419))))</f>
        <v/>
      </c>
      <c r="AA407" s="27" t="str" cm="1">
        <f t="array" ref="AA407">IF($AK407=0,"",IF((INDEX(MASTER!$D$24:$AG$391,$AK407,AA$419)=0),"",(INDEX(MASTER!$D$24:$AG$391,$AK407,AA$419))))</f>
        <v/>
      </c>
      <c r="AB407" s="27" t="str" cm="1">
        <f t="array" ref="AB407">IF($AK407=0,"",IF((INDEX(MASTER!$D$24:$AG$391,$AK407,AB$419)=0),"",(INDEX(MASTER!$D$24:$AG$391,$AK407,AB$419))))</f>
        <v/>
      </c>
      <c r="AC407" s="27" t="str" cm="1">
        <f t="array" ref="AC407">IF($AK407=0,"",IF((INDEX(MASTER!$D$24:$AG$391,$AK407,AC$419)=0),"",(INDEX(MASTER!$D$24:$AG$391,$AK407,AC$419))))</f>
        <v/>
      </c>
      <c r="AD407" s="27" t="str" cm="1">
        <f t="array" ref="AD407">IF($AK407=0,"",IF((INDEX(MASTER!$D$24:$AG$391,$AK407,AD$419)=0),"",(INDEX(MASTER!$D$24:$AG$391,$AK407,AD$419))))</f>
        <v/>
      </c>
      <c r="AE407" s="27" t="str" cm="1">
        <f t="array" ref="AE407">IF($AK407=0,"",IF((INDEX(MASTER!$D$24:$AG$391,$AK407,AE$419)=0),"",(INDEX(MASTER!$D$24:$AG$391,$AK407,AE$419))))</f>
        <v/>
      </c>
      <c r="AF407" s="102" t="str" cm="1">
        <f t="array" ref="AF407">IF($AK407=0,"",IF((INDEX(MASTER!$D$24:$AG$391,$AK407,AF$419)=0),"",(INDEX(MASTER!$D$24:$AG$391,$AK407,AF$419))))</f>
        <v/>
      </c>
    </row>
    <row r="408" spans="2:37" ht="12.75" customHeight="1" x14ac:dyDescent="0.2">
      <c r="B408" s="28"/>
      <c r="D408" s="22" t="str" cm="1">
        <f t="array" ref="D408">IF($AK408=0,"",IF((INDEX(MASTER!$D$24:$AG$391,$AK408,D$419)=0),"",(INDEX(MASTER!$D$24:$AG$391,$AK408,D$419))))</f>
        <v/>
      </c>
      <c r="E408" s="22" t="str" cm="1">
        <f t="array" ref="E408">IF($AK408=0,"",IF((INDEX(MASTER!$D$24:$AG$391,$AK408,E$419)=0),"",(INDEX(MASTER!$D$24:$AG$391,$AK408,E$419))))</f>
        <v/>
      </c>
      <c r="F408" s="22" t="str" cm="1">
        <f t="array" ref="F408">IF($AK408=0,"",IF((INDEX(MASTER!$D$24:$AG$391,$AK408,F$419)=0),"",(INDEX(MASTER!$D$24:$AG$391,$AK408,F$419))))</f>
        <v/>
      </c>
      <c r="G408" s="23" t="str" cm="1">
        <f t="array" ref="G408">IF($AK408=0,"",IF((INDEX(MASTER!$D$24:$AG$391,$AK408,G$419)=0),"",(INDEX(MASTER!$D$24:$AG$391,$AK408,G$419))))</f>
        <v/>
      </c>
      <c r="H408" s="22" t="str" cm="1">
        <f t="array" ref="H408">IF($AK408=0,"",IF((INDEX(MASTER!$D$24:$AG$391,$AK408,H$419)=0),"",(INDEX(MASTER!$D$24:$AG$391,$AK408,H$419))))</f>
        <v/>
      </c>
      <c r="I408" s="23" t="str" cm="1">
        <f t="array" ref="I408">IF($AK408=0,"",IF((INDEX(MASTER!$D$24:$AG$391,$AK408,I$419)=0),"",(INDEX(MASTER!$D$24:$AG$391,$AK408,I$419))))</f>
        <v/>
      </c>
      <c r="J408" s="24" t="str" cm="1">
        <f t="array" ref="J408">IF($AK408=0,"",IF((INDEX(MASTER!$D$24:$AG$391,$AK408,J$419)=0),"",(INDEX(MASTER!$D$24:$AG$391,$AK408,J$419))))</f>
        <v/>
      </c>
      <c r="K408" s="24" t="str" cm="1">
        <f t="array" ref="K408">IF($AK408=0,"",IF((INDEX(MASTER!$D$24:$AG$391,$AK408,K$419)=0),"",(INDEX(MASTER!$D$24:$AG$391,$AK408,K$419))))</f>
        <v/>
      </c>
      <c r="L408" s="25" t="str" cm="1">
        <f t="array" ref="L408">IF($AK408=0,"",IF((INDEX(MASTER!$D$24:$AG$391,$AK408,L$419)=0),"",(INDEX(MASTER!$D$24:$AG$391,$AK408,L$419))))</f>
        <v/>
      </c>
      <c r="M408" s="27" t="str" cm="1">
        <f t="array" ref="M408">IF($AK408=0,"",IF((INDEX(MASTER!$D$24:$AG$391,$AK408,M$419)=0),"",(INDEX(MASTER!$D$24:$AG$391,$AK408,M$419))))</f>
        <v/>
      </c>
      <c r="N408" s="27" t="str" cm="1">
        <f t="array" ref="N408">IF($AK408=0,"",IF((INDEX(MASTER!$D$24:$AG$391,$AK408,N$419)=0),"",(INDEX(MASTER!$D$24:$AG$391,$AK408,N$419))))</f>
        <v/>
      </c>
      <c r="O408" s="27" t="str" cm="1">
        <f t="array" ref="O408">IF($AK408=0,"",IF((INDEX(MASTER!$D$24:$AG$391,$AK408,O$419)=0),"",(INDEX(MASTER!$D$24:$AG$391,$AK408,O$419))))</f>
        <v/>
      </c>
      <c r="P408" s="27" t="str" cm="1">
        <f t="array" ref="P408">IF($AK408=0,"",IF((INDEX(MASTER!$D$24:$AG$391,$AK408,P$419)=0),"",(INDEX(MASTER!$D$24:$AG$391,$AK408,P$419))))</f>
        <v/>
      </c>
      <c r="Q408" s="27" t="str" cm="1">
        <f t="array" ref="Q408">IF($AK408=0,"",IF((INDEX(MASTER!$D$24:$AG$391,$AK408,Q$419)=0),"",(INDEX(MASTER!$D$24:$AG$391,$AK408,Q$419))))</f>
        <v/>
      </c>
      <c r="R408" s="27" t="str" cm="1">
        <f t="array" ref="R408">IF($AK408=0,"",IF((INDEX(MASTER!$D$24:$AG$391,$AK408,R$419)=0),"",(INDEX(MASTER!$D$24:$AG$391,$AK408,R$419))))</f>
        <v/>
      </c>
      <c r="S408" s="27" t="str" cm="1">
        <f t="array" ref="S408">IF($AK408=0,"",IF((INDEX(MASTER!$D$24:$AG$391,$AK408,S$419)=0),"",(INDEX(MASTER!$D$24:$AG$391,$AK408,S$419))))</f>
        <v/>
      </c>
      <c r="T408" s="27" t="str" cm="1">
        <f t="array" ref="T408">IF($AK408=0,"",IF((INDEX(MASTER!$D$24:$AG$391,$AK408,T$419)=0),"",(INDEX(MASTER!$D$24:$AG$391,$AK408,T$419))))</f>
        <v/>
      </c>
      <c r="U408" s="27" t="str" cm="1">
        <f t="array" ref="U408">IF($AK408=0,"",IF((INDEX(MASTER!$D$24:$AG$391,$AK408,U$419)=0),"",(INDEX(MASTER!$D$24:$AG$391,$AK408,U$419))))</f>
        <v/>
      </c>
      <c r="V408" s="27" t="str" cm="1">
        <f t="array" ref="V408">IF($AK408=0,"",IF((INDEX(MASTER!$D$24:$AG$391,$AK408,V$419)=0),"",(INDEX(MASTER!$D$24:$AG$391,$AK408,V$419))))</f>
        <v/>
      </c>
      <c r="W408" s="27" t="str" cm="1">
        <f t="array" ref="W408">IF($AK408=0,"",IF((INDEX(MASTER!$D$24:$AG$391,$AK408,W$419)=0),"",(INDEX(MASTER!$D$24:$AG$391,$AK408,W$419))))</f>
        <v/>
      </c>
      <c r="X408" s="27" t="str" cm="1">
        <f t="array" ref="X408">IF($AK408=0,"",IF((INDEX(MASTER!$D$24:$AG$391,$AK408,X$419)=0),"",(INDEX(MASTER!$D$24:$AG$391,$AK408,X$419))))</f>
        <v/>
      </c>
      <c r="Y408" s="27" t="str" cm="1">
        <f t="array" ref="Y408">IF($AK408=0,"",IF((INDEX(MASTER!$D$24:$AG$391,$AK408,Y$419)=0),"",(INDEX(MASTER!$D$24:$AG$391,$AK408,Y$419))))</f>
        <v/>
      </c>
      <c r="Z408" s="27" t="str" cm="1">
        <f t="array" ref="Z408">IF($AK408=0,"",IF((INDEX(MASTER!$D$24:$AG$391,$AK408,Z$419)=0),"",(INDEX(MASTER!$D$24:$AG$391,$AK408,Z$419))))</f>
        <v/>
      </c>
      <c r="AA408" s="27" t="str" cm="1">
        <f t="array" ref="AA408">IF($AK408=0,"",IF((INDEX(MASTER!$D$24:$AG$391,$AK408,AA$419)=0),"",(INDEX(MASTER!$D$24:$AG$391,$AK408,AA$419))))</f>
        <v/>
      </c>
      <c r="AB408" s="27" t="str" cm="1">
        <f t="array" ref="AB408">IF($AK408=0,"",IF((INDEX(MASTER!$D$24:$AG$391,$AK408,AB$419)=0),"",(INDEX(MASTER!$D$24:$AG$391,$AK408,AB$419))))</f>
        <v/>
      </c>
      <c r="AC408" s="27" t="str" cm="1">
        <f t="array" ref="AC408">IF($AK408=0,"",IF((INDEX(MASTER!$D$24:$AG$391,$AK408,AC$419)=0),"",(INDEX(MASTER!$D$24:$AG$391,$AK408,AC$419))))</f>
        <v/>
      </c>
      <c r="AD408" s="27" t="str" cm="1">
        <f t="array" ref="AD408">IF($AK408=0,"",IF((INDEX(MASTER!$D$24:$AG$391,$AK408,AD$419)=0),"",(INDEX(MASTER!$D$24:$AG$391,$AK408,AD$419))))</f>
        <v/>
      </c>
      <c r="AE408" s="27" t="str" cm="1">
        <f t="array" ref="AE408">IF($AK408=0,"",IF((INDEX(MASTER!$D$24:$AG$391,$AK408,AE$419)=0),"",(INDEX(MASTER!$D$24:$AG$391,$AK408,AE$419))))</f>
        <v/>
      </c>
      <c r="AF408" s="102" t="str" cm="1">
        <f t="array" ref="AF408">IF($AK408=0,"",IF((INDEX(MASTER!$D$24:$AG$391,$AK408,AF$419)=0),"",(INDEX(MASTER!$D$24:$AG$391,$AK408,AF$419))))</f>
        <v/>
      </c>
    </row>
    <row r="409" spans="2:37" ht="12.75" customHeight="1" x14ac:dyDescent="0.2">
      <c r="B409" s="28"/>
      <c r="D409" s="22" t="str" cm="1">
        <f t="array" ref="D409">IF($AK409=0,"",IF((INDEX(MASTER!$D$24:$AG$391,$AK409,D$419)=0),"",(INDEX(MASTER!$D$24:$AG$391,$AK409,D$419))))</f>
        <v/>
      </c>
      <c r="E409" s="22" t="str" cm="1">
        <f t="array" ref="E409">IF($AK409=0,"",IF((INDEX(MASTER!$D$24:$AG$391,$AK409,E$419)=0),"",(INDEX(MASTER!$D$24:$AG$391,$AK409,E$419))))</f>
        <v/>
      </c>
      <c r="F409" s="22" t="str" cm="1">
        <f t="array" ref="F409">IF($AK409=0,"",IF((INDEX(MASTER!$D$24:$AG$391,$AK409,F$419)=0),"",(INDEX(MASTER!$D$24:$AG$391,$AK409,F$419))))</f>
        <v/>
      </c>
      <c r="G409" s="23" t="str" cm="1">
        <f t="array" ref="G409">IF($AK409=0,"",IF((INDEX(MASTER!$D$24:$AG$391,$AK409,G$419)=0),"",(INDEX(MASTER!$D$24:$AG$391,$AK409,G$419))))</f>
        <v/>
      </c>
      <c r="H409" s="22" t="str" cm="1">
        <f t="array" ref="H409">IF($AK409=0,"",IF((INDEX(MASTER!$D$24:$AG$391,$AK409,H$419)=0),"",(INDEX(MASTER!$D$24:$AG$391,$AK409,H$419))))</f>
        <v/>
      </c>
      <c r="I409" s="23" t="str" cm="1">
        <f t="array" ref="I409">IF($AK409=0,"",IF((INDEX(MASTER!$D$24:$AG$391,$AK409,I$419)=0),"",(INDEX(MASTER!$D$24:$AG$391,$AK409,I$419))))</f>
        <v/>
      </c>
      <c r="J409" s="24" t="str" cm="1">
        <f t="array" ref="J409">IF($AK409=0,"",IF((INDEX(MASTER!$D$24:$AG$391,$AK409,J$419)=0),"",(INDEX(MASTER!$D$24:$AG$391,$AK409,J$419))))</f>
        <v/>
      </c>
      <c r="K409" s="24" t="str" cm="1">
        <f t="array" ref="K409">IF($AK409=0,"",IF((INDEX(MASTER!$D$24:$AG$391,$AK409,K$419)=0),"",(INDEX(MASTER!$D$24:$AG$391,$AK409,K$419))))</f>
        <v/>
      </c>
      <c r="L409" s="25" t="str" cm="1">
        <f t="array" ref="L409">IF($AK409=0,"",IF((INDEX(MASTER!$D$24:$AG$391,$AK409,L$419)=0),"",(INDEX(MASTER!$D$24:$AG$391,$AK409,L$419))))</f>
        <v/>
      </c>
      <c r="M409" s="27" t="str" cm="1">
        <f t="array" ref="M409">IF($AK409=0,"",IF((INDEX(MASTER!$D$24:$AG$391,$AK409,M$419)=0),"",(INDEX(MASTER!$D$24:$AG$391,$AK409,M$419))))</f>
        <v/>
      </c>
      <c r="N409" s="27" t="str" cm="1">
        <f t="array" ref="N409">IF($AK409=0,"",IF((INDEX(MASTER!$D$24:$AG$391,$AK409,N$419)=0),"",(INDEX(MASTER!$D$24:$AG$391,$AK409,N$419))))</f>
        <v/>
      </c>
      <c r="O409" s="27" t="str" cm="1">
        <f t="array" ref="O409">IF($AK409=0,"",IF((INDEX(MASTER!$D$24:$AG$391,$AK409,O$419)=0),"",(INDEX(MASTER!$D$24:$AG$391,$AK409,O$419))))</f>
        <v/>
      </c>
      <c r="P409" s="27" t="str" cm="1">
        <f t="array" ref="P409">IF($AK409=0,"",IF((INDEX(MASTER!$D$24:$AG$391,$AK409,P$419)=0),"",(INDEX(MASTER!$D$24:$AG$391,$AK409,P$419))))</f>
        <v/>
      </c>
      <c r="Q409" s="27" t="str" cm="1">
        <f t="array" ref="Q409">IF($AK409=0,"",IF((INDEX(MASTER!$D$24:$AG$391,$AK409,Q$419)=0),"",(INDEX(MASTER!$D$24:$AG$391,$AK409,Q$419))))</f>
        <v/>
      </c>
      <c r="R409" s="27" t="str" cm="1">
        <f t="array" ref="R409">IF($AK409=0,"",IF((INDEX(MASTER!$D$24:$AG$391,$AK409,R$419)=0),"",(INDEX(MASTER!$D$24:$AG$391,$AK409,R$419))))</f>
        <v/>
      </c>
      <c r="S409" s="27" t="str" cm="1">
        <f t="array" ref="S409">IF($AK409=0,"",IF((INDEX(MASTER!$D$24:$AG$391,$AK409,S$419)=0),"",(INDEX(MASTER!$D$24:$AG$391,$AK409,S$419))))</f>
        <v/>
      </c>
      <c r="T409" s="27" t="str" cm="1">
        <f t="array" ref="T409">IF($AK409=0,"",IF((INDEX(MASTER!$D$24:$AG$391,$AK409,T$419)=0),"",(INDEX(MASTER!$D$24:$AG$391,$AK409,T$419))))</f>
        <v/>
      </c>
      <c r="U409" s="27" t="str" cm="1">
        <f t="array" ref="U409">IF($AK409=0,"",IF((INDEX(MASTER!$D$24:$AG$391,$AK409,U$419)=0),"",(INDEX(MASTER!$D$24:$AG$391,$AK409,U$419))))</f>
        <v/>
      </c>
      <c r="V409" s="27" t="str" cm="1">
        <f t="array" ref="V409">IF($AK409=0,"",IF((INDEX(MASTER!$D$24:$AG$391,$AK409,V$419)=0),"",(INDEX(MASTER!$D$24:$AG$391,$AK409,V$419))))</f>
        <v/>
      </c>
      <c r="W409" s="27" t="str" cm="1">
        <f t="array" ref="W409">IF($AK409=0,"",IF((INDEX(MASTER!$D$24:$AG$391,$AK409,W$419)=0),"",(INDEX(MASTER!$D$24:$AG$391,$AK409,W$419))))</f>
        <v/>
      </c>
      <c r="X409" s="27" t="str" cm="1">
        <f t="array" ref="X409">IF($AK409=0,"",IF((INDEX(MASTER!$D$24:$AG$391,$AK409,X$419)=0),"",(INDEX(MASTER!$D$24:$AG$391,$AK409,X$419))))</f>
        <v/>
      </c>
      <c r="Y409" s="27" t="str" cm="1">
        <f t="array" ref="Y409">IF($AK409=0,"",IF((INDEX(MASTER!$D$24:$AG$391,$AK409,Y$419)=0),"",(INDEX(MASTER!$D$24:$AG$391,$AK409,Y$419))))</f>
        <v/>
      </c>
      <c r="Z409" s="27" t="str" cm="1">
        <f t="array" ref="Z409">IF($AK409=0,"",IF((INDEX(MASTER!$D$24:$AG$391,$AK409,Z$419)=0),"",(INDEX(MASTER!$D$24:$AG$391,$AK409,Z$419))))</f>
        <v/>
      </c>
      <c r="AA409" s="27" t="str" cm="1">
        <f t="array" ref="AA409">IF($AK409=0,"",IF((INDEX(MASTER!$D$24:$AG$391,$AK409,AA$419)=0),"",(INDEX(MASTER!$D$24:$AG$391,$AK409,AA$419))))</f>
        <v/>
      </c>
      <c r="AB409" s="27" t="str" cm="1">
        <f t="array" ref="AB409">IF($AK409=0,"",IF((INDEX(MASTER!$D$24:$AG$391,$AK409,AB$419)=0),"",(INDEX(MASTER!$D$24:$AG$391,$AK409,AB$419))))</f>
        <v/>
      </c>
      <c r="AC409" s="27" t="str" cm="1">
        <f t="array" ref="AC409">IF($AK409=0,"",IF((INDEX(MASTER!$D$24:$AG$391,$AK409,AC$419)=0),"",(INDEX(MASTER!$D$24:$AG$391,$AK409,AC$419))))</f>
        <v/>
      </c>
      <c r="AD409" s="27" t="str" cm="1">
        <f t="array" ref="AD409">IF($AK409=0,"",IF((INDEX(MASTER!$D$24:$AG$391,$AK409,AD$419)=0),"",(INDEX(MASTER!$D$24:$AG$391,$AK409,AD$419))))</f>
        <v/>
      </c>
      <c r="AE409" s="27" t="str" cm="1">
        <f t="array" ref="AE409">IF($AK409=0,"",IF((INDEX(MASTER!$D$24:$AG$391,$AK409,AE$419)=0),"",(INDEX(MASTER!$D$24:$AG$391,$AK409,AE$419))))</f>
        <v/>
      </c>
      <c r="AF409" s="102" t="str" cm="1">
        <f t="array" ref="AF409">IF($AK409=0,"",IF((INDEX(MASTER!$D$24:$AG$391,$AK409,AF$419)=0),"",(INDEX(MASTER!$D$24:$AG$391,$AK409,AF$419))))</f>
        <v/>
      </c>
    </row>
    <row r="410" spans="2:37" ht="12.75" customHeight="1" x14ac:dyDescent="0.2">
      <c r="B410" s="28"/>
      <c r="D410" s="22" t="str" cm="1">
        <f t="array" ref="D410">IF($AK410=0,"",IF((INDEX(MASTER!$D$24:$AG$391,$AK410,D$419)=0),"",(INDEX(MASTER!$D$24:$AG$391,$AK410,D$419))))</f>
        <v/>
      </c>
      <c r="E410" s="22" t="str" cm="1">
        <f t="array" ref="E410">IF($AK410=0,"",IF((INDEX(MASTER!$D$24:$AG$391,$AK410,E$419)=0),"",(INDEX(MASTER!$D$24:$AG$391,$AK410,E$419))))</f>
        <v/>
      </c>
      <c r="F410" s="22" t="str" cm="1">
        <f t="array" ref="F410">IF($AK410=0,"",IF((INDEX(MASTER!$D$24:$AG$391,$AK410,F$419)=0),"",(INDEX(MASTER!$D$24:$AG$391,$AK410,F$419))))</f>
        <v/>
      </c>
      <c r="G410" s="23" t="str" cm="1">
        <f t="array" ref="G410">IF($AK410=0,"",IF((INDEX(MASTER!$D$24:$AG$391,$AK410,G$419)=0),"",(INDEX(MASTER!$D$24:$AG$391,$AK410,G$419))))</f>
        <v/>
      </c>
      <c r="H410" s="22" t="str" cm="1">
        <f t="array" ref="H410">IF($AK410=0,"",IF((INDEX(MASTER!$D$24:$AG$391,$AK410,H$419)=0),"",(INDEX(MASTER!$D$24:$AG$391,$AK410,H$419))))</f>
        <v/>
      </c>
      <c r="I410" s="23" t="str" cm="1">
        <f t="array" ref="I410">IF($AK410=0,"",IF((INDEX(MASTER!$D$24:$AG$391,$AK410,I$419)=0),"",(INDEX(MASTER!$D$24:$AG$391,$AK410,I$419))))</f>
        <v/>
      </c>
      <c r="J410" s="24" t="str" cm="1">
        <f t="array" ref="J410">IF($AK410=0,"",IF((INDEX(MASTER!$D$24:$AG$391,$AK410,J$419)=0),"",(INDEX(MASTER!$D$24:$AG$391,$AK410,J$419))))</f>
        <v/>
      </c>
      <c r="K410" s="24" t="str" cm="1">
        <f t="array" ref="K410">IF($AK410=0,"",IF((INDEX(MASTER!$D$24:$AG$391,$AK410,K$419)=0),"",(INDEX(MASTER!$D$24:$AG$391,$AK410,K$419))))</f>
        <v/>
      </c>
      <c r="L410" s="25" t="str" cm="1">
        <f t="array" ref="L410">IF($AK410=0,"",IF((INDEX(MASTER!$D$24:$AG$391,$AK410,L$419)=0),"",(INDEX(MASTER!$D$24:$AG$391,$AK410,L$419))))</f>
        <v/>
      </c>
      <c r="M410" s="27" t="str" cm="1">
        <f t="array" ref="M410">IF($AK410=0,"",IF((INDEX(MASTER!$D$24:$AG$391,$AK410,M$419)=0),"",(INDEX(MASTER!$D$24:$AG$391,$AK410,M$419))))</f>
        <v/>
      </c>
      <c r="N410" s="27" t="str" cm="1">
        <f t="array" ref="N410">IF($AK410=0,"",IF((INDEX(MASTER!$D$24:$AG$391,$AK410,N$419)=0),"",(INDEX(MASTER!$D$24:$AG$391,$AK410,N$419))))</f>
        <v/>
      </c>
      <c r="O410" s="27" t="str" cm="1">
        <f t="array" ref="O410">IF($AK410=0,"",IF((INDEX(MASTER!$D$24:$AG$391,$AK410,O$419)=0),"",(INDEX(MASTER!$D$24:$AG$391,$AK410,O$419))))</f>
        <v/>
      </c>
      <c r="P410" s="27" t="str" cm="1">
        <f t="array" ref="P410">IF($AK410=0,"",IF((INDEX(MASTER!$D$24:$AG$391,$AK410,P$419)=0),"",(INDEX(MASTER!$D$24:$AG$391,$AK410,P$419))))</f>
        <v/>
      </c>
      <c r="Q410" s="27" t="str" cm="1">
        <f t="array" ref="Q410">IF($AK410=0,"",IF((INDEX(MASTER!$D$24:$AG$391,$AK410,Q$419)=0),"",(INDEX(MASTER!$D$24:$AG$391,$AK410,Q$419))))</f>
        <v/>
      </c>
      <c r="R410" s="27" t="str" cm="1">
        <f t="array" ref="R410">IF($AK410=0,"",IF((INDEX(MASTER!$D$24:$AG$391,$AK410,R$419)=0),"",(INDEX(MASTER!$D$24:$AG$391,$AK410,R$419))))</f>
        <v/>
      </c>
      <c r="S410" s="27" t="str" cm="1">
        <f t="array" ref="S410">IF($AK410=0,"",IF((INDEX(MASTER!$D$24:$AG$391,$AK410,S$419)=0),"",(INDEX(MASTER!$D$24:$AG$391,$AK410,S$419))))</f>
        <v/>
      </c>
      <c r="T410" s="27" t="str" cm="1">
        <f t="array" ref="T410">IF($AK410=0,"",IF((INDEX(MASTER!$D$24:$AG$391,$AK410,T$419)=0),"",(INDEX(MASTER!$D$24:$AG$391,$AK410,T$419))))</f>
        <v/>
      </c>
      <c r="U410" s="27" t="str" cm="1">
        <f t="array" ref="U410">IF($AK410=0,"",IF((INDEX(MASTER!$D$24:$AG$391,$AK410,U$419)=0),"",(INDEX(MASTER!$D$24:$AG$391,$AK410,U$419))))</f>
        <v/>
      </c>
      <c r="V410" s="27" t="str" cm="1">
        <f t="array" ref="V410">IF($AK410=0,"",IF((INDEX(MASTER!$D$24:$AG$391,$AK410,V$419)=0),"",(INDEX(MASTER!$D$24:$AG$391,$AK410,V$419))))</f>
        <v/>
      </c>
      <c r="W410" s="27" t="str" cm="1">
        <f t="array" ref="W410">IF($AK410=0,"",IF((INDEX(MASTER!$D$24:$AG$391,$AK410,W$419)=0),"",(INDEX(MASTER!$D$24:$AG$391,$AK410,W$419))))</f>
        <v/>
      </c>
      <c r="X410" s="27" t="str" cm="1">
        <f t="array" ref="X410">IF($AK410=0,"",IF((INDEX(MASTER!$D$24:$AG$391,$AK410,X$419)=0),"",(INDEX(MASTER!$D$24:$AG$391,$AK410,X$419))))</f>
        <v/>
      </c>
      <c r="Y410" s="27" t="str" cm="1">
        <f t="array" ref="Y410">IF($AK410=0,"",IF((INDEX(MASTER!$D$24:$AG$391,$AK410,Y$419)=0),"",(INDEX(MASTER!$D$24:$AG$391,$AK410,Y$419))))</f>
        <v/>
      </c>
      <c r="Z410" s="27" t="str" cm="1">
        <f t="array" ref="Z410">IF($AK410=0,"",IF((INDEX(MASTER!$D$24:$AG$391,$AK410,Z$419)=0),"",(INDEX(MASTER!$D$24:$AG$391,$AK410,Z$419))))</f>
        <v/>
      </c>
      <c r="AA410" s="27" t="str" cm="1">
        <f t="array" ref="AA410">IF($AK410=0,"",IF((INDEX(MASTER!$D$24:$AG$391,$AK410,AA$419)=0),"",(INDEX(MASTER!$D$24:$AG$391,$AK410,AA$419))))</f>
        <v/>
      </c>
      <c r="AB410" s="27" t="str" cm="1">
        <f t="array" ref="AB410">IF($AK410=0,"",IF((INDEX(MASTER!$D$24:$AG$391,$AK410,AB$419)=0),"",(INDEX(MASTER!$D$24:$AG$391,$AK410,AB$419))))</f>
        <v/>
      </c>
      <c r="AC410" s="27" t="str" cm="1">
        <f t="array" ref="AC410">IF($AK410=0,"",IF((INDEX(MASTER!$D$24:$AG$391,$AK410,AC$419)=0),"",(INDEX(MASTER!$D$24:$AG$391,$AK410,AC$419))))</f>
        <v/>
      </c>
      <c r="AD410" s="27" t="str" cm="1">
        <f t="array" ref="AD410">IF($AK410=0,"",IF((INDEX(MASTER!$D$24:$AG$391,$AK410,AD$419)=0),"",(INDEX(MASTER!$D$24:$AG$391,$AK410,AD$419))))</f>
        <v/>
      </c>
      <c r="AE410" s="27" t="str" cm="1">
        <f t="array" ref="AE410">IF($AK410=0,"",IF((INDEX(MASTER!$D$24:$AG$391,$AK410,AE$419)=0),"",(INDEX(MASTER!$D$24:$AG$391,$AK410,AE$419))))</f>
        <v/>
      </c>
      <c r="AF410" s="102" t="str" cm="1">
        <f t="array" ref="AF410">IF($AK410=0,"",IF((INDEX(MASTER!$D$24:$AG$391,$AK410,AF$419)=0),"",(INDEX(MASTER!$D$24:$AG$391,$AK410,AF$419))))</f>
        <v/>
      </c>
    </row>
    <row r="411" spans="2:37" ht="12.75" customHeight="1" x14ac:dyDescent="0.2">
      <c r="B411" s="28"/>
      <c r="D411" s="22" t="str" cm="1">
        <f t="array" ref="D411">IF($AK411=0,"",IF((INDEX(MASTER!$D$24:$AG$391,$AK411,D$419)=0),"",(INDEX(MASTER!$D$24:$AG$391,$AK411,D$419))))</f>
        <v/>
      </c>
      <c r="E411" s="22" t="str" cm="1">
        <f t="array" ref="E411">IF($AK411=0,"",IF((INDEX(MASTER!$D$24:$AG$391,$AK411,E$419)=0),"",(INDEX(MASTER!$D$24:$AG$391,$AK411,E$419))))</f>
        <v/>
      </c>
      <c r="F411" s="22" t="str" cm="1">
        <f t="array" ref="F411">IF($AK411=0,"",IF((INDEX(MASTER!$D$24:$AG$391,$AK411,F$419)=0),"",(INDEX(MASTER!$D$24:$AG$391,$AK411,F$419))))</f>
        <v/>
      </c>
      <c r="G411" s="23" t="str" cm="1">
        <f t="array" ref="G411">IF($AK411=0,"",IF((INDEX(MASTER!$D$24:$AG$391,$AK411,G$419)=0),"",(INDEX(MASTER!$D$24:$AG$391,$AK411,G$419))))</f>
        <v/>
      </c>
      <c r="H411" s="22" t="str" cm="1">
        <f t="array" ref="H411">IF($AK411=0,"",IF((INDEX(MASTER!$D$24:$AG$391,$AK411,H$419)=0),"",(INDEX(MASTER!$D$24:$AG$391,$AK411,H$419))))</f>
        <v/>
      </c>
      <c r="I411" s="23" t="str" cm="1">
        <f t="array" ref="I411">IF($AK411=0,"",IF((INDEX(MASTER!$D$24:$AG$391,$AK411,I$419)=0),"",(INDEX(MASTER!$D$24:$AG$391,$AK411,I$419))))</f>
        <v/>
      </c>
      <c r="J411" s="24" t="str" cm="1">
        <f t="array" ref="J411">IF($AK411=0,"",IF((INDEX(MASTER!$D$24:$AG$391,$AK411,J$419)=0),"",(INDEX(MASTER!$D$24:$AG$391,$AK411,J$419))))</f>
        <v/>
      </c>
      <c r="K411" s="24" t="str" cm="1">
        <f t="array" ref="K411">IF($AK411=0,"",IF((INDEX(MASTER!$D$24:$AG$391,$AK411,K$419)=0),"",(INDEX(MASTER!$D$24:$AG$391,$AK411,K$419))))</f>
        <v/>
      </c>
      <c r="L411" s="25" t="str" cm="1">
        <f t="array" ref="L411">IF($AK411=0,"",IF((INDEX(MASTER!$D$24:$AG$391,$AK411,L$419)=0),"",(INDEX(MASTER!$D$24:$AG$391,$AK411,L$419))))</f>
        <v/>
      </c>
      <c r="M411" s="27" t="str" cm="1">
        <f t="array" ref="M411">IF($AK411=0,"",IF((INDEX(MASTER!$D$24:$AG$391,$AK411,M$419)=0),"",(INDEX(MASTER!$D$24:$AG$391,$AK411,M$419))))</f>
        <v/>
      </c>
      <c r="N411" s="27" t="str" cm="1">
        <f t="array" ref="N411">IF($AK411=0,"",IF((INDEX(MASTER!$D$24:$AG$391,$AK411,N$419)=0),"",(INDEX(MASTER!$D$24:$AG$391,$AK411,N$419))))</f>
        <v/>
      </c>
      <c r="O411" s="27" t="str" cm="1">
        <f t="array" ref="O411">IF($AK411=0,"",IF((INDEX(MASTER!$D$24:$AG$391,$AK411,O$419)=0),"",(INDEX(MASTER!$D$24:$AG$391,$AK411,O$419))))</f>
        <v/>
      </c>
      <c r="P411" s="27" t="str" cm="1">
        <f t="array" ref="P411">IF($AK411=0,"",IF((INDEX(MASTER!$D$24:$AG$391,$AK411,P$419)=0),"",(INDEX(MASTER!$D$24:$AG$391,$AK411,P$419))))</f>
        <v/>
      </c>
      <c r="Q411" s="27" t="str" cm="1">
        <f t="array" ref="Q411">IF($AK411=0,"",IF((INDEX(MASTER!$D$24:$AG$391,$AK411,Q$419)=0),"",(INDEX(MASTER!$D$24:$AG$391,$AK411,Q$419))))</f>
        <v/>
      </c>
      <c r="R411" s="27" t="str" cm="1">
        <f t="array" ref="R411">IF($AK411=0,"",IF((INDEX(MASTER!$D$24:$AG$391,$AK411,R$419)=0),"",(INDEX(MASTER!$D$24:$AG$391,$AK411,R$419))))</f>
        <v/>
      </c>
      <c r="S411" s="27" t="str" cm="1">
        <f t="array" ref="S411">IF($AK411=0,"",IF((INDEX(MASTER!$D$24:$AG$391,$AK411,S$419)=0),"",(INDEX(MASTER!$D$24:$AG$391,$AK411,S$419))))</f>
        <v/>
      </c>
      <c r="T411" s="27" t="str" cm="1">
        <f t="array" ref="T411">IF($AK411=0,"",IF((INDEX(MASTER!$D$24:$AG$391,$AK411,T$419)=0),"",(INDEX(MASTER!$D$24:$AG$391,$AK411,T$419))))</f>
        <v/>
      </c>
      <c r="U411" s="27" t="str" cm="1">
        <f t="array" ref="U411">IF($AK411=0,"",IF((INDEX(MASTER!$D$24:$AG$391,$AK411,U$419)=0),"",(INDEX(MASTER!$D$24:$AG$391,$AK411,U$419))))</f>
        <v/>
      </c>
      <c r="V411" s="27" t="str" cm="1">
        <f t="array" ref="V411">IF($AK411=0,"",IF((INDEX(MASTER!$D$24:$AG$391,$AK411,V$419)=0),"",(INDEX(MASTER!$D$24:$AG$391,$AK411,V$419))))</f>
        <v/>
      </c>
      <c r="W411" s="27" t="str" cm="1">
        <f t="array" ref="W411">IF($AK411=0,"",IF((INDEX(MASTER!$D$24:$AG$391,$AK411,W$419)=0),"",(INDEX(MASTER!$D$24:$AG$391,$AK411,W$419))))</f>
        <v/>
      </c>
      <c r="X411" s="27" t="str" cm="1">
        <f t="array" ref="X411">IF($AK411=0,"",IF((INDEX(MASTER!$D$24:$AG$391,$AK411,X$419)=0),"",(INDEX(MASTER!$D$24:$AG$391,$AK411,X$419))))</f>
        <v/>
      </c>
      <c r="Y411" s="27" t="str" cm="1">
        <f t="array" ref="Y411">IF($AK411=0,"",IF((INDEX(MASTER!$D$24:$AG$391,$AK411,Y$419)=0),"",(INDEX(MASTER!$D$24:$AG$391,$AK411,Y$419))))</f>
        <v/>
      </c>
      <c r="Z411" s="27" t="str" cm="1">
        <f t="array" ref="Z411">IF($AK411=0,"",IF((INDEX(MASTER!$D$24:$AG$391,$AK411,Z$419)=0),"",(INDEX(MASTER!$D$24:$AG$391,$AK411,Z$419))))</f>
        <v/>
      </c>
      <c r="AA411" s="27" t="str" cm="1">
        <f t="array" ref="AA411">IF($AK411=0,"",IF((INDEX(MASTER!$D$24:$AG$391,$AK411,AA$419)=0),"",(INDEX(MASTER!$D$24:$AG$391,$AK411,AA$419))))</f>
        <v/>
      </c>
      <c r="AB411" s="27" t="str" cm="1">
        <f t="array" ref="AB411">IF($AK411=0,"",IF((INDEX(MASTER!$D$24:$AG$391,$AK411,AB$419)=0),"",(INDEX(MASTER!$D$24:$AG$391,$AK411,AB$419))))</f>
        <v/>
      </c>
      <c r="AC411" s="27" t="str" cm="1">
        <f t="array" ref="AC411">IF($AK411=0,"",IF((INDEX(MASTER!$D$24:$AG$391,$AK411,AC$419)=0),"",(INDEX(MASTER!$D$24:$AG$391,$AK411,AC$419))))</f>
        <v/>
      </c>
      <c r="AD411" s="27" t="str" cm="1">
        <f t="array" ref="AD411">IF($AK411=0,"",IF((INDEX(MASTER!$D$24:$AG$391,$AK411,AD$419)=0),"",(INDEX(MASTER!$D$24:$AG$391,$AK411,AD$419))))</f>
        <v/>
      </c>
      <c r="AE411" s="27" t="str" cm="1">
        <f t="array" ref="AE411">IF($AK411=0,"",IF((INDEX(MASTER!$D$24:$AG$391,$AK411,AE$419)=0),"",(INDEX(MASTER!$D$24:$AG$391,$AK411,AE$419))))</f>
        <v/>
      </c>
      <c r="AF411" s="102" t="str" cm="1">
        <f t="array" ref="AF411">IF($AK411=0,"",IF((INDEX(MASTER!$D$24:$AG$391,$AK411,AF$419)=0),"",(INDEX(MASTER!$D$24:$AG$391,$AK411,AF$419))))</f>
        <v/>
      </c>
    </row>
    <row r="412" spans="2:37" ht="12.75" customHeight="1" x14ac:dyDescent="0.2">
      <c r="B412" s="28"/>
      <c r="D412" s="22" t="str" cm="1">
        <f t="array" ref="D412">IF($AK412=0,"",IF((INDEX(MASTER!$D$24:$AG$391,$AK412,D$419)=0),"",(INDEX(MASTER!$D$24:$AG$391,$AK412,D$419))))</f>
        <v/>
      </c>
      <c r="E412" s="22" t="str" cm="1">
        <f t="array" ref="E412">IF($AK412=0,"",IF((INDEX(MASTER!$D$24:$AG$391,$AK412,E$419)=0),"",(INDEX(MASTER!$D$24:$AG$391,$AK412,E$419))))</f>
        <v/>
      </c>
      <c r="F412" s="22" t="str" cm="1">
        <f t="array" ref="F412">IF($AK412=0,"",IF((INDEX(MASTER!$D$24:$AG$391,$AK412,F$419)=0),"",(INDEX(MASTER!$D$24:$AG$391,$AK412,F$419))))</f>
        <v/>
      </c>
      <c r="G412" s="23" t="str" cm="1">
        <f t="array" ref="G412">IF($AK412=0,"",IF((INDEX(MASTER!$D$24:$AG$391,$AK412,G$419)=0),"",(INDEX(MASTER!$D$24:$AG$391,$AK412,G$419))))</f>
        <v/>
      </c>
      <c r="H412" s="22" t="str" cm="1">
        <f t="array" ref="H412">IF($AK412=0,"",IF((INDEX(MASTER!$D$24:$AG$391,$AK412,H$419)=0),"",(INDEX(MASTER!$D$24:$AG$391,$AK412,H$419))))</f>
        <v/>
      </c>
      <c r="I412" s="23" t="str" cm="1">
        <f t="array" ref="I412">IF($AK412=0,"",IF((INDEX(MASTER!$D$24:$AG$391,$AK412,I$419)=0),"",(INDEX(MASTER!$D$24:$AG$391,$AK412,I$419))))</f>
        <v/>
      </c>
      <c r="J412" s="24" t="str" cm="1">
        <f t="array" ref="J412">IF($AK412=0,"",IF((INDEX(MASTER!$D$24:$AG$391,$AK412,J$419)=0),"",(INDEX(MASTER!$D$24:$AG$391,$AK412,J$419))))</f>
        <v/>
      </c>
      <c r="K412" s="24" t="str" cm="1">
        <f t="array" ref="K412">IF($AK412=0,"",IF((INDEX(MASTER!$D$24:$AG$391,$AK412,K$419)=0),"",(INDEX(MASTER!$D$24:$AG$391,$AK412,K$419))))</f>
        <v/>
      </c>
      <c r="L412" s="25" t="str" cm="1">
        <f t="array" ref="L412">IF($AK412=0,"",IF((INDEX(MASTER!$D$24:$AG$391,$AK412,L$419)=0),"",(INDEX(MASTER!$D$24:$AG$391,$AK412,L$419))))</f>
        <v/>
      </c>
      <c r="M412" s="27" t="str" cm="1">
        <f t="array" ref="M412">IF($AK412=0,"",IF((INDEX(MASTER!$D$24:$AG$391,$AK412,M$419)=0),"",(INDEX(MASTER!$D$24:$AG$391,$AK412,M$419))))</f>
        <v/>
      </c>
      <c r="N412" s="27" t="str" cm="1">
        <f t="array" ref="N412">IF($AK412=0,"",IF((INDEX(MASTER!$D$24:$AG$391,$AK412,N$419)=0),"",(INDEX(MASTER!$D$24:$AG$391,$AK412,N$419))))</f>
        <v/>
      </c>
      <c r="O412" s="27" t="str" cm="1">
        <f t="array" ref="O412">IF($AK412=0,"",IF((INDEX(MASTER!$D$24:$AG$391,$AK412,O$419)=0),"",(INDEX(MASTER!$D$24:$AG$391,$AK412,O$419))))</f>
        <v/>
      </c>
      <c r="P412" s="27" t="str" cm="1">
        <f t="array" ref="P412">IF($AK412=0,"",IF((INDEX(MASTER!$D$24:$AG$391,$AK412,P$419)=0),"",(INDEX(MASTER!$D$24:$AG$391,$AK412,P$419))))</f>
        <v/>
      </c>
      <c r="Q412" s="27" t="str" cm="1">
        <f t="array" ref="Q412">IF($AK412=0,"",IF((INDEX(MASTER!$D$24:$AG$391,$AK412,Q$419)=0),"",(INDEX(MASTER!$D$24:$AG$391,$AK412,Q$419))))</f>
        <v/>
      </c>
      <c r="R412" s="27" t="str" cm="1">
        <f t="array" ref="R412">IF($AK412=0,"",IF((INDEX(MASTER!$D$24:$AG$391,$AK412,R$419)=0),"",(INDEX(MASTER!$D$24:$AG$391,$AK412,R$419))))</f>
        <v/>
      </c>
      <c r="S412" s="27" t="str" cm="1">
        <f t="array" ref="S412">IF($AK412=0,"",IF((INDEX(MASTER!$D$24:$AG$391,$AK412,S$419)=0),"",(INDEX(MASTER!$D$24:$AG$391,$AK412,S$419))))</f>
        <v/>
      </c>
      <c r="T412" s="27" t="str" cm="1">
        <f t="array" ref="T412">IF($AK412=0,"",IF((INDEX(MASTER!$D$24:$AG$391,$AK412,T$419)=0),"",(INDEX(MASTER!$D$24:$AG$391,$AK412,T$419))))</f>
        <v/>
      </c>
      <c r="U412" s="27" t="str" cm="1">
        <f t="array" ref="U412">IF($AK412=0,"",IF((INDEX(MASTER!$D$24:$AG$391,$AK412,U$419)=0),"",(INDEX(MASTER!$D$24:$AG$391,$AK412,U$419))))</f>
        <v/>
      </c>
      <c r="V412" s="27" t="str" cm="1">
        <f t="array" ref="V412">IF($AK412=0,"",IF((INDEX(MASTER!$D$24:$AG$391,$AK412,V$419)=0),"",(INDEX(MASTER!$D$24:$AG$391,$AK412,V$419))))</f>
        <v/>
      </c>
      <c r="W412" s="27" t="str" cm="1">
        <f t="array" ref="W412">IF($AK412=0,"",IF((INDEX(MASTER!$D$24:$AG$391,$AK412,W$419)=0),"",(INDEX(MASTER!$D$24:$AG$391,$AK412,W$419))))</f>
        <v/>
      </c>
      <c r="X412" s="27" t="str" cm="1">
        <f t="array" ref="X412">IF($AK412=0,"",IF((INDEX(MASTER!$D$24:$AG$391,$AK412,X$419)=0),"",(INDEX(MASTER!$D$24:$AG$391,$AK412,X$419))))</f>
        <v/>
      </c>
      <c r="Y412" s="27" t="str" cm="1">
        <f t="array" ref="Y412">IF($AK412=0,"",IF((INDEX(MASTER!$D$24:$AG$391,$AK412,Y$419)=0),"",(INDEX(MASTER!$D$24:$AG$391,$AK412,Y$419))))</f>
        <v/>
      </c>
      <c r="Z412" s="27" t="str" cm="1">
        <f t="array" ref="Z412">IF($AK412=0,"",IF((INDEX(MASTER!$D$24:$AG$391,$AK412,Z$419)=0),"",(INDEX(MASTER!$D$24:$AG$391,$AK412,Z$419))))</f>
        <v/>
      </c>
      <c r="AA412" s="27" t="str" cm="1">
        <f t="array" ref="AA412">IF($AK412=0,"",IF((INDEX(MASTER!$D$24:$AG$391,$AK412,AA$419)=0),"",(INDEX(MASTER!$D$24:$AG$391,$AK412,AA$419))))</f>
        <v/>
      </c>
      <c r="AB412" s="27" t="str" cm="1">
        <f t="array" ref="AB412">IF($AK412=0,"",IF((INDEX(MASTER!$D$24:$AG$391,$AK412,AB$419)=0),"",(INDEX(MASTER!$D$24:$AG$391,$AK412,AB$419))))</f>
        <v/>
      </c>
      <c r="AC412" s="27" t="str" cm="1">
        <f t="array" ref="AC412">IF($AK412=0,"",IF((INDEX(MASTER!$D$24:$AG$391,$AK412,AC$419)=0),"",(INDEX(MASTER!$D$24:$AG$391,$AK412,AC$419))))</f>
        <v/>
      </c>
      <c r="AD412" s="27" t="str" cm="1">
        <f t="array" ref="AD412">IF($AK412=0,"",IF((INDEX(MASTER!$D$24:$AG$391,$AK412,AD$419)=0),"",(INDEX(MASTER!$D$24:$AG$391,$AK412,AD$419))))</f>
        <v/>
      </c>
      <c r="AE412" s="27" t="str" cm="1">
        <f t="array" ref="AE412">IF($AK412=0,"",IF((INDEX(MASTER!$D$24:$AG$391,$AK412,AE$419)=0),"",(INDEX(MASTER!$D$24:$AG$391,$AK412,AE$419))))</f>
        <v/>
      </c>
      <c r="AF412" s="102" t="str" cm="1">
        <f t="array" ref="AF412">IF($AK412=0,"",IF((INDEX(MASTER!$D$24:$AG$391,$AK412,AF$419)=0),"",(INDEX(MASTER!$D$24:$AG$391,$AK412,AF$419))))</f>
        <v/>
      </c>
    </row>
    <row r="413" spans="2:37" ht="12.75" customHeight="1" x14ac:dyDescent="0.2">
      <c r="B413" s="28"/>
      <c r="D413" s="22" t="str" cm="1">
        <f t="array" ref="D413">IF($AK413=0,"",IF((INDEX(MASTER!$D$24:$AG$391,$AK413,D$419)=0),"",(INDEX(MASTER!$D$24:$AG$391,$AK413,D$419))))</f>
        <v/>
      </c>
      <c r="E413" s="22" t="str" cm="1">
        <f t="array" ref="E413">IF($AK413=0,"",IF((INDEX(MASTER!$D$24:$AG$391,$AK413,E$419)=0),"",(INDEX(MASTER!$D$24:$AG$391,$AK413,E$419))))</f>
        <v/>
      </c>
      <c r="F413" s="22" t="str" cm="1">
        <f t="array" ref="F413">IF($AK413=0,"",IF((INDEX(MASTER!$D$24:$AG$391,$AK413,F$419)=0),"",(INDEX(MASTER!$D$24:$AG$391,$AK413,F$419))))</f>
        <v/>
      </c>
      <c r="G413" s="23" t="str" cm="1">
        <f t="array" ref="G413">IF($AK413=0,"",IF((INDEX(MASTER!$D$24:$AG$391,$AK413,G$419)=0),"",(INDEX(MASTER!$D$24:$AG$391,$AK413,G$419))))</f>
        <v/>
      </c>
      <c r="H413" s="22" t="str" cm="1">
        <f t="array" ref="H413">IF($AK413=0,"",IF((INDEX(MASTER!$D$24:$AG$391,$AK413,H$419)=0),"",(INDEX(MASTER!$D$24:$AG$391,$AK413,H$419))))</f>
        <v/>
      </c>
      <c r="I413" s="23" t="str" cm="1">
        <f t="array" ref="I413">IF($AK413=0,"",IF((INDEX(MASTER!$D$24:$AG$391,$AK413,I$419)=0),"",(INDEX(MASTER!$D$24:$AG$391,$AK413,I$419))))</f>
        <v/>
      </c>
      <c r="J413" s="24" t="str" cm="1">
        <f t="array" ref="J413">IF($AK413=0,"",IF((INDEX(MASTER!$D$24:$AG$391,$AK413,J$419)=0),"",(INDEX(MASTER!$D$24:$AG$391,$AK413,J$419))))</f>
        <v/>
      </c>
      <c r="K413" s="24" t="str" cm="1">
        <f t="array" ref="K413">IF($AK413=0,"",IF((INDEX(MASTER!$D$24:$AG$391,$AK413,K$419)=0),"",(INDEX(MASTER!$D$24:$AG$391,$AK413,K$419))))</f>
        <v/>
      </c>
      <c r="L413" s="25" t="str" cm="1">
        <f t="array" ref="L413">IF($AK413=0,"",IF((INDEX(MASTER!$D$24:$AG$391,$AK413,L$419)=0),"",(INDEX(MASTER!$D$24:$AG$391,$AK413,L$419))))</f>
        <v/>
      </c>
      <c r="M413" s="27" t="str" cm="1">
        <f t="array" ref="M413">IF($AK413=0,"",IF((INDEX(MASTER!$D$24:$AG$391,$AK413,M$419)=0),"",(INDEX(MASTER!$D$24:$AG$391,$AK413,M$419))))</f>
        <v/>
      </c>
      <c r="N413" s="27" t="str" cm="1">
        <f t="array" ref="N413">IF($AK413=0,"",IF((INDEX(MASTER!$D$24:$AG$391,$AK413,N$419)=0),"",(INDEX(MASTER!$D$24:$AG$391,$AK413,N$419))))</f>
        <v/>
      </c>
      <c r="O413" s="27" t="str" cm="1">
        <f t="array" ref="O413">IF($AK413=0,"",IF((INDEX(MASTER!$D$24:$AG$391,$AK413,O$419)=0),"",(INDEX(MASTER!$D$24:$AG$391,$AK413,O$419))))</f>
        <v/>
      </c>
      <c r="P413" s="27" t="str" cm="1">
        <f t="array" ref="P413">IF($AK413=0,"",IF((INDEX(MASTER!$D$24:$AG$391,$AK413,P$419)=0),"",(INDEX(MASTER!$D$24:$AG$391,$AK413,P$419))))</f>
        <v/>
      </c>
      <c r="Q413" s="27" t="str" cm="1">
        <f t="array" ref="Q413">IF($AK413=0,"",IF((INDEX(MASTER!$D$24:$AG$391,$AK413,Q$419)=0),"",(INDEX(MASTER!$D$24:$AG$391,$AK413,Q$419))))</f>
        <v/>
      </c>
      <c r="R413" s="27" t="str" cm="1">
        <f t="array" ref="R413">IF($AK413=0,"",IF((INDEX(MASTER!$D$24:$AG$391,$AK413,R$419)=0),"",(INDEX(MASTER!$D$24:$AG$391,$AK413,R$419))))</f>
        <v/>
      </c>
      <c r="S413" s="27" t="str" cm="1">
        <f t="array" ref="S413">IF($AK413=0,"",IF((INDEX(MASTER!$D$24:$AG$391,$AK413,S$419)=0),"",(INDEX(MASTER!$D$24:$AG$391,$AK413,S$419))))</f>
        <v/>
      </c>
      <c r="T413" s="27" t="str" cm="1">
        <f t="array" ref="T413">IF($AK413=0,"",IF((INDEX(MASTER!$D$24:$AG$391,$AK413,T$419)=0),"",(INDEX(MASTER!$D$24:$AG$391,$AK413,T$419))))</f>
        <v/>
      </c>
      <c r="U413" s="27" t="str" cm="1">
        <f t="array" ref="U413">IF($AK413=0,"",IF((INDEX(MASTER!$D$24:$AG$391,$AK413,U$419)=0),"",(INDEX(MASTER!$D$24:$AG$391,$AK413,U$419))))</f>
        <v/>
      </c>
      <c r="V413" s="27" t="str" cm="1">
        <f t="array" ref="V413">IF($AK413=0,"",IF((INDEX(MASTER!$D$24:$AG$391,$AK413,V$419)=0),"",(INDEX(MASTER!$D$24:$AG$391,$AK413,V$419))))</f>
        <v/>
      </c>
      <c r="W413" s="27" t="str" cm="1">
        <f t="array" ref="W413">IF($AK413=0,"",IF((INDEX(MASTER!$D$24:$AG$391,$AK413,W$419)=0),"",(INDEX(MASTER!$D$24:$AG$391,$AK413,W$419))))</f>
        <v/>
      </c>
      <c r="X413" s="27" t="str" cm="1">
        <f t="array" ref="X413">IF($AK413=0,"",IF((INDEX(MASTER!$D$24:$AG$391,$AK413,X$419)=0),"",(INDEX(MASTER!$D$24:$AG$391,$AK413,X$419))))</f>
        <v/>
      </c>
      <c r="Y413" s="27" t="str" cm="1">
        <f t="array" ref="Y413">IF($AK413=0,"",IF((INDEX(MASTER!$D$24:$AG$391,$AK413,Y$419)=0),"",(INDEX(MASTER!$D$24:$AG$391,$AK413,Y$419))))</f>
        <v/>
      </c>
      <c r="Z413" s="27" t="str" cm="1">
        <f t="array" ref="Z413">IF($AK413=0,"",IF((INDEX(MASTER!$D$24:$AG$391,$AK413,Z$419)=0),"",(INDEX(MASTER!$D$24:$AG$391,$AK413,Z$419))))</f>
        <v/>
      </c>
      <c r="AA413" s="27" t="str" cm="1">
        <f t="array" ref="AA413">IF($AK413=0,"",IF((INDEX(MASTER!$D$24:$AG$391,$AK413,AA$419)=0),"",(INDEX(MASTER!$D$24:$AG$391,$AK413,AA$419))))</f>
        <v/>
      </c>
      <c r="AB413" s="27" t="str" cm="1">
        <f t="array" ref="AB413">IF($AK413=0,"",IF((INDEX(MASTER!$D$24:$AG$391,$AK413,AB$419)=0),"",(INDEX(MASTER!$D$24:$AG$391,$AK413,AB$419))))</f>
        <v/>
      </c>
      <c r="AC413" s="27" t="str" cm="1">
        <f t="array" ref="AC413">IF($AK413=0,"",IF((INDEX(MASTER!$D$24:$AG$391,$AK413,AC$419)=0),"",(INDEX(MASTER!$D$24:$AG$391,$AK413,AC$419))))</f>
        <v/>
      </c>
      <c r="AD413" s="27" t="str" cm="1">
        <f t="array" ref="AD413">IF($AK413=0,"",IF((INDEX(MASTER!$D$24:$AG$391,$AK413,AD$419)=0),"",(INDEX(MASTER!$D$24:$AG$391,$AK413,AD$419))))</f>
        <v/>
      </c>
      <c r="AE413" s="27" t="str" cm="1">
        <f t="array" ref="AE413">IF($AK413=0,"",IF((INDEX(MASTER!$D$24:$AG$391,$AK413,AE$419)=0),"",(INDEX(MASTER!$D$24:$AG$391,$AK413,AE$419))))</f>
        <v/>
      </c>
      <c r="AF413" s="102" t="str" cm="1">
        <f t="array" ref="AF413">IF($AK413=0,"",IF((INDEX(MASTER!$D$24:$AG$391,$AK413,AF$419)=0),"",(INDEX(MASTER!$D$24:$AG$391,$AK413,AF$419))))</f>
        <v/>
      </c>
    </row>
    <row r="414" spans="2:37" ht="12.75" customHeight="1" thickBot="1" x14ac:dyDescent="0.25">
      <c r="B414" s="28"/>
      <c r="D414" s="22" t="str" cm="1">
        <f t="array" ref="D414">IF($AK414=0,"",IF((INDEX(MASTER!$D$24:$AG$391,$AK414,D$419)=0),"",(INDEX(MASTER!$D$24:$AG$391,$AK414,D$419))))</f>
        <v/>
      </c>
      <c r="E414" s="22" t="str" cm="1">
        <f t="array" ref="E414">IF($AK414=0,"",IF((INDEX(MASTER!$D$24:$AG$391,$AK414,E$419)=0),"",(INDEX(MASTER!$D$24:$AG$391,$AK414,E$419))))</f>
        <v/>
      </c>
      <c r="F414" s="22" t="str" cm="1">
        <f t="array" ref="F414">IF($AK414=0,"",IF((INDEX(MASTER!$D$24:$AG$391,$AK414,F$419)=0),"",(INDEX(MASTER!$D$24:$AG$391,$AK414,F$419))))</f>
        <v/>
      </c>
      <c r="G414" s="23" t="str" cm="1">
        <f t="array" ref="G414">IF($AK414=0,"",IF((INDEX(MASTER!$D$24:$AG$391,$AK414,G$419)=0),"",(INDEX(MASTER!$D$24:$AG$391,$AK414,G$419))))</f>
        <v/>
      </c>
      <c r="H414" s="22" t="str" cm="1">
        <f t="array" ref="H414">IF($AK414=0,"",IF((INDEX(MASTER!$D$24:$AG$391,$AK414,H$419)=0),"",(INDEX(MASTER!$D$24:$AG$391,$AK414,H$419))))</f>
        <v/>
      </c>
      <c r="I414" s="23" t="str" cm="1">
        <f t="array" ref="I414">IF($AK414=0,"",IF((INDEX(MASTER!$D$24:$AG$391,$AK414,I$419)=0),"",(INDEX(MASTER!$D$24:$AG$391,$AK414,I$419))))</f>
        <v/>
      </c>
      <c r="J414" s="24" t="str" cm="1">
        <f t="array" ref="J414">IF($AK414=0,"",IF((INDEX(MASTER!$D$24:$AG$391,$AK414,J$419)=0),"",(INDEX(MASTER!$D$24:$AG$391,$AK414,J$419))))</f>
        <v/>
      </c>
      <c r="K414" s="24" t="str" cm="1">
        <f t="array" ref="K414">IF($AK414=0,"",IF((INDEX(MASTER!$D$24:$AG$391,$AK414,K$419)=0),"",(INDEX(MASTER!$D$24:$AG$391,$AK414,K$419))))</f>
        <v/>
      </c>
      <c r="L414" s="25" t="str" cm="1">
        <f t="array" ref="L414">IF($AK414=0,"",IF((INDEX(MASTER!$D$24:$AG$391,$AK414,L$419)=0),"",(INDEX(MASTER!$D$24:$AG$391,$AK414,L$419))))</f>
        <v/>
      </c>
      <c r="M414" s="27" t="str" cm="1">
        <f t="array" ref="M414">IF($AK414=0,"",IF((INDEX(MASTER!$D$24:$AG$391,$AK414,M$419)=0),"",(INDEX(MASTER!$D$24:$AG$391,$AK414,M$419))))</f>
        <v/>
      </c>
      <c r="N414" s="27" t="str" cm="1">
        <f t="array" ref="N414">IF($AK414=0,"",IF((INDEX(MASTER!$D$24:$AG$391,$AK414,N$419)=0),"",(INDEX(MASTER!$D$24:$AG$391,$AK414,N$419))))</f>
        <v/>
      </c>
      <c r="O414" s="27" t="str" cm="1">
        <f t="array" ref="O414">IF($AK414=0,"",IF((INDEX(MASTER!$D$24:$AG$391,$AK414,O$419)=0),"",(INDEX(MASTER!$D$24:$AG$391,$AK414,O$419))))</f>
        <v/>
      </c>
      <c r="P414" s="27" t="str" cm="1">
        <f t="array" ref="P414">IF($AK414=0,"",IF((INDEX(MASTER!$D$24:$AG$391,$AK414,P$419)=0),"",(INDEX(MASTER!$D$24:$AG$391,$AK414,P$419))))</f>
        <v/>
      </c>
      <c r="Q414" s="27" t="str" cm="1">
        <f t="array" ref="Q414">IF($AK414=0,"",IF((INDEX(MASTER!$D$24:$AG$391,$AK414,Q$419)=0),"",(INDEX(MASTER!$D$24:$AG$391,$AK414,Q$419))))</f>
        <v/>
      </c>
      <c r="R414" s="27" t="str" cm="1">
        <f t="array" ref="R414">IF($AK414=0,"",IF((INDEX(MASTER!$D$24:$AG$391,$AK414,R$419)=0),"",(INDEX(MASTER!$D$24:$AG$391,$AK414,R$419))))</f>
        <v/>
      </c>
      <c r="S414" s="27" t="str" cm="1">
        <f t="array" ref="S414">IF($AK414=0,"",IF((INDEX(MASTER!$D$24:$AG$391,$AK414,S$419)=0),"",(INDEX(MASTER!$D$24:$AG$391,$AK414,S$419))))</f>
        <v/>
      </c>
      <c r="T414" s="27" t="str" cm="1">
        <f t="array" ref="T414">IF($AK414=0,"",IF((INDEX(MASTER!$D$24:$AG$391,$AK414,T$419)=0),"",(INDEX(MASTER!$D$24:$AG$391,$AK414,T$419))))</f>
        <v/>
      </c>
      <c r="U414" s="27" t="str" cm="1">
        <f t="array" ref="U414">IF($AK414=0,"",IF((INDEX(MASTER!$D$24:$AG$391,$AK414,U$419)=0),"",(INDEX(MASTER!$D$24:$AG$391,$AK414,U$419))))</f>
        <v/>
      </c>
      <c r="V414" s="27" t="str" cm="1">
        <f t="array" ref="V414">IF($AK414=0,"",IF((INDEX(MASTER!$D$24:$AG$391,$AK414,V$419)=0),"",(INDEX(MASTER!$D$24:$AG$391,$AK414,V$419))))</f>
        <v/>
      </c>
      <c r="W414" s="27" t="str" cm="1">
        <f t="array" ref="W414">IF($AK414=0,"",IF((INDEX(MASTER!$D$24:$AG$391,$AK414,W$419)=0),"",(INDEX(MASTER!$D$24:$AG$391,$AK414,W$419))))</f>
        <v/>
      </c>
      <c r="X414" s="27" t="str" cm="1">
        <f t="array" ref="X414">IF($AK414=0,"",IF((INDEX(MASTER!$D$24:$AG$391,$AK414,X$419)=0),"",(INDEX(MASTER!$D$24:$AG$391,$AK414,X$419))))</f>
        <v/>
      </c>
      <c r="Y414" s="27" t="str" cm="1">
        <f t="array" ref="Y414">IF($AK414=0,"",IF((INDEX(MASTER!$D$24:$AG$391,$AK414,Y$419)=0),"",(INDEX(MASTER!$D$24:$AG$391,$AK414,Y$419))))</f>
        <v/>
      </c>
      <c r="Z414" s="27" t="str" cm="1">
        <f t="array" ref="Z414">IF($AK414=0,"",IF((INDEX(MASTER!$D$24:$AG$391,$AK414,Z$419)=0),"",(INDEX(MASTER!$D$24:$AG$391,$AK414,Z$419))))</f>
        <v/>
      </c>
      <c r="AA414" s="27" t="str" cm="1">
        <f t="array" ref="AA414">IF($AK414=0,"",IF((INDEX(MASTER!$D$24:$AG$391,$AK414,AA$419)=0),"",(INDEX(MASTER!$D$24:$AG$391,$AK414,AA$419))))</f>
        <v/>
      </c>
      <c r="AB414" s="27" t="str" cm="1">
        <f t="array" ref="AB414">IF($AK414=0,"",IF((INDEX(MASTER!$D$24:$AG$391,$AK414,AB$419)=0),"",(INDEX(MASTER!$D$24:$AG$391,$AK414,AB$419))))</f>
        <v/>
      </c>
      <c r="AC414" s="27" t="str" cm="1">
        <f t="array" ref="AC414">IF($AK414=0,"",IF((INDEX(MASTER!$D$24:$AG$391,$AK414,AC$419)=0),"",(INDEX(MASTER!$D$24:$AG$391,$AK414,AC$419))))</f>
        <v/>
      </c>
      <c r="AD414" s="27" t="str" cm="1">
        <f t="array" ref="AD414">IF($AK414=0,"",IF((INDEX(MASTER!$D$24:$AG$391,$AK414,AD$419)=0),"",(INDEX(MASTER!$D$24:$AG$391,$AK414,AD$419))))</f>
        <v/>
      </c>
      <c r="AE414" s="27" t="str" cm="1">
        <f t="array" ref="AE414">IF($AK414=0,"",IF((INDEX(MASTER!$D$24:$AG$391,$AK414,AE$419)=0),"",(INDEX(MASTER!$D$24:$AG$391,$AK414,AE$419))))</f>
        <v/>
      </c>
      <c r="AF414" s="102" t="str" cm="1">
        <f t="array" ref="AF414">IF($AK414=0,"",IF((INDEX(MASTER!$D$24:$AG$391,$AK414,AF$419)=0),"",(INDEX(MASTER!$D$24:$AG$391,$AK414,AF$419))))</f>
        <v/>
      </c>
    </row>
    <row r="415" spans="2:37" ht="12.75" customHeight="1" thickBot="1" x14ac:dyDescent="0.25">
      <c r="B415" s="28"/>
      <c r="D415" s="185" t="s">
        <v>149</v>
      </c>
      <c r="E415" s="186"/>
      <c r="F415" s="186"/>
      <c r="G415" s="186"/>
      <c r="H415" s="186"/>
      <c r="I415" s="186"/>
      <c r="J415" s="187"/>
      <c r="K415" s="143"/>
      <c r="L415" s="59">
        <f>IF((SUM(L336:L337)=0), "", SUM(L336:L337))</f>
        <v>73650</v>
      </c>
      <c r="M415" s="59">
        <f t="shared" ref="M415:AF415" si="73">IF((SUM(M336:M337)=0), "", SUM(M336:M337))</f>
        <v>92033</v>
      </c>
      <c r="N415" s="59">
        <f t="shared" si="73"/>
        <v>4388</v>
      </c>
      <c r="O415" s="59">
        <f t="shared" si="73"/>
        <v>1464</v>
      </c>
      <c r="P415" s="59">
        <f t="shared" si="73"/>
        <v>2926</v>
      </c>
      <c r="Q415" s="59" t="str">
        <f t="shared" si="73"/>
        <v/>
      </c>
      <c r="R415" s="59" t="str">
        <f t="shared" ref="R415" si="74">IF((SUM(R336:R337)=0), "", SUM(R336:R337))</f>
        <v/>
      </c>
      <c r="S415" s="59" t="str">
        <f t="shared" si="73"/>
        <v/>
      </c>
      <c r="T415" s="59" t="str">
        <f t="shared" si="73"/>
        <v/>
      </c>
      <c r="U415" s="59" t="str">
        <f t="shared" si="73"/>
        <v/>
      </c>
      <c r="V415" s="59" t="str">
        <f t="shared" si="73"/>
        <v/>
      </c>
      <c r="W415" s="59">
        <f t="shared" si="73"/>
        <v>1145</v>
      </c>
      <c r="X415" s="59">
        <f t="shared" si="73"/>
        <v>2841</v>
      </c>
      <c r="Y415" s="59">
        <f t="shared" si="73"/>
        <v>941</v>
      </c>
      <c r="Z415" s="59" t="str">
        <f t="shared" si="73"/>
        <v/>
      </c>
      <c r="AA415" s="59" t="str">
        <f t="shared" si="73"/>
        <v/>
      </c>
      <c r="AB415" s="59" t="str">
        <f t="shared" si="73"/>
        <v/>
      </c>
      <c r="AC415" s="59" t="str">
        <f t="shared" si="73"/>
        <v/>
      </c>
      <c r="AD415" s="59" t="str">
        <f t="shared" ref="AD415" si="75">IF((SUM(AD336:AD337)=0), "", SUM(AD336:AD337))</f>
        <v/>
      </c>
      <c r="AE415" s="59" t="str">
        <f t="shared" si="73"/>
        <v/>
      </c>
      <c r="AF415" s="60" t="str">
        <f t="shared" si="73"/>
        <v/>
      </c>
    </row>
    <row r="416" spans="2:37" ht="12.75" customHeight="1" thickBot="1" x14ac:dyDescent="0.25">
      <c r="B416" s="29"/>
      <c r="D416" s="185" t="s">
        <v>24</v>
      </c>
      <c r="E416" s="186"/>
      <c r="F416" s="186"/>
      <c r="G416" s="186"/>
      <c r="H416" s="186"/>
      <c r="I416" s="186"/>
      <c r="J416" s="186"/>
      <c r="K416" s="143"/>
      <c r="L416" s="59" t="str">
        <f>IF(L340="","",IF(L355="",IF(SUM(COUNTIF(L356:L414,"LS")+COUNTIF(L356:L414,"LUMP"))&gt;0,"LS",""),IF(SUM(L356:L414)&gt;0,ROUNDUP(SUM(L356:L414),0),"")))</f>
        <v/>
      </c>
      <c r="M416" s="59" t="str">
        <f t="shared" ref="M416:AF416" si="76">IF(M340="","",IF(M355="",IF(SUM(COUNTIF(M356:M414,"LS")+COUNTIF(M356:M414,"LUMP"))&gt;0,"LS",""),IF(SUM(M356:M414)&gt;0,ROUNDUP(SUM(M356:M414),0),"")))</f>
        <v/>
      </c>
      <c r="N416" s="59" t="str">
        <f t="shared" si="76"/>
        <v/>
      </c>
      <c r="O416" s="59" t="str">
        <f t="shared" si="76"/>
        <v/>
      </c>
      <c r="P416" s="59" t="str">
        <f t="shared" si="76"/>
        <v/>
      </c>
      <c r="Q416" s="59">
        <f t="shared" si="76"/>
        <v>284</v>
      </c>
      <c r="R416" s="59">
        <f t="shared" ref="R416" si="77">IF(R340="","",IF(R355="",IF(SUM(COUNTIF(R356:R414,"LS")+COUNTIF(R356:R414,"LUMP"))&gt;0,"LS",""),IF(SUM(R356:R414)&gt;0,ROUNDUP(SUM(R356:R414),0),"")))</f>
        <v>6</v>
      </c>
      <c r="S416" s="59">
        <f t="shared" si="76"/>
        <v>40</v>
      </c>
      <c r="T416" s="59">
        <f t="shared" si="76"/>
        <v>16209</v>
      </c>
      <c r="U416" s="59">
        <f t="shared" si="76"/>
        <v>14013</v>
      </c>
      <c r="V416" s="59">
        <f t="shared" si="76"/>
        <v>1639</v>
      </c>
      <c r="W416" s="59" t="str">
        <f t="shared" si="76"/>
        <v/>
      </c>
      <c r="X416" s="59">
        <f t="shared" si="76"/>
        <v>3039</v>
      </c>
      <c r="Y416" s="59" t="str">
        <f t="shared" si="76"/>
        <v/>
      </c>
      <c r="Z416" s="59">
        <f t="shared" si="76"/>
        <v>216</v>
      </c>
      <c r="AA416" s="59">
        <f t="shared" si="76"/>
        <v>2</v>
      </c>
      <c r="AB416" s="59">
        <f t="shared" si="76"/>
        <v>92</v>
      </c>
      <c r="AC416" s="59">
        <f t="shared" si="76"/>
        <v>46</v>
      </c>
      <c r="AD416" s="59">
        <f t="shared" ref="AD416" si="78">IF(AD340="","",IF(AD355="",IF(SUM(COUNTIF(AD356:AD414,"LS")+COUNTIF(AD356:AD414,"LUMP"))&gt;0,"LS",""),IF(SUM(AD356:AD414)&gt;0,ROUNDUP(SUM(AD356:AD414),0),"")))</f>
        <v>46</v>
      </c>
      <c r="AE416" s="59">
        <f t="shared" si="76"/>
        <v>2</v>
      </c>
      <c r="AF416" s="60">
        <f t="shared" si="76"/>
        <v>45</v>
      </c>
    </row>
    <row r="417" spans="2:37" ht="12.75" customHeight="1" thickBot="1" x14ac:dyDescent="0.25">
      <c r="B417" s="3" t="s">
        <v>6</v>
      </c>
      <c r="D417" s="185" t="s">
        <v>20</v>
      </c>
      <c r="E417" s="186"/>
      <c r="F417" s="186"/>
      <c r="G417" s="186"/>
      <c r="H417" s="186"/>
      <c r="I417" s="186"/>
      <c r="J417" s="186"/>
      <c r="K417" s="143"/>
      <c r="L417" s="59">
        <f>IF((SUM(L415:L416)=0), "", SUM(L415:L416))</f>
        <v>73650</v>
      </c>
      <c r="M417" s="59">
        <f t="shared" ref="M417:AF417" si="79">IF((SUM(M415:M416)=0), "", SUM(M415:M416))</f>
        <v>92033</v>
      </c>
      <c r="N417" s="59">
        <f t="shared" si="79"/>
        <v>4388</v>
      </c>
      <c r="O417" s="59">
        <f t="shared" si="79"/>
        <v>1464</v>
      </c>
      <c r="P417" s="59">
        <f t="shared" si="79"/>
        <v>2926</v>
      </c>
      <c r="Q417" s="59">
        <f t="shared" si="79"/>
        <v>284</v>
      </c>
      <c r="R417" s="59">
        <f t="shared" ref="R417" si="80">IF((SUM(R415:R416)=0), "", SUM(R415:R416))</f>
        <v>6</v>
      </c>
      <c r="S417" s="59">
        <f t="shared" si="79"/>
        <v>40</v>
      </c>
      <c r="T417" s="59">
        <f t="shared" si="79"/>
        <v>16209</v>
      </c>
      <c r="U417" s="59">
        <f t="shared" si="79"/>
        <v>14013</v>
      </c>
      <c r="V417" s="59">
        <f t="shared" si="79"/>
        <v>1639</v>
      </c>
      <c r="W417" s="59">
        <f t="shared" si="79"/>
        <v>1145</v>
      </c>
      <c r="X417" s="59">
        <f t="shared" si="79"/>
        <v>5880</v>
      </c>
      <c r="Y417" s="59">
        <f t="shared" si="79"/>
        <v>941</v>
      </c>
      <c r="Z417" s="59">
        <f t="shared" si="79"/>
        <v>216</v>
      </c>
      <c r="AA417" s="59">
        <f t="shared" si="79"/>
        <v>2</v>
      </c>
      <c r="AB417" s="59">
        <f t="shared" si="79"/>
        <v>92</v>
      </c>
      <c r="AC417" s="59">
        <f t="shared" si="79"/>
        <v>46</v>
      </c>
      <c r="AD417" s="59">
        <f t="shared" ref="AD417" si="81">IF((SUM(AD415:AD416)=0), "", SUM(AD415:AD416))</f>
        <v>46</v>
      </c>
      <c r="AE417" s="59">
        <f t="shared" si="79"/>
        <v>2</v>
      </c>
      <c r="AF417" s="59">
        <f t="shared" si="79"/>
        <v>45</v>
      </c>
    </row>
    <row r="419" spans="2:37" ht="12.75" customHeight="1" x14ac:dyDescent="0.2">
      <c r="D419" s="18">
        <v>1</v>
      </c>
      <c r="E419" s="18">
        <f>D419+1</f>
        <v>2</v>
      </c>
      <c r="F419" s="18">
        <f t="shared" ref="F419:K419" si="82">E419+1</f>
        <v>3</v>
      </c>
      <c r="G419" s="18">
        <f t="shared" si="82"/>
        <v>4</v>
      </c>
      <c r="H419" s="18">
        <f t="shared" si="82"/>
        <v>5</v>
      </c>
      <c r="I419" s="18">
        <f t="shared" si="82"/>
        <v>6</v>
      </c>
      <c r="J419" s="18">
        <f t="shared" si="82"/>
        <v>7</v>
      </c>
      <c r="K419" s="18">
        <f t="shared" si="82"/>
        <v>8</v>
      </c>
      <c r="L419" s="18">
        <f t="shared" ref="L419" si="83">K419+1</f>
        <v>9</v>
      </c>
      <c r="M419" s="18">
        <f t="shared" ref="M419" si="84">L419+1</f>
        <v>10</v>
      </c>
      <c r="N419" s="18">
        <f t="shared" ref="N419" si="85">M419+1</f>
        <v>11</v>
      </c>
      <c r="O419" s="18">
        <f t="shared" ref="O419" si="86">N419+1</f>
        <v>12</v>
      </c>
      <c r="P419" s="18">
        <f t="shared" ref="P419" si="87">O419+1</f>
        <v>13</v>
      </c>
      <c r="Q419" s="18">
        <f t="shared" ref="Q419" si="88">P419+1</f>
        <v>14</v>
      </c>
      <c r="R419" s="18">
        <f t="shared" ref="R419" si="89">Q419+1</f>
        <v>15</v>
      </c>
      <c r="S419" s="18">
        <f t="shared" ref="S419" si="90">R419+1</f>
        <v>16</v>
      </c>
      <c r="T419" s="18">
        <f t="shared" ref="T419" si="91">S419+1</f>
        <v>17</v>
      </c>
      <c r="U419" s="18">
        <f t="shared" ref="U419" si="92">T419+1</f>
        <v>18</v>
      </c>
      <c r="V419" s="18">
        <f t="shared" ref="V419" si="93">U419+1</f>
        <v>19</v>
      </c>
      <c r="W419" s="18">
        <f t="shared" ref="W419" si="94">V419+1</f>
        <v>20</v>
      </c>
      <c r="X419" s="18">
        <f t="shared" ref="X419" si="95">W419+1</f>
        <v>21</v>
      </c>
      <c r="Y419" s="18">
        <f t="shared" ref="Y419" si="96">X419+1</f>
        <v>22</v>
      </c>
      <c r="Z419" s="18">
        <f t="shared" ref="Z419" si="97">Y419+1</f>
        <v>23</v>
      </c>
      <c r="AA419" s="18">
        <f t="shared" ref="AA419" si="98">Z419+1</f>
        <v>24</v>
      </c>
      <c r="AB419" s="18">
        <f t="shared" ref="AB419" si="99">AA419+1</f>
        <v>25</v>
      </c>
      <c r="AC419" s="18">
        <f t="shared" ref="AC419" si="100">AB419+1</f>
        <v>26</v>
      </c>
      <c r="AD419" s="18">
        <f t="shared" ref="AD419" si="101">AC419+1</f>
        <v>27</v>
      </c>
      <c r="AE419" s="18">
        <f t="shared" ref="AE419" si="102">AD419+1</f>
        <v>28</v>
      </c>
      <c r="AF419" s="18">
        <f t="shared" ref="AF419" si="103">AE419+1</f>
        <v>29</v>
      </c>
      <c r="AK419" s="35" t="s">
        <v>21</v>
      </c>
    </row>
  </sheetData>
  <mergeCells count="165">
    <mergeCell ref="R181:R192"/>
    <mergeCell ref="R263:R274"/>
    <mergeCell ref="R343:R354"/>
    <mergeCell ref="AD11:AD22"/>
    <mergeCell ref="AD96:AD107"/>
    <mergeCell ref="AD181:AD192"/>
    <mergeCell ref="AD263:AD274"/>
    <mergeCell ref="AD343:AD354"/>
    <mergeCell ref="D416:J416"/>
    <mergeCell ref="Z263:Z274"/>
    <mergeCell ref="D341:J341"/>
    <mergeCell ref="D92:AF92"/>
    <mergeCell ref="T181:T192"/>
    <mergeCell ref="X181:X192"/>
    <mergeCell ref="Y181:Y192"/>
    <mergeCell ref="D93:J93"/>
    <mergeCell ref="D94:J94"/>
    <mergeCell ref="AE11:AE22"/>
    <mergeCell ref="Z11:Z22"/>
    <mergeCell ref="AA11:AA22"/>
    <mergeCell ref="AB11:AB22"/>
    <mergeCell ref="AC11:AC22"/>
    <mergeCell ref="T11:T22"/>
    <mergeCell ref="U11:U22"/>
    <mergeCell ref="D417:J417"/>
    <mergeCell ref="AB343:AB354"/>
    <mergeCell ref="AC343:AC354"/>
    <mergeCell ref="AE343:AE354"/>
    <mergeCell ref="AF343:AF354"/>
    <mergeCell ref="D415:J415"/>
    <mergeCell ref="W343:W354"/>
    <mergeCell ref="X343:X354"/>
    <mergeCell ref="Y343:Y354"/>
    <mergeCell ref="Z343:Z354"/>
    <mergeCell ref="AA343:AA354"/>
    <mergeCell ref="Q343:Q354"/>
    <mergeCell ref="S343:S354"/>
    <mergeCell ref="T343:T354"/>
    <mergeCell ref="U343:U354"/>
    <mergeCell ref="V343:V354"/>
    <mergeCell ref="L343:L354"/>
    <mergeCell ref="M343:M354"/>
    <mergeCell ref="N343:N354"/>
    <mergeCell ref="O343:O354"/>
    <mergeCell ref="P343:P354"/>
    <mergeCell ref="AB263:AB274"/>
    <mergeCell ref="AC263:AC274"/>
    <mergeCell ref="AE263:AE274"/>
    <mergeCell ref="B342:B355"/>
    <mergeCell ref="D342:D355"/>
    <mergeCell ref="E342:E355"/>
    <mergeCell ref="F342:F355"/>
    <mergeCell ref="G342:I355"/>
    <mergeCell ref="J342:J355"/>
    <mergeCell ref="D336:J336"/>
    <mergeCell ref="D337:J337"/>
    <mergeCell ref="D339:AF339"/>
    <mergeCell ref="D340:J340"/>
    <mergeCell ref="S181:S192"/>
    <mergeCell ref="P181:P192"/>
    <mergeCell ref="Q181:Q192"/>
    <mergeCell ref="B262:B275"/>
    <mergeCell ref="D262:D275"/>
    <mergeCell ref="E262:E275"/>
    <mergeCell ref="F262:F275"/>
    <mergeCell ref="G262:I275"/>
    <mergeCell ref="D256:J256"/>
    <mergeCell ref="D259:AF259"/>
    <mergeCell ref="D260:J260"/>
    <mergeCell ref="D261:J261"/>
    <mergeCell ref="D257:J257"/>
    <mergeCell ref="P263:P274"/>
    <mergeCell ref="Q263:Q274"/>
    <mergeCell ref="S263:S274"/>
    <mergeCell ref="T263:T274"/>
    <mergeCell ref="U263:U274"/>
    <mergeCell ref="J262:J275"/>
    <mergeCell ref="L263:L274"/>
    <mergeCell ref="M263:M274"/>
    <mergeCell ref="N263:N274"/>
    <mergeCell ref="O263:O274"/>
    <mergeCell ref="AA263:AA274"/>
    <mergeCell ref="D90:J90"/>
    <mergeCell ref="K10:K23"/>
    <mergeCell ref="R11:R22"/>
    <mergeCell ref="AF263:AF274"/>
    <mergeCell ref="V263:V274"/>
    <mergeCell ref="W263:W274"/>
    <mergeCell ref="X263:X274"/>
    <mergeCell ref="Y263:Y274"/>
    <mergeCell ref="AC181:AC192"/>
    <mergeCell ref="D175:J175"/>
    <mergeCell ref="N96:N107"/>
    <mergeCell ref="O96:O107"/>
    <mergeCell ref="S96:S107"/>
    <mergeCell ref="U96:U107"/>
    <mergeCell ref="L96:L107"/>
    <mergeCell ref="M96:M107"/>
    <mergeCell ref="Z181:Z192"/>
    <mergeCell ref="AA181:AA192"/>
    <mergeCell ref="AB181:AB192"/>
    <mergeCell ref="W181:W192"/>
    <mergeCell ref="U181:U192"/>
    <mergeCell ref="V181:V192"/>
    <mergeCell ref="N181:N192"/>
    <mergeCell ref="O181:O192"/>
    <mergeCell ref="AA96:AA107"/>
    <mergeCell ref="AB96:AB107"/>
    <mergeCell ref="AC96:AC107"/>
    <mergeCell ref="AE96:AE107"/>
    <mergeCell ref="AF96:AF107"/>
    <mergeCell ref="X96:X107"/>
    <mergeCell ref="Y96:Y107"/>
    <mergeCell ref="Z96:Z107"/>
    <mergeCell ref="P96:P107"/>
    <mergeCell ref="Q96:Q107"/>
    <mergeCell ref="T96:T107"/>
    <mergeCell ref="V96:V107"/>
    <mergeCell ref="W96:W107"/>
    <mergeCell ref="R96:R107"/>
    <mergeCell ref="D7:AF7"/>
    <mergeCell ref="D8:J8"/>
    <mergeCell ref="D9:J9"/>
    <mergeCell ref="B10:B23"/>
    <mergeCell ref="D10:D23"/>
    <mergeCell ref="F10:F23"/>
    <mergeCell ref="G10:I23"/>
    <mergeCell ref="J10:J23"/>
    <mergeCell ref="L11:L22"/>
    <mergeCell ref="N11:N22"/>
    <mergeCell ref="O11:O22"/>
    <mergeCell ref="P11:P22"/>
    <mergeCell ref="Q11:Q22"/>
    <mergeCell ref="S11:S22"/>
    <mergeCell ref="AF11:AF22"/>
    <mergeCell ref="V11:V22"/>
    <mergeCell ref="W11:W22"/>
    <mergeCell ref="X11:X22"/>
    <mergeCell ref="Y11:Y22"/>
    <mergeCell ref="M11:M22"/>
    <mergeCell ref="E10:E23"/>
    <mergeCell ref="K95:K108"/>
    <mergeCell ref="K180:K193"/>
    <mergeCell ref="K262:K275"/>
    <mergeCell ref="K342:K355"/>
    <mergeCell ref="B95:B108"/>
    <mergeCell ref="D95:D108"/>
    <mergeCell ref="F95:F108"/>
    <mergeCell ref="G95:I108"/>
    <mergeCell ref="J95:J108"/>
    <mergeCell ref="E95:E108"/>
    <mergeCell ref="B180:B193"/>
    <mergeCell ref="D180:D193"/>
    <mergeCell ref="F180:F193"/>
    <mergeCell ref="G180:I193"/>
    <mergeCell ref="J180:J193"/>
    <mergeCell ref="E180:E193"/>
    <mergeCell ref="D174:J174"/>
    <mergeCell ref="D177:AF177"/>
    <mergeCell ref="D178:J178"/>
    <mergeCell ref="D179:J179"/>
    <mergeCell ref="L181:L192"/>
    <mergeCell ref="M181:M192"/>
    <mergeCell ref="AE181:AE192"/>
    <mergeCell ref="AF181:AF192"/>
  </mergeCells>
  <printOptions horizontalCentered="1" verticalCentered="1"/>
  <pageMargins left="0.25" right="0.25" top="0.75" bottom="0.75" header="0.3" footer="0.3"/>
  <pageSetup paperSize="3" scale="1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7DC7-99B0-4EF8-92DC-D01F5A9DCC90}">
  <sheetPr codeName="Sheet3">
    <pageSetUpPr fitToPage="1"/>
  </sheetPr>
  <dimension ref="B1:AJ255"/>
  <sheetViews>
    <sheetView workbookViewId="0">
      <selection activeCell="E95" sqref="E95:E108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6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8.42578125" style="9" customWidth="1"/>
    <col min="12" max="29" width="8.42578125" style="3" customWidth="1"/>
    <col min="30" max="30" width="2.7109375" style="3" customWidth="1"/>
    <col min="31" max="16384" width="9.140625" style="3"/>
  </cols>
  <sheetData>
    <row r="1" spans="2:36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</row>
    <row r="2" spans="2:36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</row>
    <row r="3" spans="2:36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</row>
    <row r="4" spans="2:36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</row>
    <row r="5" spans="2:36" ht="12.75" customHeight="1" x14ac:dyDescent="0.2">
      <c r="D5" s="4"/>
      <c r="E5" s="4"/>
      <c r="F5" s="5"/>
      <c r="G5" s="8"/>
      <c r="H5" s="8"/>
      <c r="I5" s="5"/>
      <c r="J5" s="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</row>
    <row r="6" spans="2:36" ht="12.75" customHeight="1" thickBot="1" x14ac:dyDescent="0.25"/>
    <row r="7" spans="2:36" ht="12.75" customHeight="1" thickBot="1" x14ac:dyDescent="0.25">
      <c r="B7" s="10" t="s">
        <v>4</v>
      </c>
      <c r="D7" s="188">
        <f>AE7</f>
        <v>2</v>
      </c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E7" s="11">
        <v>2</v>
      </c>
      <c r="AF7" s="12" t="s">
        <v>2</v>
      </c>
      <c r="AG7" s="13"/>
      <c r="AH7" s="13"/>
      <c r="AI7" s="13"/>
      <c r="AJ7" s="13"/>
    </row>
    <row r="8" spans="2:36" ht="12.75" customHeight="1" thickBot="1" x14ac:dyDescent="0.25">
      <c r="B8" s="14"/>
      <c r="D8" s="164" t="s">
        <v>16</v>
      </c>
      <c r="E8" s="164"/>
      <c r="F8" s="164"/>
      <c r="G8" s="164"/>
      <c r="H8" s="164"/>
      <c r="I8" s="164"/>
      <c r="J8" s="164"/>
      <c r="K8" s="33" t="str" cm="1">
        <f t="array" ref="K8">IF($AH$8=0,"",IF(INDEX(MASTER!$AH$8:$BD$9,$AH$8,D$255)=0,"",INDEX(MASTER!$AH$8:$BD$9,$AH$8,D$255)))</f>
        <v/>
      </c>
      <c r="L8" s="33" t="str" cm="1">
        <f t="array" ref="L8">IF($AH$8=0,"",IF(INDEX(MASTER!$AH$8:$BD$9,$AH$8,E$255)=0,"",INDEX(MASTER!$AH$8:$BD$9,$AH$8,E$255)))</f>
        <v/>
      </c>
      <c r="M8" s="33" t="str" cm="1">
        <f t="array" ref="M8">IF($AH$8=0,"",IF(INDEX(MASTER!$AH$8:$BD$9,$AH$8,F$255)=0,"",INDEX(MASTER!$AH$8:$BD$9,$AH$8,F$255)))</f>
        <v/>
      </c>
      <c r="N8" s="33" t="str" cm="1">
        <f t="array" ref="N8">IF($AH$8=0,"",IF(INDEX(MASTER!$AH$8:$BD$9,$AH$8,G$255)=0,"",INDEX(MASTER!$AH$8:$BD$9,$AH$8,G$255)))</f>
        <v/>
      </c>
      <c r="O8" s="33" t="str" cm="1">
        <f t="array" ref="O8">IF($AH$8=0,"",IF(INDEX(MASTER!$AH$8:$BD$9,$AH$8,H$255)=0,"",INDEX(MASTER!$AH$8:$BD$9,$AH$8,H$255)))</f>
        <v/>
      </c>
      <c r="P8" s="33" t="str" cm="1">
        <f t="array" ref="P8">IF($AH$8=0,"",IF(INDEX(MASTER!$AH$8:$BD$9,$AH$8,I$255)=0,"",INDEX(MASTER!$AH$8:$BD$9,$AH$8,I$255)))</f>
        <v/>
      </c>
      <c r="Q8" s="33" t="str" cm="1">
        <f t="array" ref="Q8">IF($AH$8=0,"",IF(INDEX(MASTER!$AH$8:$BD$9,$AH$8,J$255)=0,"",INDEX(MASTER!$AH$8:$BD$9,$AH$8,J$255)))</f>
        <v/>
      </c>
      <c r="R8" s="33" t="str" cm="1">
        <f t="array" ref="R8">IF($AH$8=0,"",IF(INDEX(MASTER!$AH$8:$BD$9,$AH$8,K$255)=0,"",INDEX(MASTER!$AH$8:$BD$9,$AH$8,K$255)))</f>
        <v/>
      </c>
      <c r="S8" s="33" t="str" cm="1">
        <f t="array" ref="S8">IF($AH$8=0,"",IF(INDEX(MASTER!$AH$8:$BD$9,$AH$8,L$255)=0,"",INDEX(MASTER!$AH$8:$BD$9,$AH$8,L$255)))</f>
        <v/>
      </c>
      <c r="T8" s="33" t="str" cm="1">
        <f t="array" ref="T8">IF($AH$8=0,"",IF(INDEX(MASTER!$AH$8:$BD$9,$AH$8,M$255)=0,"",INDEX(MASTER!$AH$8:$BD$9,$AH$8,M$255)))</f>
        <v/>
      </c>
      <c r="U8" s="33" t="str" cm="1">
        <f t="array" ref="U8">IF($AH$8=0,"",IF(INDEX(MASTER!$AH$8:$BD$9,$AH$8,N$255)=0,"",INDEX(MASTER!$AH$8:$BD$9,$AH$8,N$255)))</f>
        <v/>
      </c>
      <c r="V8" s="33" t="str" cm="1">
        <f t="array" ref="V8">IF($AH$8=0,"",IF(INDEX(MASTER!$AH$8:$BD$9,$AH$8,O$255)=0,"",INDEX(MASTER!$AH$8:$BD$9,$AH$8,O$255)))</f>
        <v/>
      </c>
      <c r="W8" s="33" t="str" cm="1">
        <f t="array" ref="W8">IF($AH$8=0,"",IF(INDEX(MASTER!$AH$8:$BD$9,$AH$8,P$255)=0,"",INDEX(MASTER!$AH$8:$BD$9,$AH$8,P$255)))</f>
        <v/>
      </c>
      <c r="X8" s="33" t="str" cm="1">
        <f t="array" ref="X8">IF($AH$8=0,"",IF(INDEX(MASTER!$AH$8:$BD$9,$AH$8,Q$255)=0,"",INDEX(MASTER!$AH$8:$BD$9,$AH$8,Q$255)))</f>
        <v/>
      </c>
      <c r="Y8" s="33" t="str" cm="1">
        <f t="array" ref="Y8">IF($AH$8=0,"",IF(INDEX(MASTER!$AH$8:$BD$9,$AH$8,R$255)=0,"",INDEX(MASTER!$AH$8:$BD$9,$AH$8,R$255)))</f>
        <v/>
      </c>
      <c r="Z8" s="33" t="str" cm="1">
        <f t="array" ref="Z8">IF($AH$8=0,"",IF(INDEX(MASTER!$AH$8:$BD$9,$AH$8,S$255)=0,"",INDEX(MASTER!$AH$8:$BD$9,$AH$8,S$255)))</f>
        <v/>
      </c>
      <c r="AA8" s="33" t="str" cm="1">
        <f t="array" ref="AA8">IF($AH$8=0,"",IF(INDEX(MASTER!$AH$8:$BD$9,$AH$8,T$255)=0,"",INDEX(MASTER!$AH$8:$BD$9,$AH$8,T$255)))</f>
        <v/>
      </c>
      <c r="AB8" s="33" t="str" cm="1">
        <f t="array" ref="AB8">IF($AH$8=0,"",IF(INDEX(MASTER!$AH$8:$BD$9,$AH$8,U$255)=0,"",INDEX(MASTER!$AH$8:$BD$9,$AH$8,U$255)))</f>
        <v/>
      </c>
      <c r="AC8" s="33" t="str" cm="1">
        <f t="array" ref="AC8">IF($AH$8=0,"",IF(INDEX(MASTER!$AH$8:$BD$9,$AH$8,V$255)=0,"",INDEX(MASTER!$AH$8:$BD$9,$AH$8,V$255)))</f>
        <v/>
      </c>
      <c r="AH8" s="3">
        <v>1</v>
      </c>
    </row>
    <row r="9" spans="2:36" ht="12.75" customHeight="1" thickBot="1" x14ac:dyDescent="0.25">
      <c r="D9" s="165" t="s">
        <v>17</v>
      </c>
      <c r="E9" s="165"/>
      <c r="F9" s="165"/>
      <c r="G9" s="165"/>
      <c r="H9" s="165"/>
      <c r="I9" s="165"/>
      <c r="J9" s="165"/>
      <c r="K9" s="33" t="str" cm="1">
        <f t="array" ref="K9">IF($AH$9=0,"",IF(INDEX(MASTER!$AI$8:$BD$9,$AH$9,D$255)=0,"",INDEX(MASTER!$AI$8:$BD$9,$AH$9,D$255)))</f>
        <v/>
      </c>
      <c r="L9" s="33" t="str" cm="1">
        <f t="array" ref="L9">IF($AH$9=0,"",IF(INDEX(MASTER!$AI$8:$BD$9,$AH$9,E$255)=0,"",INDEX(MASTER!$AI$8:$BD$9,$AH$9,E$255)))</f>
        <v/>
      </c>
      <c r="M9" s="33" t="str" cm="1">
        <f t="array" ref="M9">IF($AH$9=0,"",IF(INDEX(MASTER!$AI$8:$BD$9,$AH$9,F$255)=0,"",INDEX(MASTER!$AI$8:$BD$9,$AH$9,F$255)))</f>
        <v/>
      </c>
      <c r="N9" s="33" t="str" cm="1">
        <f t="array" ref="N9">IF($AH$9=0,"",IF(INDEX(MASTER!$AI$8:$BD$9,$AH$9,G$255)=0,"",INDEX(MASTER!$AI$8:$BD$9,$AH$9,G$255)))</f>
        <v/>
      </c>
      <c r="O9" s="33" t="str" cm="1">
        <f t="array" ref="O9">IF($AH$9=0,"",IF(INDEX(MASTER!$AI$8:$BD$9,$AH$9,H$255)=0,"",INDEX(MASTER!$AI$8:$BD$9,$AH$9,H$255)))</f>
        <v/>
      </c>
      <c r="P9" s="33" t="str" cm="1">
        <f t="array" ref="P9">IF($AH$9=0,"",IF(INDEX(MASTER!$AI$8:$BD$9,$AH$9,I$255)=0,"",INDEX(MASTER!$AI$8:$BD$9,$AH$9,I$255)))</f>
        <v/>
      </c>
      <c r="Q9" s="33" t="str" cm="1">
        <f t="array" ref="Q9">IF($AH$9=0,"",IF(INDEX(MASTER!$AI$8:$BD$9,$AH$9,J$255)=0,"",INDEX(MASTER!$AI$8:$BD$9,$AH$9,J$255)))</f>
        <v/>
      </c>
      <c r="R9" s="33" t="str" cm="1">
        <f t="array" ref="R9">IF($AH$9=0,"",IF(INDEX(MASTER!$AI$8:$BD$9,$AH$9,K$255)=0,"",INDEX(MASTER!$AI$8:$BD$9,$AH$9,K$255)))</f>
        <v/>
      </c>
      <c r="S9" s="33" t="str" cm="1">
        <f t="array" ref="S9">IF($AH$9=0,"",IF(INDEX(MASTER!$AI$8:$BD$9,$AH$9,L$255)=0,"",INDEX(MASTER!$AI$8:$BD$9,$AH$9,L$255)))</f>
        <v/>
      </c>
      <c r="T9" s="33" t="str" cm="1">
        <f t="array" ref="T9">IF($AH$9=0,"",IF(INDEX(MASTER!$AI$8:$BD$9,$AH$9,M$255)=0,"",INDEX(MASTER!$AI$8:$BD$9,$AH$9,M$255)))</f>
        <v/>
      </c>
      <c r="U9" s="33" t="str" cm="1">
        <f t="array" ref="U9">IF($AH$9=0,"",IF(INDEX(MASTER!$AI$8:$BD$9,$AH$9,N$255)=0,"",INDEX(MASTER!$AI$8:$BD$9,$AH$9,N$255)))</f>
        <v/>
      </c>
      <c r="V9" s="33" t="str" cm="1">
        <f t="array" ref="V9">IF($AH$9=0,"",IF(INDEX(MASTER!$AI$8:$BD$9,$AH$9,O$255)=0,"",INDEX(MASTER!$AI$8:$BD$9,$AH$9,O$255)))</f>
        <v/>
      </c>
      <c r="W9" s="33" t="str" cm="1">
        <f t="array" ref="W9">IF($AH$9=0,"",IF(INDEX(MASTER!$AI$8:$BD$9,$AH$9,P$255)=0,"",INDEX(MASTER!$AI$8:$BD$9,$AH$9,P$255)))</f>
        <v/>
      </c>
      <c r="X9" s="33" t="str" cm="1">
        <f t="array" ref="X9">IF($AH$9=0,"",IF(INDEX(MASTER!$AI$8:$BD$9,$AH$9,Q$255)=0,"",INDEX(MASTER!$AI$8:$BD$9,$AH$9,Q$255)))</f>
        <v/>
      </c>
      <c r="Y9" s="33" t="str" cm="1">
        <f t="array" ref="Y9">IF($AH$9=0,"",IF(INDEX(MASTER!$AI$8:$BD$9,$AH$9,R$255)=0,"",INDEX(MASTER!$AI$8:$BD$9,$AH$9,R$255)))</f>
        <v/>
      </c>
      <c r="Z9" s="33" t="str" cm="1">
        <f t="array" ref="Z9">IF($AH$9=0,"",IF(INDEX(MASTER!$AI$8:$BD$9,$AH$9,S$255)=0,"",INDEX(MASTER!$AI$8:$BD$9,$AH$9,S$255)))</f>
        <v/>
      </c>
      <c r="AA9" s="33" t="str" cm="1">
        <f t="array" ref="AA9">IF($AH$9=0,"",IF(INDEX(MASTER!$AI$8:$BD$9,$AH$9,T$255)=0,"",INDEX(MASTER!$AI$8:$BD$9,$AH$9,T$255)))</f>
        <v/>
      </c>
      <c r="AB9" s="33" t="str" cm="1">
        <f t="array" ref="AB9">IF($AH$9=0,"",IF(INDEX(MASTER!$AI$8:$BD$9,$AH$9,U$255)=0,"",INDEX(MASTER!$AI$8:$BD$9,$AH$9,U$255)))</f>
        <v/>
      </c>
      <c r="AC9" s="33" t="str" cm="1">
        <f t="array" ref="AC9">IF($AH$9=0,"",IF(INDEX(MASTER!$AI$8:$BD$9,$AH$9,V$255)=0,"",INDEX(MASTER!$AI$8:$BD$9,$AH$9,V$255)))</f>
        <v/>
      </c>
      <c r="AH9" s="3">
        <v>2</v>
      </c>
    </row>
    <row r="10" spans="2:36" ht="12.75" customHeight="1" x14ac:dyDescent="0.2">
      <c r="B10" s="160" t="s">
        <v>5</v>
      </c>
      <c r="D10" s="156" t="s">
        <v>0</v>
      </c>
      <c r="E10" s="156" t="s">
        <v>28</v>
      </c>
      <c r="F10" s="156" t="s">
        <v>14</v>
      </c>
      <c r="G10" s="166" t="s">
        <v>1</v>
      </c>
      <c r="H10" s="167"/>
      <c r="I10" s="167"/>
      <c r="J10" s="173" t="s">
        <v>15</v>
      </c>
      <c r="K10" s="17" t="str">
        <f t="shared" ref="K10:AC10" si="0">IF(OR(TRIM(K8)=0,TRIM(K8)=""),"",IF(IFERROR(TRIM(INDEX(QryItemNamed,MATCH(TRIM(K8),ITEM,0),2)),"")="Y","SPECIAL",LEFT(IFERROR(TRIM(INDEX(ITEM,MATCH(TRIM(K8),ITEM,0))),""),3)))</f>
        <v/>
      </c>
      <c r="L10" s="18" t="str">
        <f t="shared" si="0"/>
        <v/>
      </c>
      <c r="M10" s="18" t="str">
        <f t="shared" ref="M10:N10" si="1">IF(OR(TRIM(M8)=0,TRIM(M8)=""),"",IF(IFERROR(TRIM(INDEX(QryItemNamed,MATCH(TRIM(M8),ITEM,0),2)),"")="Y","SPECIAL",LEFT(IFERROR(TRIM(INDEX(ITEM,MATCH(TRIM(M8),ITEM,0))),""),3)))</f>
        <v/>
      </c>
      <c r="N10" s="18" t="str">
        <f t="shared" si="1"/>
        <v/>
      </c>
      <c r="O10" s="18" t="str">
        <f t="shared" si="0"/>
        <v/>
      </c>
      <c r="P10" s="18" t="str">
        <f t="shared" si="0"/>
        <v/>
      </c>
      <c r="Q10" s="18" t="str">
        <f t="shared" si="0"/>
        <v/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si="0"/>
        <v/>
      </c>
      <c r="AA10" s="18" t="str">
        <f t="shared" si="0"/>
        <v/>
      </c>
      <c r="AB10" s="18" t="str">
        <f t="shared" si="0"/>
        <v/>
      </c>
      <c r="AC10" s="18" t="str">
        <f t="shared" si="0"/>
        <v/>
      </c>
    </row>
    <row r="11" spans="2:36" ht="12.75" customHeight="1" x14ac:dyDescent="0.2">
      <c r="B11" s="161"/>
      <c r="D11" s="157"/>
      <c r="E11" s="157"/>
      <c r="F11" s="157"/>
      <c r="G11" s="168"/>
      <c r="H11" s="169"/>
      <c r="I11" s="169"/>
      <c r="J11" s="174"/>
      <c r="K11" s="192" t="str">
        <f t="shared" ref="K11:AC11" si="2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158" t="str">
        <f t="shared" si="2"/>
        <v/>
      </c>
      <c r="M11" s="158" t="str">
        <f t="shared" ref="M11:N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/>
      </c>
      <c r="N11" s="158" t="str">
        <f t="shared" si="3"/>
        <v/>
      </c>
      <c r="O11" s="158" t="str">
        <f t="shared" si="2"/>
        <v/>
      </c>
      <c r="P11" s="158" t="str">
        <f t="shared" si="2"/>
        <v/>
      </c>
      <c r="Q11" s="150" t="str">
        <f t="shared" si="2"/>
        <v/>
      </c>
      <c r="R11" s="150" t="str">
        <f t="shared" si="2"/>
        <v/>
      </c>
      <c r="S11" s="150" t="str">
        <f t="shared" si="2"/>
        <v/>
      </c>
      <c r="T11" s="158" t="str">
        <f t="shared" si="2"/>
        <v/>
      </c>
      <c r="U11" s="150" t="str">
        <f>IF(OR(TRIM(U8)=0,TRIM(U8)=""),IF(U9="","",U9),IF(IFERROR(TRIM(INDEX(QryItemNamed,MATCH(TRIM(U8),ITEM,0),2)),"")="Y",TRIM(RIGHT(IFERROR(TRIM(INDEX(QryItemNamed,MATCH(TRIM(U8),ITEM,0),4)),"123456789012"),LEN(IFERROR(TRIM(INDEX(QryItemNamed,MATCH(TRIM(U8),ITEM,0),4)),"123456789012"))-9))&amp;U9,IFERROR(TRIM(INDEX(QryItemNamed,MATCH(TRIM(U8),ITEM,0),4))&amp;U9,"ITEM CODE DOES NOT EXIST IN ITEM MASTER")))</f>
        <v/>
      </c>
      <c r="V11" s="150" t="str">
        <f t="shared" si="2"/>
        <v/>
      </c>
      <c r="W11" s="150" t="str">
        <f t="shared" si="2"/>
        <v/>
      </c>
      <c r="X11" s="150" t="str">
        <f t="shared" si="2"/>
        <v/>
      </c>
      <c r="Y11" s="150" t="str">
        <f t="shared" si="2"/>
        <v/>
      </c>
      <c r="Z11" s="150" t="str">
        <f t="shared" si="2"/>
        <v/>
      </c>
      <c r="AA11" s="150" t="str">
        <f t="shared" si="2"/>
        <v/>
      </c>
      <c r="AB11" s="150" t="str">
        <f t="shared" si="2"/>
        <v/>
      </c>
      <c r="AC11" s="158" t="str">
        <f t="shared" si="2"/>
        <v/>
      </c>
    </row>
    <row r="12" spans="2:36" ht="12.75" customHeight="1" x14ac:dyDescent="0.2">
      <c r="B12" s="161"/>
      <c r="D12" s="157"/>
      <c r="E12" s="157"/>
      <c r="F12" s="157"/>
      <c r="G12" s="168"/>
      <c r="H12" s="169"/>
      <c r="I12" s="169"/>
      <c r="J12" s="174"/>
      <c r="K12" s="192"/>
      <c r="L12" s="158"/>
      <c r="M12" s="158"/>
      <c r="N12" s="158"/>
      <c r="O12" s="158"/>
      <c r="P12" s="158"/>
      <c r="Q12" s="151"/>
      <c r="R12" s="151"/>
      <c r="S12" s="151"/>
      <c r="T12" s="158"/>
      <c r="U12" s="151"/>
      <c r="V12" s="151"/>
      <c r="W12" s="151"/>
      <c r="X12" s="151"/>
      <c r="Y12" s="151"/>
      <c r="Z12" s="151"/>
      <c r="AA12" s="151"/>
      <c r="AB12" s="151"/>
      <c r="AC12" s="158"/>
    </row>
    <row r="13" spans="2:36" ht="12.75" customHeight="1" x14ac:dyDescent="0.2">
      <c r="B13" s="161"/>
      <c r="D13" s="157"/>
      <c r="E13" s="157"/>
      <c r="F13" s="157"/>
      <c r="G13" s="168"/>
      <c r="H13" s="169"/>
      <c r="I13" s="169"/>
      <c r="J13" s="174"/>
      <c r="K13" s="192"/>
      <c r="L13" s="158"/>
      <c r="M13" s="158"/>
      <c r="N13" s="158"/>
      <c r="O13" s="158"/>
      <c r="P13" s="158"/>
      <c r="Q13" s="151"/>
      <c r="R13" s="151"/>
      <c r="S13" s="151"/>
      <c r="T13" s="158"/>
      <c r="U13" s="151"/>
      <c r="V13" s="151"/>
      <c r="W13" s="151"/>
      <c r="X13" s="151"/>
      <c r="Y13" s="151"/>
      <c r="Z13" s="151"/>
      <c r="AA13" s="151"/>
      <c r="AB13" s="151"/>
      <c r="AC13" s="158"/>
    </row>
    <row r="14" spans="2:36" ht="12.75" customHeight="1" x14ac:dyDescent="0.2">
      <c r="B14" s="161"/>
      <c r="D14" s="157"/>
      <c r="E14" s="157"/>
      <c r="F14" s="157"/>
      <c r="G14" s="168"/>
      <c r="H14" s="169"/>
      <c r="I14" s="169"/>
      <c r="J14" s="174"/>
      <c r="K14" s="192"/>
      <c r="L14" s="158"/>
      <c r="M14" s="158"/>
      <c r="N14" s="158"/>
      <c r="O14" s="158"/>
      <c r="P14" s="158"/>
      <c r="Q14" s="151"/>
      <c r="R14" s="151"/>
      <c r="S14" s="151"/>
      <c r="T14" s="158"/>
      <c r="U14" s="151"/>
      <c r="V14" s="151"/>
      <c r="W14" s="151"/>
      <c r="X14" s="151"/>
      <c r="Y14" s="151"/>
      <c r="Z14" s="151"/>
      <c r="AA14" s="151"/>
      <c r="AB14" s="151"/>
      <c r="AC14" s="158"/>
    </row>
    <row r="15" spans="2:36" ht="12.75" customHeight="1" x14ac:dyDescent="0.2">
      <c r="B15" s="161"/>
      <c r="D15" s="157"/>
      <c r="E15" s="157"/>
      <c r="F15" s="157"/>
      <c r="G15" s="168"/>
      <c r="H15" s="169"/>
      <c r="I15" s="169"/>
      <c r="J15" s="174"/>
      <c r="K15" s="192"/>
      <c r="L15" s="158"/>
      <c r="M15" s="158"/>
      <c r="N15" s="158"/>
      <c r="O15" s="158"/>
      <c r="P15" s="158"/>
      <c r="Q15" s="151"/>
      <c r="R15" s="151"/>
      <c r="S15" s="151"/>
      <c r="T15" s="158"/>
      <c r="U15" s="151"/>
      <c r="V15" s="151"/>
      <c r="W15" s="151"/>
      <c r="X15" s="151"/>
      <c r="Y15" s="151"/>
      <c r="Z15" s="151"/>
      <c r="AA15" s="151"/>
      <c r="AB15" s="151"/>
      <c r="AC15" s="158"/>
    </row>
    <row r="16" spans="2:36" ht="12.75" customHeight="1" x14ac:dyDescent="0.2">
      <c r="B16" s="161"/>
      <c r="D16" s="157"/>
      <c r="E16" s="157"/>
      <c r="F16" s="157"/>
      <c r="G16" s="168"/>
      <c r="H16" s="169"/>
      <c r="I16" s="169"/>
      <c r="J16" s="174"/>
      <c r="K16" s="192"/>
      <c r="L16" s="158"/>
      <c r="M16" s="158"/>
      <c r="N16" s="158"/>
      <c r="O16" s="158"/>
      <c r="P16" s="158"/>
      <c r="Q16" s="151"/>
      <c r="R16" s="151"/>
      <c r="S16" s="151"/>
      <c r="T16" s="158"/>
      <c r="U16" s="151"/>
      <c r="V16" s="151"/>
      <c r="W16" s="151"/>
      <c r="X16" s="151"/>
      <c r="Y16" s="151"/>
      <c r="Z16" s="151"/>
      <c r="AA16" s="151"/>
      <c r="AB16" s="151"/>
      <c r="AC16" s="158"/>
    </row>
    <row r="17" spans="2:34" ht="12.75" customHeight="1" x14ac:dyDescent="0.2">
      <c r="B17" s="161"/>
      <c r="D17" s="157"/>
      <c r="E17" s="157"/>
      <c r="F17" s="157"/>
      <c r="G17" s="168"/>
      <c r="H17" s="169"/>
      <c r="I17" s="169"/>
      <c r="J17" s="174"/>
      <c r="K17" s="192"/>
      <c r="L17" s="158"/>
      <c r="M17" s="158"/>
      <c r="N17" s="158"/>
      <c r="O17" s="158"/>
      <c r="P17" s="158"/>
      <c r="Q17" s="151"/>
      <c r="R17" s="151"/>
      <c r="S17" s="151"/>
      <c r="T17" s="158"/>
      <c r="U17" s="151"/>
      <c r="V17" s="151"/>
      <c r="W17" s="151"/>
      <c r="X17" s="151"/>
      <c r="Y17" s="151"/>
      <c r="Z17" s="151"/>
      <c r="AA17" s="151"/>
      <c r="AB17" s="151"/>
      <c r="AC17" s="158"/>
    </row>
    <row r="18" spans="2:34" ht="12.75" customHeight="1" x14ac:dyDescent="0.2">
      <c r="B18" s="161"/>
      <c r="D18" s="157"/>
      <c r="E18" s="157"/>
      <c r="F18" s="157"/>
      <c r="G18" s="168"/>
      <c r="H18" s="169"/>
      <c r="I18" s="169"/>
      <c r="J18" s="174"/>
      <c r="K18" s="192"/>
      <c r="L18" s="158"/>
      <c r="M18" s="158"/>
      <c r="N18" s="158"/>
      <c r="O18" s="158"/>
      <c r="P18" s="158"/>
      <c r="Q18" s="151"/>
      <c r="R18" s="151"/>
      <c r="S18" s="151"/>
      <c r="T18" s="158"/>
      <c r="U18" s="151"/>
      <c r="V18" s="151"/>
      <c r="W18" s="151"/>
      <c r="X18" s="151"/>
      <c r="Y18" s="151"/>
      <c r="Z18" s="151"/>
      <c r="AA18" s="151"/>
      <c r="AB18" s="151"/>
      <c r="AC18" s="158"/>
    </row>
    <row r="19" spans="2:34" ht="12.75" customHeight="1" x14ac:dyDescent="0.2">
      <c r="B19" s="161"/>
      <c r="D19" s="157"/>
      <c r="E19" s="157"/>
      <c r="F19" s="157"/>
      <c r="G19" s="168"/>
      <c r="H19" s="169"/>
      <c r="I19" s="169"/>
      <c r="J19" s="174"/>
      <c r="K19" s="192"/>
      <c r="L19" s="158"/>
      <c r="M19" s="158"/>
      <c r="N19" s="158"/>
      <c r="O19" s="158"/>
      <c r="P19" s="158"/>
      <c r="Q19" s="151"/>
      <c r="R19" s="151"/>
      <c r="S19" s="151"/>
      <c r="T19" s="158"/>
      <c r="U19" s="151"/>
      <c r="V19" s="151"/>
      <c r="W19" s="151"/>
      <c r="X19" s="151"/>
      <c r="Y19" s="151"/>
      <c r="Z19" s="151"/>
      <c r="AA19" s="151"/>
      <c r="AB19" s="151"/>
      <c r="AC19" s="158"/>
    </row>
    <row r="20" spans="2:34" ht="12.75" customHeight="1" x14ac:dyDescent="0.2">
      <c r="B20" s="161"/>
      <c r="D20" s="157"/>
      <c r="E20" s="157"/>
      <c r="F20" s="157"/>
      <c r="G20" s="168"/>
      <c r="H20" s="169"/>
      <c r="I20" s="169"/>
      <c r="J20" s="174"/>
      <c r="K20" s="192"/>
      <c r="L20" s="158"/>
      <c r="M20" s="158"/>
      <c r="N20" s="158"/>
      <c r="O20" s="158"/>
      <c r="P20" s="158"/>
      <c r="Q20" s="151"/>
      <c r="R20" s="151"/>
      <c r="S20" s="151"/>
      <c r="T20" s="158"/>
      <c r="U20" s="151"/>
      <c r="V20" s="151"/>
      <c r="W20" s="151"/>
      <c r="X20" s="151"/>
      <c r="Y20" s="151"/>
      <c r="Z20" s="151"/>
      <c r="AA20" s="151"/>
      <c r="AB20" s="151"/>
      <c r="AC20" s="158"/>
    </row>
    <row r="21" spans="2:34" ht="12.75" customHeight="1" x14ac:dyDescent="0.2">
      <c r="B21" s="161"/>
      <c r="D21" s="157"/>
      <c r="E21" s="157"/>
      <c r="F21" s="157"/>
      <c r="G21" s="168"/>
      <c r="H21" s="169"/>
      <c r="I21" s="169"/>
      <c r="J21" s="174"/>
      <c r="K21" s="192"/>
      <c r="L21" s="158"/>
      <c r="M21" s="158"/>
      <c r="N21" s="158"/>
      <c r="O21" s="158"/>
      <c r="P21" s="158"/>
      <c r="Q21" s="151"/>
      <c r="R21" s="151"/>
      <c r="S21" s="151"/>
      <c r="T21" s="158"/>
      <c r="U21" s="151"/>
      <c r="V21" s="151"/>
      <c r="W21" s="151"/>
      <c r="X21" s="151"/>
      <c r="Y21" s="151"/>
      <c r="Z21" s="151"/>
      <c r="AA21" s="151"/>
      <c r="AB21" s="151"/>
      <c r="AC21" s="158"/>
    </row>
    <row r="22" spans="2:34" ht="12.75" customHeight="1" x14ac:dyDescent="0.2">
      <c r="B22" s="161"/>
      <c r="D22" s="157"/>
      <c r="E22" s="157"/>
      <c r="F22" s="157"/>
      <c r="G22" s="168"/>
      <c r="H22" s="169"/>
      <c r="I22" s="169"/>
      <c r="J22" s="174"/>
      <c r="K22" s="192"/>
      <c r="L22" s="158"/>
      <c r="M22" s="158"/>
      <c r="N22" s="158"/>
      <c r="O22" s="158"/>
      <c r="P22" s="158"/>
      <c r="Q22" s="152"/>
      <c r="R22" s="152"/>
      <c r="S22" s="152"/>
      <c r="T22" s="158"/>
      <c r="U22" s="152"/>
      <c r="V22" s="152"/>
      <c r="W22" s="152"/>
      <c r="X22" s="152"/>
      <c r="Y22" s="152"/>
      <c r="Z22" s="152"/>
      <c r="AA22" s="152"/>
      <c r="AB22" s="152"/>
      <c r="AC22" s="158"/>
    </row>
    <row r="23" spans="2:34" ht="12.75" customHeight="1" thickBot="1" x14ac:dyDescent="0.25">
      <c r="B23" s="162"/>
      <c r="D23" s="180"/>
      <c r="E23" s="180"/>
      <c r="F23" s="180"/>
      <c r="G23" s="183"/>
      <c r="H23" s="184"/>
      <c r="I23" s="184"/>
      <c r="J23" s="175"/>
      <c r="K23" s="19" t="str">
        <f t="shared" ref="K23:AC23" si="4">IF(OR(TRIM(K8)=0,TRIM(K8)=""),"",IF(IFERROR(TRIM(INDEX(QryItemNamed,MATCH(TRIM(K8),ITEM,0),3)),"")="LS","",IFERROR(TRIM(INDEX(QryItemNamed,MATCH(TRIM(K8),ITEM,0),3)),"")))</f>
        <v/>
      </c>
      <c r="L23" s="20" t="str">
        <f t="shared" si="4"/>
        <v/>
      </c>
      <c r="M23" s="20" t="str">
        <f t="shared" ref="M23:N23" si="5">IF(OR(TRIM(M8)=0,TRIM(M8)=""),"",IF(IFERROR(TRIM(INDEX(QryItemNamed,MATCH(TRIM(M8),ITEM,0),3)),"")="LS","",IFERROR(TRIM(INDEX(QryItemNamed,MATCH(TRIM(M8),ITEM,0),3)),"")))</f>
        <v/>
      </c>
      <c r="N23" s="20" t="str">
        <f t="shared" si="5"/>
        <v/>
      </c>
      <c r="O23" s="20" t="str">
        <f t="shared" si="4"/>
        <v/>
      </c>
      <c r="P23" s="20" t="str">
        <f t="shared" si="4"/>
        <v/>
      </c>
      <c r="Q23" s="20" t="str">
        <f t="shared" si="4"/>
        <v/>
      </c>
      <c r="R23" s="20" t="str">
        <f t="shared" si="4"/>
        <v/>
      </c>
      <c r="S23" s="20" t="str">
        <f t="shared" si="4"/>
        <v/>
      </c>
      <c r="T23" s="20" t="str">
        <f t="shared" si="4"/>
        <v/>
      </c>
      <c r="U23" s="20" t="str">
        <f t="shared" si="4"/>
        <v/>
      </c>
      <c r="V23" s="20" t="str">
        <f t="shared" si="4"/>
        <v/>
      </c>
      <c r="W23" s="20" t="str">
        <f t="shared" si="4"/>
        <v/>
      </c>
      <c r="X23" s="20" t="str">
        <f t="shared" si="4"/>
        <v/>
      </c>
      <c r="Y23" s="20" t="str">
        <f t="shared" si="4"/>
        <v/>
      </c>
      <c r="Z23" s="20" t="str">
        <f t="shared" si="4"/>
        <v/>
      </c>
      <c r="AA23" s="20" t="str">
        <f t="shared" si="4"/>
        <v/>
      </c>
      <c r="AB23" s="20" t="str">
        <f t="shared" si="4"/>
        <v/>
      </c>
      <c r="AC23" s="20" t="str">
        <f t="shared" si="4"/>
        <v/>
      </c>
    </row>
    <row r="24" spans="2:34" ht="12.75" customHeight="1" x14ac:dyDescent="0.2">
      <c r="B24" s="21"/>
      <c r="D24" s="22" t="str" cm="1">
        <f t="array" ref="D24">IF($AH$24=0,"",INDEX(MASTER!$D$24:$AG$391,$AH$24,D$255))</f>
        <v>$XS102</v>
      </c>
      <c r="E24" s="22" cm="1">
        <f t="array" ref="E24">IF($AH$24=0,"",INDEX(MASTER!$D$24:$AG$391,$AH$24,E$255))</f>
        <v>0</v>
      </c>
      <c r="F24" s="22" t="str" cm="1">
        <f t="array" ref="F24">IF($AH$24=0,"",INDEX(MASTER!$D$24:$AG$391,$AH$24,F$255))</f>
        <v>US 23</v>
      </c>
      <c r="G24" s="23" cm="1">
        <f t="array" ref="G24">IF($AH$24=0,"",INDEX(MASTER!$D$24:$AG$391,$AH$24,G$255))</f>
        <v>92850</v>
      </c>
      <c r="H24" s="22" t="str" cm="1">
        <f t="array" ref="H24">IF($AH$24=0,"",INDEX(MASTER!$D$24:$AG$391,$AH$24,H$255))</f>
        <v>TO</v>
      </c>
      <c r="I24" s="23" cm="1">
        <f t="array" ref="I24">IF($AH$24=0,"",INDEX(MASTER!$D$24:$AG$391,$AH$24,I$255))</f>
        <v>92900</v>
      </c>
      <c r="J24" s="22" cm="1">
        <f t="array" ref="J24">IF($AH$24=0,"",INDEX(MASTER!$D$24:$AG$391,$AH$24,J$255))</f>
        <v>0</v>
      </c>
      <c r="K24" s="65" cm="1">
        <f t="array" ref="K24">IF($AH24=0,"",INDEX(MASTER!$AH$24:$BD$391,$AH24,D$255))</f>
        <v>0</v>
      </c>
      <c r="L24" s="65" cm="1">
        <f t="array" ref="L24">IF($AH24=0,"",INDEX(MASTER!$AH$24:$BD$391,$AH24,E$255))</f>
        <v>0</v>
      </c>
      <c r="M24" s="65" cm="1">
        <f t="array" ref="M24">IF($AH24=0,"",INDEX(MASTER!$AH$24:$BD$391,$AH24,F$255))</f>
        <v>0</v>
      </c>
      <c r="N24" s="65" cm="1">
        <f t="array" ref="N24">IF($AH24=0,"",INDEX(MASTER!$AH$24:$BD$391,$AH24,G$255))</f>
        <v>0</v>
      </c>
      <c r="O24" s="65" cm="1">
        <f t="array" ref="O24">IF($AH24=0,"",INDEX(MASTER!$AH$24:$BD$391,$AH24,H$255))</f>
        <v>0</v>
      </c>
      <c r="P24" s="65" cm="1">
        <f t="array" ref="P24">IF($AH24=0,"",INDEX(MASTER!$AH$24:$BD$391,$AH24,I$255))</f>
        <v>0</v>
      </c>
      <c r="Q24" s="65" cm="1">
        <f t="array" ref="Q24">IF($AH24=0,"",INDEX(MASTER!$AH$24:$BD$391,$AH24,J$255))</f>
        <v>0</v>
      </c>
      <c r="R24" s="65" cm="1">
        <f t="array" ref="R24">IF($AH24=0,"",INDEX(MASTER!$AH$24:$BD$391,$AH24,K$255))</f>
        <v>0</v>
      </c>
      <c r="S24" s="65" cm="1">
        <f t="array" ref="S24">IF($AH24=0,"",INDEX(MASTER!$AH$24:$BD$391,$AH24,L$255))</f>
        <v>0</v>
      </c>
      <c r="T24" s="65" cm="1">
        <f t="array" ref="T24">IF($AH24=0,"",INDEX(MASTER!$AH$24:$BD$391,$AH24,M$255))</f>
        <v>0</v>
      </c>
      <c r="U24" s="65" cm="1">
        <f t="array" ref="U24">IF($AH24=0,"",INDEX(MASTER!$AH$24:$BD$391,$AH24,N$255))</f>
        <v>0</v>
      </c>
      <c r="V24" s="65" cm="1">
        <f t="array" ref="V24">IF($AH24=0,"",INDEX(MASTER!$AH$24:$BD$391,$AH24,O$255))</f>
        <v>0</v>
      </c>
      <c r="W24" s="65" cm="1">
        <f t="array" ref="W24">IF($AH24=0,"",INDEX(MASTER!$AH$24:$BD$391,$AH24,P$255))</f>
        <v>0</v>
      </c>
      <c r="X24" s="65" cm="1">
        <f t="array" ref="X24">IF($AH24=0,"",INDEX(MASTER!$AH$24:$BD$391,$AH24,Q$255))</f>
        <v>0</v>
      </c>
      <c r="Y24" s="65" cm="1">
        <f t="array" ref="Y24">IF($AH24=0,"",INDEX(MASTER!$AH$24:$BD$391,$AH24,R$255))</f>
        <v>0</v>
      </c>
      <c r="Z24" s="65" cm="1">
        <f t="array" ref="Z24">IF($AH24=0,"",INDEX(MASTER!$AH$24:$BD$391,$AH24,S$255))</f>
        <v>0</v>
      </c>
      <c r="AA24" s="65" cm="1">
        <f t="array" ref="AA24">IF($AH24=0,"",INDEX(MASTER!$AH$24:$BD$391,$AH24,T$255))</f>
        <v>0</v>
      </c>
      <c r="AB24" s="65" cm="1">
        <f t="array" ref="AB24">IF($AH24=0,"",INDEX(MASTER!$AH$24:$BD$391,$AH24,U$255))</f>
        <v>0</v>
      </c>
      <c r="AC24" s="65" cm="1">
        <f t="array" ref="AC24">IF($AH24=0,"",INDEX(MASTER!$AH$24:$BD$391,$AH24,V$255))</f>
        <v>0</v>
      </c>
      <c r="AH24" s="3">
        <v>1</v>
      </c>
    </row>
    <row r="25" spans="2:34" ht="12.75" customHeight="1" x14ac:dyDescent="0.2">
      <c r="B25" s="28"/>
      <c r="D25" s="22" t="str" cm="1">
        <f t="array" ref="D25">IF($AH$25=0,"",INDEX(MASTER!$D$24:$AG$391,$AH$25,D$255))</f>
        <v>$XS102</v>
      </c>
      <c r="E25" s="22" cm="1">
        <f t="array" ref="E25">IF($AH$25=0,"",INDEX(MASTER!$D$24:$AG$391,$AH$25,E$255))</f>
        <v>0</v>
      </c>
      <c r="F25" s="22" t="str" cm="1">
        <f t="array" ref="F25">IF($AH$25=0,"",INDEX(MASTER!$D$24:$AG$391,$AH$25,F$255))</f>
        <v>US 23</v>
      </c>
      <c r="G25" s="23" cm="1">
        <f t="array" ref="G25">IF($AH$25=0,"",INDEX(MASTER!$D$24:$AG$391,$AH$25,G$255))</f>
        <v>92900</v>
      </c>
      <c r="H25" s="22" t="str" cm="1">
        <f t="array" ref="H25">IF($AH$25=0,"",INDEX(MASTER!$D$24:$AG$391,$AH$25,H$255))</f>
        <v>TO</v>
      </c>
      <c r="I25" s="23" cm="1">
        <f t="array" ref="I25">IF($AH$25=0,"",INDEX(MASTER!$D$24:$AG$391,$AH$25,I$255))</f>
        <v>92950</v>
      </c>
      <c r="J25" s="22" cm="1">
        <f t="array" ref="J25">IF($AH$25=0,"",INDEX(MASTER!$D$24:$AG$391,$AH$25,J$255))</f>
        <v>0</v>
      </c>
      <c r="K25" s="65" cm="1">
        <f t="array" ref="K25">IF($AH25=0,"",INDEX(MASTER!$AH$24:$BD$391,$AH25,D$255))</f>
        <v>0</v>
      </c>
      <c r="L25" s="65" cm="1">
        <f t="array" ref="L25">IF($AH25=0,"",INDEX(MASTER!$AH$24:$BD$391,$AH25,E$255))</f>
        <v>0</v>
      </c>
      <c r="M25" s="65" cm="1">
        <f t="array" ref="M25">IF($AH25=0,"",INDEX(MASTER!$AH$24:$BD$391,$AH25,F$255))</f>
        <v>0</v>
      </c>
      <c r="N25" s="65" cm="1">
        <f t="array" ref="N25">IF($AH25=0,"",INDEX(MASTER!$AH$24:$BD$391,$AH25,G$255))</f>
        <v>0</v>
      </c>
      <c r="O25" s="65" cm="1">
        <f t="array" ref="O25">IF($AH25=0,"",INDEX(MASTER!$AH$24:$BD$391,$AH25,H$255))</f>
        <v>0</v>
      </c>
      <c r="P25" s="65" cm="1">
        <f t="array" ref="P25">IF($AH25=0,"",INDEX(MASTER!$AH$24:$BD$391,$AH25,I$255))</f>
        <v>0</v>
      </c>
      <c r="Q25" s="65" cm="1">
        <f t="array" ref="Q25">IF($AH25=0,"",INDEX(MASTER!$AH$24:$BD$391,$AH25,J$255))</f>
        <v>0</v>
      </c>
      <c r="R25" s="65" cm="1">
        <f t="array" ref="R25">IF($AH25=0,"",INDEX(MASTER!$AH$24:$BD$391,$AH25,K$255))</f>
        <v>0</v>
      </c>
      <c r="S25" s="65" cm="1">
        <f t="array" ref="S25">IF($AH25=0,"",INDEX(MASTER!$AH$24:$BD$391,$AH25,L$255))</f>
        <v>0</v>
      </c>
      <c r="T25" s="65" cm="1">
        <f t="array" ref="T25">IF($AH25=0,"",INDEX(MASTER!$AH$24:$BD$391,$AH25,M$255))</f>
        <v>0</v>
      </c>
      <c r="U25" s="65" cm="1">
        <f t="array" ref="U25">IF($AH25=0,"",INDEX(MASTER!$AH$24:$BD$391,$AH25,N$255))</f>
        <v>0</v>
      </c>
      <c r="V25" s="65" cm="1">
        <f t="array" ref="V25">IF($AH25=0,"",INDEX(MASTER!$AH$24:$BD$391,$AH25,O$255))</f>
        <v>0</v>
      </c>
      <c r="W25" s="65" cm="1">
        <f t="array" ref="W25">IF($AH25=0,"",INDEX(MASTER!$AH$24:$BD$391,$AH25,P$255))</f>
        <v>0</v>
      </c>
      <c r="X25" s="65" cm="1">
        <f t="array" ref="X25">IF($AH25=0,"",INDEX(MASTER!$AH$24:$BD$391,$AH25,Q$255))</f>
        <v>0</v>
      </c>
      <c r="Y25" s="65" cm="1">
        <f t="array" ref="Y25">IF($AH25=0,"",INDEX(MASTER!$AH$24:$BD$391,$AH25,R$255))</f>
        <v>0</v>
      </c>
      <c r="Z25" s="65" cm="1">
        <f t="array" ref="Z25">IF($AH25=0,"",INDEX(MASTER!$AH$24:$BD$391,$AH25,S$255))</f>
        <v>0</v>
      </c>
      <c r="AA25" s="65" cm="1">
        <f t="array" ref="AA25">IF($AH25=0,"",INDEX(MASTER!$AH$24:$BD$391,$AH25,T$255))</f>
        <v>0</v>
      </c>
      <c r="AB25" s="65" cm="1">
        <f t="array" ref="AB25">IF($AH25=0,"",INDEX(MASTER!$AH$24:$BD$391,$AH25,U$255))</f>
        <v>0</v>
      </c>
      <c r="AC25" s="65" cm="1">
        <f t="array" ref="AC25">IF($AH25=0,"",INDEX(MASTER!$AH$24:$BD$391,$AH25,V$255))</f>
        <v>0</v>
      </c>
      <c r="AH25" s="3">
        <v>2</v>
      </c>
    </row>
    <row r="26" spans="2:34" ht="12.75" customHeight="1" x14ac:dyDescent="0.2">
      <c r="B26" s="28"/>
      <c r="D26" s="22" t="str" cm="1">
        <f t="array" ref="D26">IF($AH$26=0,"",INDEX(MASTER!$D$24:$AG$391,$AH$26,D$255))</f>
        <v>$XS103</v>
      </c>
      <c r="E26" s="22" cm="1">
        <f t="array" ref="E26">IF($AH$26=0,"",INDEX(MASTER!$D$24:$AG$391,$AH$26,E$255))</f>
        <v>0</v>
      </c>
      <c r="F26" s="22" t="str" cm="1">
        <f t="array" ref="F26">IF($AH$26=0,"",INDEX(MASTER!$D$24:$AG$391,$AH$26,F$255))</f>
        <v>US 23</v>
      </c>
      <c r="G26" s="23" cm="1">
        <f t="array" ref="G26">IF($AH$26=0,"",INDEX(MASTER!$D$24:$AG$391,$AH$26,G$255))</f>
        <v>92950</v>
      </c>
      <c r="H26" s="22" t="str" cm="1">
        <f t="array" ref="H26">IF($AH$26=0,"",INDEX(MASTER!$D$24:$AG$391,$AH$26,H$255))</f>
        <v>TO</v>
      </c>
      <c r="I26" s="23" cm="1">
        <f t="array" ref="I26">IF($AH$26=0,"",INDEX(MASTER!$D$24:$AG$391,$AH$26,I$255))</f>
        <v>93000</v>
      </c>
      <c r="J26" s="22" cm="1">
        <f t="array" ref="J26">IF($AH$26=0,"",INDEX(MASTER!$D$24:$AG$391,$AH$26,J$255))</f>
        <v>0</v>
      </c>
      <c r="K26" s="65" cm="1">
        <f t="array" ref="K26">IF($AH26=0,"",INDEX(MASTER!$AH$24:$BD$391,$AH26,D$255))</f>
        <v>0</v>
      </c>
      <c r="L26" s="65" cm="1">
        <f t="array" ref="L26">IF($AH26=0,"",INDEX(MASTER!$AH$24:$BD$391,$AH26,E$255))</f>
        <v>0</v>
      </c>
      <c r="M26" s="65" cm="1">
        <f t="array" ref="M26">IF($AH26=0,"",INDEX(MASTER!$AH$24:$BD$391,$AH26,F$255))</f>
        <v>0</v>
      </c>
      <c r="N26" s="65" cm="1">
        <f t="array" ref="N26">IF($AH26=0,"",INDEX(MASTER!$AH$24:$BD$391,$AH26,G$255))</f>
        <v>0</v>
      </c>
      <c r="O26" s="65" cm="1">
        <f t="array" ref="O26">IF($AH26=0,"",INDEX(MASTER!$AH$24:$BD$391,$AH26,H$255))</f>
        <v>0</v>
      </c>
      <c r="P26" s="65" cm="1">
        <f t="array" ref="P26">IF($AH26=0,"",INDEX(MASTER!$AH$24:$BD$391,$AH26,I$255))</f>
        <v>0</v>
      </c>
      <c r="Q26" s="65" cm="1">
        <f t="array" ref="Q26">IF($AH26=0,"",INDEX(MASTER!$AH$24:$BD$391,$AH26,J$255))</f>
        <v>0</v>
      </c>
      <c r="R26" s="65" cm="1">
        <f t="array" ref="R26">IF($AH26=0,"",INDEX(MASTER!$AH$24:$BD$391,$AH26,K$255))</f>
        <v>0</v>
      </c>
      <c r="S26" s="65" cm="1">
        <f t="array" ref="S26">IF($AH26=0,"",INDEX(MASTER!$AH$24:$BD$391,$AH26,L$255))</f>
        <v>0</v>
      </c>
      <c r="T26" s="65" cm="1">
        <f t="array" ref="T26">IF($AH26=0,"",INDEX(MASTER!$AH$24:$BD$391,$AH26,M$255))</f>
        <v>0</v>
      </c>
      <c r="U26" s="65" cm="1">
        <f t="array" ref="U26">IF($AH26=0,"",INDEX(MASTER!$AH$24:$BD$391,$AH26,N$255))</f>
        <v>0</v>
      </c>
      <c r="V26" s="65" cm="1">
        <f t="array" ref="V26">IF($AH26=0,"",INDEX(MASTER!$AH$24:$BD$391,$AH26,O$255))</f>
        <v>0</v>
      </c>
      <c r="W26" s="65" cm="1">
        <f t="array" ref="W26">IF($AH26=0,"",INDEX(MASTER!$AH$24:$BD$391,$AH26,P$255))</f>
        <v>0</v>
      </c>
      <c r="X26" s="65" cm="1">
        <f t="array" ref="X26">IF($AH26=0,"",INDEX(MASTER!$AH$24:$BD$391,$AH26,Q$255))</f>
        <v>0</v>
      </c>
      <c r="Y26" s="65" cm="1">
        <f t="array" ref="Y26">IF($AH26=0,"",INDEX(MASTER!$AH$24:$BD$391,$AH26,R$255))</f>
        <v>0</v>
      </c>
      <c r="Z26" s="65" cm="1">
        <f t="array" ref="Z26">IF($AH26=0,"",INDEX(MASTER!$AH$24:$BD$391,$AH26,S$255))</f>
        <v>0</v>
      </c>
      <c r="AA26" s="65" cm="1">
        <f t="array" ref="AA26">IF($AH26=0,"",INDEX(MASTER!$AH$24:$BD$391,$AH26,T$255))</f>
        <v>0</v>
      </c>
      <c r="AB26" s="65" cm="1">
        <f t="array" ref="AB26">IF($AH26=0,"",INDEX(MASTER!$AH$24:$BD$391,$AH26,U$255))</f>
        <v>0</v>
      </c>
      <c r="AC26" s="65" cm="1">
        <f t="array" ref="AC26">IF($AH26=0,"",INDEX(MASTER!$AH$24:$BD$391,$AH26,V$255))</f>
        <v>0</v>
      </c>
      <c r="AH26" s="3">
        <v>3</v>
      </c>
    </row>
    <row r="27" spans="2:34" ht="12.75" customHeight="1" x14ac:dyDescent="0.2">
      <c r="B27" s="28"/>
      <c r="D27" s="22" t="str" cm="1">
        <f t="array" ref="D27">IF($AH$27=0,"",INDEX(MASTER!$D$24:$AG$391,$AH$27,D$255))</f>
        <v>$XS103</v>
      </c>
      <c r="E27" s="22" cm="1">
        <f t="array" ref="E27">IF($AH$27=0,"",INDEX(MASTER!$D$24:$AG$391,$AH$27,E$255))</f>
        <v>0</v>
      </c>
      <c r="F27" s="22" t="str" cm="1">
        <f t="array" ref="F27">IF($AH$27=0,"",INDEX(MASTER!$D$24:$AG$391,$AH$27,F$255))</f>
        <v>US 23</v>
      </c>
      <c r="G27" s="23" cm="1">
        <f t="array" ref="G27">IF($AH$27=0,"",INDEX(MASTER!$D$24:$AG$391,$AH$27,G$255))</f>
        <v>93000</v>
      </c>
      <c r="H27" s="22" t="str" cm="1">
        <f t="array" ref="H27">IF($AH$27=0,"",INDEX(MASTER!$D$24:$AG$391,$AH$27,H$255))</f>
        <v>TO</v>
      </c>
      <c r="I27" s="23" cm="1">
        <f t="array" ref="I27">IF($AH$27=0,"",INDEX(MASTER!$D$24:$AG$391,$AH$27,I$255))</f>
        <v>93050</v>
      </c>
      <c r="J27" s="22" cm="1">
        <f t="array" ref="J27">IF($AH$27=0,"",INDEX(MASTER!$D$24:$AG$391,$AH$27,J$255))</f>
        <v>0</v>
      </c>
      <c r="K27" s="65" cm="1">
        <f t="array" ref="K27">IF($AH27=0,"",INDEX(MASTER!$AH$24:$BD$391,$AH27,D$255))</f>
        <v>0</v>
      </c>
      <c r="L27" s="65" cm="1">
        <f t="array" ref="L27">IF($AH27=0,"",INDEX(MASTER!$AH$24:$BD$391,$AH27,E$255))</f>
        <v>0</v>
      </c>
      <c r="M27" s="65" cm="1">
        <f t="array" ref="M27">IF($AH27=0,"",INDEX(MASTER!$AH$24:$BD$391,$AH27,F$255))</f>
        <v>0</v>
      </c>
      <c r="N27" s="65" cm="1">
        <f t="array" ref="N27">IF($AH27=0,"",INDEX(MASTER!$AH$24:$BD$391,$AH27,G$255))</f>
        <v>0</v>
      </c>
      <c r="O27" s="65" cm="1">
        <f t="array" ref="O27">IF($AH27=0,"",INDEX(MASTER!$AH$24:$BD$391,$AH27,H$255))</f>
        <v>0</v>
      </c>
      <c r="P27" s="65" cm="1">
        <f t="array" ref="P27">IF($AH27=0,"",INDEX(MASTER!$AH$24:$BD$391,$AH27,I$255))</f>
        <v>0</v>
      </c>
      <c r="Q27" s="65" cm="1">
        <f t="array" ref="Q27">IF($AH27=0,"",INDEX(MASTER!$AH$24:$BD$391,$AH27,J$255))</f>
        <v>0</v>
      </c>
      <c r="R27" s="65" cm="1">
        <f t="array" ref="R27">IF($AH27=0,"",INDEX(MASTER!$AH$24:$BD$391,$AH27,K$255))</f>
        <v>0</v>
      </c>
      <c r="S27" s="65" cm="1">
        <f t="array" ref="S27">IF($AH27=0,"",INDEX(MASTER!$AH$24:$BD$391,$AH27,L$255))</f>
        <v>0</v>
      </c>
      <c r="T27" s="65" cm="1">
        <f t="array" ref="T27">IF($AH27=0,"",INDEX(MASTER!$AH$24:$BD$391,$AH27,M$255))</f>
        <v>0</v>
      </c>
      <c r="U27" s="65" cm="1">
        <f t="array" ref="U27">IF($AH27=0,"",INDEX(MASTER!$AH$24:$BD$391,$AH27,N$255))</f>
        <v>0</v>
      </c>
      <c r="V27" s="65" cm="1">
        <f t="array" ref="V27">IF($AH27=0,"",INDEX(MASTER!$AH$24:$BD$391,$AH27,O$255))</f>
        <v>0</v>
      </c>
      <c r="W27" s="65" cm="1">
        <f t="array" ref="W27">IF($AH27=0,"",INDEX(MASTER!$AH$24:$BD$391,$AH27,P$255))</f>
        <v>0</v>
      </c>
      <c r="X27" s="65" cm="1">
        <f t="array" ref="X27">IF($AH27=0,"",INDEX(MASTER!$AH$24:$BD$391,$AH27,Q$255))</f>
        <v>0</v>
      </c>
      <c r="Y27" s="65" cm="1">
        <f t="array" ref="Y27">IF($AH27=0,"",INDEX(MASTER!$AH$24:$BD$391,$AH27,R$255))</f>
        <v>0</v>
      </c>
      <c r="Z27" s="65" cm="1">
        <f t="array" ref="Z27">IF($AH27=0,"",INDEX(MASTER!$AH$24:$BD$391,$AH27,S$255))</f>
        <v>0</v>
      </c>
      <c r="AA27" s="65" cm="1">
        <f t="array" ref="AA27">IF($AH27=0,"",INDEX(MASTER!$AH$24:$BD$391,$AH27,T$255))</f>
        <v>0</v>
      </c>
      <c r="AB27" s="65" cm="1">
        <f t="array" ref="AB27">IF($AH27=0,"",INDEX(MASTER!$AH$24:$BD$391,$AH27,U$255))</f>
        <v>0</v>
      </c>
      <c r="AC27" s="65" cm="1">
        <f t="array" ref="AC27">IF($AH27=0,"",INDEX(MASTER!$AH$24:$BD$391,$AH27,V$255))</f>
        <v>0</v>
      </c>
      <c r="AH27" s="3">
        <v>4</v>
      </c>
    </row>
    <row r="28" spans="2:34" ht="12.75" customHeight="1" x14ac:dyDescent="0.2">
      <c r="B28" s="28"/>
      <c r="D28" s="22" t="str" cm="1">
        <f t="array" ref="D28">IF($AH$28=0,"",INDEX(MASTER!$D$24:$AG$391,$AH$28,D$255))</f>
        <v>$XS104</v>
      </c>
      <c r="E28" s="22" cm="1">
        <f t="array" ref="E28">IF($AH$28=0,"",INDEX(MASTER!$D$24:$AG$391,$AH$28,E$255))</f>
        <v>0</v>
      </c>
      <c r="F28" s="22" t="str" cm="1">
        <f t="array" ref="F28">IF($AH$28=0,"",INDEX(MASTER!$D$24:$AG$391,$AH$28,F$255))</f>
        <v>US 23</v>
      </c>
      <c r="G28" s="23" cm="1">
        <f t="array" ref="G28">IF($AH$28=0,"",INDEX(MASTER!$D$24:$AG$391,$AH$28,G$255))</f>
        <v>93050</v>
      </c>
      <c r="H28" s="22" t="str" cm="1">
        <f t="array" ref="H28">IF($AH$28=0,"",INDEX(MASTER!$D$24:$AG$391,$AH$28,H$255))</f>
        <v>TO</v>
      </c>
      <c r="I28" s="23" cm="1">
        <f t="array" ref="I28">IF($AH$28=0,"",INDEX(MASTER!$D$24:$AG$391,$AH$28,I$255))</f>
        <v>93100</v>
      </c>
      <c r="J28" s="22" cm="1">
        <f t="array" ref="J28">IF($AH$28=0,"",INDEX(MASTER!$D$24:$AG$391,$AH$28,J$255))</f>
        <v>0</v>
      </c>
      <c r="K28" s="65" cm="1">
        <f t="array" ref="K28">IF($AH28=0,"",INDEX(MASTER!$AH$24:$BD$391,$AH28,D$255))</f>
        <v>0</v>
      </c>
      <c r="L28" s="65" cm="1">
        <f t="array" ref="L28">IF($AH28=0,"",INDEX(MASTER!$AH$24:$BD$391,$AH28,E$255))</f>
        <v>0</v>
      </c>
      <c r="M28" s="65" cm="1">
        <f t="array" ref="M28">IF($AH28=0,"",INDEX(MASTER!$AH$24:$BD$391,$AH28,F$255))</f>
        <v>0</v>
      </c>
      <c r="N28" s="65" cm="1">
        <f t="array" ref="N28">IF($AH28=0,"",INDEX(MASTER!$AH$24:$BD$391,$AH28,G$255))</f>
        <v>0</v>
      </c>
      <c r="O28" s="65" cm="1">
        <f t="array" ref="O28">IF($AH28=0,"",INDEX(MASTER!$AH$24:$BD$391,$AH28,H$255))</f>
        <v>0</v>
      </c>
      <c r="P28" s="65" cm="1">
        <f t="array" ref="P28">IF($AH28=0,"",INDEX(MASTER!$AH$24:$BD$391,$AH28,I$255))</f>
        <v>0</v>
      </c>
      <c r="Q28" s="65" cm="1">
        <f t="array" ref="Q28">IF($AH28=0,"",INDEX(MASTER!$AH$24:$BD$391,$AH28,J$255))</f>
        <v>0</v>
      </c>
      <c r="R28" s="65" cm="1">
        <f t="array" ref="R28">IF($AH28=0,"",INDEX(MASTER!$AH$24:$BD$391,$AH28,K$255))</f>
        <v>0</v>
      </c>
      <c r="S28" s="65" cm="1">
        <f t="array" ref="S28">IF($AH28=0,"",INDEX(MASTER!$AH$24:$BD$391,$AH28,L$255))</f>
        <v>0</v>
      </c>
      <c r="T28" s="65" cm="1">
        <f t="array" ref="T28">IF($AH28=0,"",INDEX(MASTER!$AH$24:$BD$391,$AH28,M$255))</f>
        <v>0</v>
      </c>
      <c r="U28" s="65" cm="1">
        <f t="array" ref="U28">IF($AH28=0,"",INDEX(MASTER!$AH$24:$BD$391,$AH28,N$255))</f>
        <v>0</v>
      </c>
      <c r="V28" s="65" cm="1">
        <f t="array" ref="V28">IF($AH28=0,"",INDEX(MASTER!$AH$24:$BD$391,$AH28,O$255))</f>
        <v>0</v>
      </c>
      <c r="W28" s="65" cm="1">
        <f t="array" ref="W28">IF($AH28=0,"",INDEX(MASTER!$AH$24:$BD$391,$AH28,P$255))</f>
        <v>0</v>
      </c>
      <c r="X28" s="65" cm="1">
        <f t="array" ref="X28">IF($AH28=0,"",INDEX(MASTER!$AH$24:$BD$391,$AH28,Q$255))</f>
        <v>0</v>
      </c>
      <c r="Y28" s="65" cm="1">
        <f t="array" ref="Y28">IF($AH28=0,"",INDEX(MASTER!$AH$24:$BD$391,$AH28,R$255))</f>
        <v>0</v>
      </c>
      <c r="Z28" s="65" cm="1">
        <f t="array" ref="Z28">IF($AH28=0,"",INDEX(MASTER!$AH$24:$BD$391,$AH28,S$255))</f>
        <v>0</v>
      </c>
      <c r="AA28" s="65" cm="1">
        <f t="array" ref="AA28">IF($AH28=0,"",INDEX(MASTER!$AH$24:$BD$391,$AH28,T$255))</f>
        <v>0</v>
      </c>
      <c r="AB28" s="65" cm="1">
        <f t="array" ref="AB28">IF($AH28=0,"",INDEX(MASTER!$AH$24:$BD$391,$AH28,U$255))</f>
        <v>0</v>
      </c>
      <c r="AC28" s="65" cm="1">
        <f t="array" ref="AC28">IF($AH28=0,"",INDEX(MASTER!$AH$24:$BD$391,$AH28,V$255))</f>
        <v>0</v>
      </c>
      <c r="AH28" s="3">
        <v>5</v>
      </c>
    </row>
    <row r="29" spans="2:34" ht="12.75" customHeight="1" x14ac:dyDescent="0.2">
      <c r="B29" s="28"/>
      <c r="D29" s="22" t="str" cm="1">
        <f t="array" ref="D29">IF($AH$29=0,"",INDEX(MASTER!$D$24:$AG$391,$AH$29,D$255))</f>
        <v>$XS104</v>
      </c>
      <c r="E29" s="22" cm="1">
        <f t="array" ref="E29">IF($AH$29=0,"",INDEX(MASTER!$D$24:$AG$391,$AH$29,E$255))</f>
        <v>0</v>
      </c>
      <c r="F29" s="22" t="str" cm="1">
        <f t="array" ref="F29">IF($AH$29=0,"",INDEX(MASTER!$D$24:$AG$391,$AH$29,F$255))</f>
        <v>US 23</v>
      </c>
      <c r="G29" s="23" cm="1">
        <f t="array" ref="G29">IF($AH$29=0,"",INDEX(MASTER!$D$24:$AG$391,$AH$29,G$255))</f>
        <v>93100</v>
      </c>
      <c r="H29" s="22" t="str" cm="1">
        <f t="array" ref="H29">IF($AH$29=0,"",INDEX(MASTER!$D$24:$AG$391,$AH$29,H$255))</f>
        <v>TO</v>
      </c>
      <c r="I29" s="23" cm="1">
        <f t="array" ref="I29">IF($AH$29=0,"",INDEX(MASTER!$D$24:$AG$391,$AH$29,I$255))</f>
        <v>93150</v>
      </c>
      <c r="J29" s="22" cm="1">
        <f t="array" ref="J29">IF($AH$29=0,"",INDEX(MASTER!$D$24:$AG$391,$AH$29,J$255))</f>
        <v>0</v>
      </c>
      <c r="K29" s="65" cm="1">
        <f t="array" ref="K29">IF($AH29=0,"",INDEX(MASTER!$AH$24:$BD$391,$AH29,D$255))</f>
        <v>0</v>
      </c>
      <c r="L29" s="65" cm="1">
        <f t="array" ref="L29">IF($AH29=0,"",INDEX(MASTER!$AH$24:$BD$391,$AH29,E$255))</f>
        <v>0</v>
      </c>
      <c r="M29" s="65" cm="1">
        <f t="array" ref="M29">IF($AH29=0,"",INDEX(MASTER!$AH$24:$BD$391,$AH29,F$255))</f>
        <v>0</v>
      </c>
      <c r="N29" s="65" cm="1">
        <f t="array" ref="N29">IF($AH29=0,"",INDEX(MASTER!$AH$24:$BD$391,$AH29,G$255))</f>
        <v>0</v>
      </c>
      <c r="O29" s="65" cm="1">
        <f t="array" ref="O29">IF($AH29=0,"",INDEX(MASTER!$AH$24:$BD$391,$AH29,H$255))</f>
        <v>0</v>
      </c>
      <c r="P29" s="65" cm="1">
        <f t="array" ref="P29">IF($AH29=0,"",INDEX(MASTER!$AH$24:$BD$391,$AH29,I$255))</f>
        <v>0</v>
      </c>
      <c r="Q29" s="65" cm="1">
        <f t="array" ref="Q29">IF($AH29=0,"",INDEX(MASTER!$AH$24:$BD$391,$AH29,J$255))</f>
        <v>0</v>
      </c>
      <c r="R29" s="65" cm="1">
        <f t="array" ref="R29">IF($AH29=0,"",INDEX(MASTER!$AH$24:$BD$391,$AH29,K$255))</f>
        <v>0</v>
      </c>
      <c r="S29" s="65" cm="1">
        <f t="array" ref="S29">IF($AH29=0,"",INDEX(MASTER!$AH$24:$BD$391,$AH29,L$255))</f>
        <v>0</v>
      </c>
      <c r="T29" s="65" cm="1">
        <f t="array" ref="T29">IF($AH29=0,"",INDEX(MASTER!$AH$24:$BD$391,$AH29,M$255))</f>
        <v>0</v>
      </c>
      <c r="U29" s="65" cm="1">
        <f t="array" ref="U29">IF($AH29=0,"",INDEX(MASTER!$AH$24:$BD$391,$AH29,N$255))</f>
        <v>0</v>
      </c>
      <c r="V29" s="65" cm="1">
        <f t="array" ref="V29">IF($AH29=0,"",INDEX(MASTER!$AH$24:$BD$391,$AH29,O$255))</f>
        <v>0</v>
      </c>
      <c r="W29" s="65" cm="1">
        <f t="array" ref="W29">IF($AH29=0,"",INDEX(MASTER!$AH$24:$BD$391,$AH29,P$255))</f>
        <v>0</v>
      </c>
      <c r="X29" s="65" cm="1">
        <f t="array" ref="X29">IF($AH29=0,"",INDEX(MASTER!$AH$24:$BD$391,$AH29,Q$255))</f>
        <v>0</v>
      </c>
      <c r="Y29" s="65" cm="1">
        <f t="array" ref="Y29">IF($AH29=0,"",INDEX(MASTER!$AH$24:$BD$391,$AH29,R$255))</f>
        <v>0</v>
      </c>
      <c r="Z29" s="65" cm="1">
        <f t="array" ref="Z29">IF($AH29=0,"",INDEX(MASTER!$AH$24:$BD$391,$AH29,S$255))</f>
        <v>0</v>
      </c>
      <c r="AA29" s="65" cm="1">
        <f t="array" ref="AA29">IF($AH29=0,"",INDEX(MASTER!$AH$24:$BD$391,$AH29,T$255))</f>
        <v>0</v>
      </c>
      <c r="AB29" s="65" cm="1">
        <f t="array" ref="AB29">IF($AH29=0,"",INDEX(MASTER!$AH$24:$BD$391,$AH29,U$255))</f>
        <v>0</v>
      </c>
      <c r="AC29" s="65" cm="1">
        <f t="array" ref="AC29">IF($AH29=0,"",INDEX(MASTER!$AH$24:$BD$391,$AH29,V$255))</f>
        <v>0</v>
      </c>
      <c r="AH29" s="3">
        <v>6</v>
      </c>
    </row>
    <row r="30" spans="2:34" ht="12.75" customHeight="1" x14ac:dyDescent="0.2">
      <c r="B30" s="28"/>
      <c r="D30" s="22" t="str" cm="1">
        <f t="array" ref="D30">IF($AH$30=0,"",INDEX(MASTER!$D$24:$AG$391,$AH$30,D$255))</f>
        <v>$XS105</v>
      </c>
      <c r="E30" s="22" cm="1">
        <f t="array" ref="E30">IF($AH$30=0,"",INDEX(MASTER!$D$24:$AG$391,$AH$30,E$255))</f>
        <v>0</v>
      </c>
      <c r="F30" s="22" t="str" cm="1">
        <f t="array" ref="F30">IF($AH$30=0,"",INDEX(MASTER!$D$24:$AG$391,$AH$30,F$255))</f>
        <v>US 23</v>
      </c>
      <c r="G30" s="23" cm="1">
        <f t="array" ref="G30">IF($AH$30=0,"",INDEX(MASTER!$D$24:$AG$391,$AH$30,G$255))</f>
        <v>93150</v>
      </c>
      <c r="H30" s="22" t="str" cm="1">
        <f t="array" ref="H30">IF($AH$30=0,"",INDEX(MASTER!$D$24:$AG$391,$AH$30,H$255))</f>
        <v>TO</v>
      </c>
      <c r="I30" s="23" cm="1">
        <f t="array" ref="I30">IF($AH$30=0,"",INDEX(MASTER!$D$24:$AG$391,$AH$30,I$255))</f>
        <v>93200</v>
      </c>
      <c r="J30" s="22" cm="1">
        <f t="array" ref="J30">IF($AH$30=0,"",INDEX(MASTER!$D$24:$AG$391,$AH$30,J$255))</f>
        <v>0</v>
      </c>
      <c r="K30" s="65" cm="1">
        <f t="array" ref="K30">IF($AH30=0,"",INDEX(MASTER!$AH$24:$BD$391,$AH30,D$255))</f>
        <v>0</v>
      </c>
      <c r="L30" s="65" cm="1">
        <f t="array" ref="L30">IF($AH30=0,"",INDEX(MASTER!$AH$24:$BD$391,$AH30,E$255))</f>
        <v>0</v>
      </c>
      <c r="M30" s="65" cm="1">
        <f t="array" ref="M30">IF($AH30=0,"",INDEX(MASTER!$AH$24:$BD$391,$AH30,F$255))</f>
        <v>0</v>
      </c>
      <c r="N30" s="65" cm="1">
        <f t="array" ref="N30">IF($AH30=0,"",INDEX(MASTER!$AH$24:$BD$391,$AH30,G$255))</f>
        <v>0</v>
      </c>
      <c r="O30" s="65" cm="1">
        <f t="array" ref="O30">IF($AH30=0,"",INDEX(MASTER!$AH$24:$BD$391,$AH30,H$255))</f>
        <v>0</v>
      </c>
      <c r="P30" s="65" cm="1">
        <f t="array" ref="P30">IF($AH30=0,"",INDEX(MASTER!$AH$24:$BD$391,$AH30,I$255))</f>
        <v>0</v>
      </c>
      <c r="Q30" s="65" cm="1">
        <f t="array" ref="Q30">IF($AH30=0,"",INDEX(MASTER!$AH$24:$BD$391,$AH30,J$255))</f>
        <v>0</v>
      </c>
      <c r="R30" s="65" cm="1">
        <f t="array" ref="R30">IF($AH30=0,"",INDEX(MASTER!$AH$24:$BD$391,$AH30,K$255))</f>
        <v>0</v>
      </c>
      <c r="S30" s="65" cm="1">
        <f t="array" ref="S30">IF($AH30=0,"",INDEX(MASTER!$AH$24:$BD$391,$AH30,L$255))</f>
        <v>0</v>
      </c>
      <c r="T30" s="65" cm="1">
        <f t="array" ref="T30">IF($AH30=0,"",INDEX(MASTER!$AH$24:$BD$391,$AH30,M$255))</f>
        <v>0</v>
      </c>
      <c r="U30" s="65" cm="1">
        <f t="array" ref="U30">IF($AH30=0,"",INDEX(MASTER!$AH$24:$BD$391,$AH30,N$255))</f>
        <v>0</v>
      </c>
      <c r="V30" s="65" cm="1">
        <f t="array" ref="V30">IF($AH30=0,"",INDEX(MASTER!$AH$24:$BD$391,$AH30,O$255))</f>
        <v>0</v>
      </c>
      <c r="W30" s="65" cm="1">
        <f t="array" ref="W30">IF($AH30=0,"",INDEX(MASTER!$AH$24:$BD$391,$AH30,P$255))</f>
        <v>0</v>
      </c>
      <c r="X30" s="65" cm="1">
        <f t="array" ref="X30">IF($AH30=0,"",INDEX(MASTER!$AH$24:$BD$391,$AH30,Q$255))</f>
        <v>0</v>
      </c>
      <c r="Y30" s="65" cm="1">
        <f t="array" ref="Y30">IF($AH30=0,"",INDEX(MASTER!$AH$24:$BD$391,$AH30,R$255))</f>
        <v>0</v>
      </c>
      <c r="Z30" s="65" cm="1">
        <f t="array" ref="Z30">IF($AH30=0,"",INDEX(MASTER!$AH$24:$BD$391,$AH30,S$255))</f>
        <v>0</v>
      </c>
      <c r="AA30" s="65" cm="1">
        <f t="array" ref="AA30">IF($AH30=0,"",INDEX(MASTER!$AH$24:$BD$391,$AH30,T$255))</f>
        <v>0</v>
      </c>
      <c r="AB30" s="65" cm="1">
        <f t="array" ref="AB30">IF($AH30=0,"",INDEX(MASTER!$AH$24:$BD$391,$AH30,U$255))</f>
        <v>0</v>
      </c>
      <c r="AC30" s="65" cm="1">
        <f t="array" ref="AC30">IF($AH30=0,"",INDEX(MASTER!$AH$24:$BD$391,$AH30,V$255))</f>
        <v>0</v>
      </c>
      <c r="AH30" s="3">
        <v>7</v>
      </c>
    </row>
    <row r="31" spans="2:34" ht="12.75" customHeight="1" x14ac:dyDescent="0.2">
      <c r="B31" s="28"/>
      <c r="D31" s="22" t="str" cm="1">
        <f t="array" ref="D31">IF($AH$31=0,"",INDEX(MASTER!$D$24:$AG$391,$AH$31,D$255))</f>
        <v>$XS105</v>
      </c>
      <c r="E31" s="22" cm="1">
        <f t="array" ref="E31">IF($AH$31=0,"",INDEX(MASTER!$D$24:$AG$391,$AH$31,E$255))</f>
        <v>0</v>
      </c>
      <c r="F31" s="22" t="str" cm="1">
        <f t="array" ref="F31">IF($AH$31=0,"",INDEX(MASTER!$D$24:$AG$391,$AH$31,F$255))</f>
        <v>US 23</v>
      </c>
      <c r="G31" s="23" cm="1">
        <f t="array" ref="G31">IF($AH$31=0,"",INDEX(MASTER!$D$24:$AG$391,$AH$31,G$255))</f>
        <v>93200</v>
      </c>
      <c r="H31" s="22" t="str" cm="1">
        <f t="array" ref="H31">IF($AH$31=0,"",INDEX(MASTER!$D$24:$AG$391,$AH$31,H$255))</f>
        <v>TO</v>
      </c>
      <c r="I31" s="23" cm="1">
        <f t="array" ref="I31">IF($AH$31=0,"",INDEX(MASTER!$D$24:$AG$391,$AH$31,I$255))</f>
        <v>93250</v>
      </c>
      <c r="J31" s="22" cm="1">
        <f t="array" ref="J31">IF($AH$31=0,"",INDEX(MASTER!$D$24:$AG$391,$AH$31,J$255))</f>
        <v>0</v>
      </c>
      <c r="K31" s="65" cm="1">
        <f t="array" ref="K31">IF($AH31=0,"",INDEX(MASTER!$AH$24:$BD$391,$AH31,D$255))</f>
        <v>0</v>
      </c>
      <c r="L31" s="65" cm="1">
        <f t="array" ref="L31">IF($AH31=0,"",INDEX(MASTER!$AH$24:$BD$391,$AH31,E$255))</f>
        <v>0</v>
      </c>
      <c r="M31" s="65" cm="1">
        <f t="array" ref="M31">IF($AH31=0,"",INDEX(MASTER!$AH$24:$BD$391,$AH31,F$255))</f>
        <v>0</v>
      </c>
      <c r="N31" s="65" cm="1">
        <f t="array" ref="N31">IF($AH31=0,"",INDEX(MASTER!$AH$24:$BD$391,$AH31,G$255))</f>
        <v>0</v>
      </c>
      <c r="O31" s="65" cm="1">
        <f t="array" ref="O31">IF($AH31=0,"",INDEX(MASTER!$AH$24:$BD$391,$AH31,H$255))</f>
        <v>0</v>
      </c>
      <c r="P31" s="65" cm="1">
        <f t="array" ref="P31">IF($AH31=0,"",INDEX(MASTER!$AH$24:$BD$391,$AH31,I$255))</f>
        <v>0</v>
      </c>
      <c r="Q31" s="65" cm="1">
        <f t="array" ref="Q31">IF($AH31=0,"",INDEX(MASTER!$AH$24:$BD$391,$AH31,J$255))</f>
        <v>0</v>
      </c>
      <c r="R31" s="65" cm="1">
        <f t="array" ref="R31">IF($AH31=0,"",INDEX(MASTER!$AH$24:$BD$391,$AH31,K$255))</f>
        <v>0</v>
      </c>
      <c r="S31" s="65" cm="1">
        <f t="array" ref="S31">IF($AH31=0,"",INDEX(MASTER!$AH$24:$BD$391,$AH31,L$255))</f>
        <v>0</v>
      </c>
      <c r="T31" s="65" cm="1">
        <f t="array" ref="T31">IF($AH31=0,"",INDEX(MASTER!$AH$24:$BD$391,$AH31,M$255))</f>
        <v>0</v>
      </c>
      <c r="U31" s="65" cm="1">
        <f t="array" ref="U31">IF($AH31=0,"",INDEX(MASTER!$AH$24:$BD$391,$AH31,N$255))</f>
        <v>0</v>
      </c>
      <c r="V31" s="65" cm="1">
        <f t="array" ref="V31">IF($AH31=0,"",INDEX(MASTER!$AH$24:$BD$391,$AH31,O$255))</f>
        <v>0</v>
      </c>
      <c r="W31" s="65" cm="1">
        <f t="array" ref="W31">IF($AH31=0,"",INDEX(MASTER!$AH$24:$BD$391,$AH31,P$255))</f>
        <v>0</v>
      </c>
      <c r="X31" s="65" cm="1">
        <f t="array" ref="X31">IF($AH31=0,"",INDEX(MASTER!$AH$24:$BD$391,$AH31,Q$255))</f>
        <v>0</v>
      </c>
      <c r="Y31" s="65" cm="1">
        <f t="array" ref="Y31">IF($AH31=0,"",INDEX(MASTER!$AH$24:$BD$391,$AH31,R$255))</f>
        <v>0</v>
      </c>
      <c r="Z31" s="65" cm="1">
        <f t="array" ref="Z31">IF($AH31=0,"",INDEX(MASTER!$AH$24:$BD$391,$AH31,S$255))</f>
        <v>0</v>
      </c>
      <c r="AA31" s="65" cm="1">
        <f t="array" ref="AA31">IF($AH31=0,"",INDEX(MASTER!$AH$24:$BD$391,$AH31,T$255))</f>
        <v>0</v>
      </c>
      <c r="AB31" s="65" cm="1">
        <f t="array" ref="AB31">IF($AH31=0,"",INDEX(MASTER!$AH$24:$BD$391,$AH31,U$255))</f>
        <v>0</v>
      </c>
      <c r="AC31" s="65" cm="1">
        <f t="array" ref="AC31">IF($AH31=0,"",INDEX(MASTER!$AH$24:$BD$391,$AH31,V$255))</f>
        <v>0</v>
      </c>
      <c r="AH31" s="3">
        <v>8</v>
      </c>
    </row>
    <row r="32" spans="2:34" ht="12.75" customHeight="1" x14ac:dyDescent="0.2">
      <c r="B32" s="28"/>
      <c r="D32" s="22" t="str" cm="1">
        <f t="array" ref="D32">IF($AH$32=0,"",INDEX(MASTER!$D$24:$AG$391,$AH$32,D$255))</f>
        <v>$XS106</v>
      </c>
      <c r="E32" s="22" cm="1">
        <f t="array" ref="E32">IF($AH$32=0,"",INDEX(MASTER!$D$24:$AG$391,$AH$32,E$255))</f>
        <v>0</v>
      </c>
      <c r="F32" s="22" t="str" cm="1">
        <f t="array" ref="F32">IF($AH$32=0,"",INDEX(MASTER!$D$24:$AG$391,$AH$32,F$255))</f>
        <v>US 23</v>
      </c>
      <c r="G32" s="23" cm="1">
        <f t="array" ref="G32">IF($AH$32=0,"",INDEX(MASTER!$D$24:$AG$391,$AH$32,G$255))</f>
        <v>93250</v>
      </c>
      <c r="H32" s="22" t="str" cm="1">
        <f t="array" ref="H32">IF($AH$32=0,"",INDEX(MASTER!$D$24:$AG$391,$AH$32,H$255))</f>
        <v>TO</v>
      </c>
      <c r="I32" s="23" cm="1">
        <f t="array" ref="I32">IF($AH$32=0,"",INDEX(MASTER!$D$24:$AG$391,$AH$32,I$255))</f>
        <v>93300</v>
      </c>
      <c r="J32" s="22" cm="1">
        <f t="array" ref="J32">IF($AH$32=0,"",INDEX(MASTER!$D$24:$AG$391,$AH$32,J$255))</f>
        <v>0</v>
      </c>
      <c r="K32" s="65" cm="1">
        <f t="array" ref="K32">IF($AH32=0,"",INDEX(MASTER!$AH$24:$BD$391,$AH32,D$255))</f>
        <v>0</v>
      </c>
      <c r="L32" s="65" cm="1">
        <f t="array" ref="L32">IF($AH32=0,"",INDEX(MASTER!$AH$24:$BD$391,$AH32,E$255))</f>
        <v>0</v>
      </c>
      <c r="M32" s="65" cm="1">
        <f t="array" ref="M32">IF($AH32=0,"",INDEX(MASTER!$AH$24:$BD$391,$AH32,F$255))</f>
        <v>0</v>
      </c>
      <c r="N32" s="65" cm="1">
        <f t="array" ref="N32">IF($AH32=0,"",INDEX(MASTER!$AH$24:$BD$391,$AH32,G$255))</f>
        <v>0</v>
      </c>
      <c r="O32" s="65" cm="1">
        <f t="array" ref="O32">IF($AH32=0,"",INDEX(MASTER!$AH$24:$BD$391,$AH32,H$255))</f>
        <v>0</v>
      </c>
      <c r="P32" s="65" cm="1">
        <f t="array" ref="P32">IF($AH32=0,"",INDEX(MASTER!$AH$24:$BD$391,$AH32,I$255))</f>
        <v>0</v>
      </c>
      <c r="Q32" s="65" cm="1">
        <f t="array" ref="Q32">IF($AH32=0,"",INDEX(MASTER!$AH$24:$BD$391,$AH32,J$255))</f>
        <v>0</v>
      </c>
      <c r="R32" s="65" cm="1">
        <f t="array" ref="R32">IF($AH32=0,"",INDEX(MASTER!$AH$24:$BD$391,$AH32,K$255))</f>
        <v>0</v>
      </c>
      <c r="S32" s="65" cm="1">
        <f t="array" ref="S32">IF($AH32=0,"",INDEX(MASTER!$AH$24:$BD$391,$AH32,L$255))</f>
        <v>0</v>
      </c>
      <c r="T32" s="65" cm="1">
        <f t="array" ref="T32">IF($AH32=0,"",INDEX(MASTER!$AH$24:$BD$391,$AH32,M$255))</f>
        <v>0</v>
      </c>
      <c r="U32" s="65" cm="1">
        <f t="array" ref="U32">IF($AH32=0,"",INDEX(MASTER!$AH$24:$BD$391,$AH32,N$255))</f>
        <v>0</v>
      </c>
      <c r="V32" s="65" cm="1">
        <f t="array" ref="V32">IF($AH32=0,"",INDEX(MASTER!$AH$24:$BD$391,$AH32,O$255))</f>
        <v>0</v>
      </c>
      <c r="W32" s="65" cm="1">
        <f t="array" ref="W32">IF($AH32=0,"",INDEX(MASTER!$AH$24:$BD$391,$AH32,P$255))</f>
        <v>0</v>
      </c>
      <c r="X32" s="65" cm="1">
        <f t="array" ref="X32">IF($AH32=0,"",INDEX(MASTER!$AH$24:$BD$391,$AH32,Q$255))</f>
        <v>0</v>
      </c>
      <c r="Y32" s="65" cm="1">
        <f t="array" ref="Y32">IF($AH32=0,"",INDEX(MASTER!$AH$24:$BD$391,$AH32,R$255))</f>
        <v>0</v>
      </c>
      <c r="Z32" s="65" cm="1">
        <f t="array" ref="Z32">IF($AH32=0,"",INDEX(MASTER!$AH$24:$BD$391,$AH32,S$255))</f>
        <v>0</v>
      </c>
      <c r="AA32" s="65" cm="1">
        <f t="array" ref="AA32">IF($AH32=0,"",INDEX(MASTER!$AH$24:$BD$391,$AH32,T$255))</f>
        <v>0</v>
      </c>
      <c r="AB32" s="65" cm="1">
        <f t="array" ref="AB32">IF($AH32=0,"",INDEX(MASTER!$AH$24:$BD$391,$AH32,U$255))</f>
        <v>0</v>
      </c>
      <c r="AC32" s="65" cm="1">
        <f t="array" ref="AC32">IF($AH32=0,"",INDEX(MASTER!$AH$24:$BD$391,$AH32,V$255))</f>
        <v>0</v>
      </c>
      <c r="AH32" s="3">
        <v>9</v>
      </c>
    </row>
    <row r="33" spans="2:34" ht="12.75" customHeight="1" x14ac:dyDescent="0.2">
      <c r="B33" s="28"/>
      <c r="D33" s="22" t="str" cm="1">
        <f t="array" ref="D33">IF($AH$33=0,"",INDEX(MASTER!$D$24:$AG$391,$AH$33,D$255))</f>
        <v>$XS106</v>
      </c>
      <c r="E33" s="22" cm="1">
        <f t="array" ref="E33">IF($AH$33=0,"",INDEX(MASTER!$D$24:$AG$391,$AH$33,E$255))</f>
        <v>0</v>
      </c>
      <c r="F33" s="22" t="str" cm="1">
        <f t="array" ref="F33">IF($AH$33=0,"",INDEX(MASTER!$D$24:$AG$391,$AH$33,F$255))</f>
        <v>US 23</v>
      </c>
      <c r="G33" s="23" cm="1">
        <f t="array" ref="G33">IF($AH$33=0,"",INDEX(MASTER!$D$24:$AG$391,$AH$33,G$255))</f>
        <v>93300</v>
      </c>
      <c r="H33" s="22" t="str" cm="1">
        <f t="array" ref="H33">IF($AH$33=0,"",INDEX(MASTER!$D$24:$AG$391,$AH$33,H$255))</f>
        <v>TO</v>
      </c>
      <c r="I33" s="23" cm="1">
        <f t="array" ref="I33">IF($AH$33=0,"",INDEX(MASTER!$D$24:$AG$391,$AH$33,I$255))</f>
        <v>93350</v>
      </c>
      <c r="J33" s="22" cm="1">
        <f t="array" ref="J33">IF($AH$33=0,"",INDEX(MASTER!$D$24:$AG$391,$AH$33,J$255))</f>
        <v>0</v>
      </c>
      <c r="K33" s="65" cm="1">
        <f t="array" ref="K33">IF($AH33=0,"",INDEX(MASTER!$AH$24:$BD$391,$AH33,D$255))</f>
        <v>0</v>
      </c>
      <c r="L33" s="65" cm="1">
        <f t="array" ref="L33">IF($AH33=0,"",INDEX(MASTER!$AH$24:$BD$391,$AH33,E$255))</f>
        <v>0</v>
      </c>
      <c r="M33" s="65" cm="1">
        <f t="array" ref="M33">IF($AH33=0,"",INDEX(MASTER!$AH$24:$BD$391,$AH33,F$255))</f>
        <v>0</v>
      </c>
      <c r="N33" s="65" cm="1">
        <f t="array" ref="N33">IF($AH33=0,"",INDEX(MASTER!$AH$24:$BD$391,$AH33,G$255))</f>
        <v>0</v>
      </c>
      <c r="O33" s="65" cm="1">
        <f t="array" ref="O33">IF($AH33=0,"",INDEX(MASTER!$AH$24:$BD$391,$AH33,H$255))</f>
        <v>0</v>
      </c>
      <c r="P33" s="65" cm="1">
        <f t="array" ref="P33">IF($AH33=0,"",INDEX(MASTER!$AH$24:$BD$391,$AH33,I$255))</f>
        <v>0</v>
      </c>
      <c r="Q33" s="65" cm="1">
        <f t="array" ref="Q33">IF($AH33=0,"",INDEX(MASTER!$AH$24:$BD$391,$AH33,J$255))</f>
        <v>0</v>
      </c>
      <c r="R33" s="65" cm="1">
        <f t="array" ref="R33">IF($AH33=0,"",INDEX(MASTER!$AH$24:$BD$391,$AH33,K$255))</f>
        <v>0</v>
      </c>
      <c r="S33" s="65" cm="1">
        <f t="array" ref="S33">IF($AH33=0,"",INDEX(MASTER!$AH$24:$BD$391,$AH33,L$255))</f>
        <v>0</v>
      </c>
      <c r="T33" s="65" cm="1">
        <f t="array" ref="T33">IF($AH33=0,"",INDEX(MASTER!$AH$24:$BD$391,$AH33,M$255))</f>
        <v>0</v>
      </c>
      <c r="U33" s="65" cm="1">
        <f t="array" ref="U33">IF($AH33=0,"",INDEX(MASTER!$AH$24:$BD$391,$AH33,N$255))</f>
        <v>0</v>
      </c>
      <c r="V33" s="65" cm="1">
        <f t="array" ref="V33">IF($AH33=0,"",INDEX(MASTER!$AH$24:$BD$391,$AH33,O$255))</f>
        <v>0</v>
      </c>
      <c r="W33" s="65" cm="1">
        <f t="array" ref="W33">IF($AH33=0,"",INDEX(MASTER!$AH$24:$BD$391,$AH33,P$255))</f>
        <v>0</v>
      </c>
      <c r="X33" s="65" cm="1">
        <f t="array" ref="X33">IF($AH33=0,"",INDEX(MASTER!$AH$24:$BD$391,$AH33,Q$255))</f>
        <v>0</v>
      </c>
      <c r="Y33" s="65" cm="1">
        <f t="array" ref="Y33">IF($AH33=0,"",INDEX(MASTER!$AH$24:$BD$391,$AH33,R$255))</f>
        <v>0</v>
      </c>
      <c r="Z33" s="65" cm="1">
        <f t="array" ref="Z33">IF($AH33=0,"",INDEX(MASTER!$AH$24:$BD$391,$AH33,S$255))</f>
        <v>0</v>
      </c>
      <c r="AA33" s="65" cm="1">
        <f t="array" ref="AA33">IF($AH33=0,"",INDEX(MASTER!$AH$24:$BD$391,$AH33,T$255))</f>
        <v>0</v>
      </c>
      <c r="AB33" s="65" cm="1">
        <f t="array" ref="AB33">IF($AH33=0,"",INDEX(MASTER!$AH$24:$BD$391,$AH33,U$255))</f>
        <v>0</v>
      </c>
      <c r="AC33" s="65" cm="1">
        <f t="array" ref="AC33">IF($AH33=0,"",INDEX(MASTER!$AH$24:$BD$391,$AH33,V$255))</f>
        <v>0</v>
      </c>
      <c r="AH33" s="3">
        <v>10</v>
      </c>
    </row>
    <row r="34" spans="2:34" ht="12.75" customHeight="1" x14ac:dyDescent="0.2">
      <c r="B34" s="28"/>
      <c r="D34" s="22" t="str" cm="1">
        <f t="array" ref="D34">IF($AH$34=0,"",INDEX(MASTER!$D$24:$AG$391,$AH$34,D$255))</f>
        <v>$XS106</v>
      </c>
      <c r="E34" s="22" cm="1">
        <f t="array" ref="E34">IF($AH$34=0,"",INDEX(MASTER!$D$24:$AG$391,$AH$34,E$255))</f>
        <v>0</v>
      </c>
      <c r="F34" s="22" t="str" cm="1">
        <f t="array" ref="F34">IF($AH$34=0,"",INDEX(MASTER!$D$24:$AG$391,$AH$34,F$255))</f>
        <v>US 23</v>
      </c>
      <c r="G34" s="23" cm="1">
        <f t="array" ref="G34">IF($AH$34=0,"",INDEX(MASTER!$D$24:$AG$391,$AH$34,G$255))</f>
        <v>93350</v>
      </c>
      <c r="H34" s="22" t="str" cm="1">
        <f t="array" ref="H34">IF($AH$34=0,"",INDEX(MASTER!$D$24:$AG$391,$AH$34,H$255))</f>
        <v>TO</v>
      </c>
      <c r="I34" s="23" cm="1">
        <f t="array" ref="I34">IF($AH$34=0,"",INDEX(MASTER!$D$24:$AG$391,$AH$34,I$255))</f>
        <v>93400</v>
      </c>
      <c r="J34" s="22" cm="1">
        <f t="array" ref="J34">IF($AH$34=0,"",INDEX(MASTER!$D$24:$AG$391,$AH$34,J$255))</f>
        <v>0</v>
      </c>
      <c r="K34" s="65" cm="1">
        <f t="array" ref="K34">IF($AH34=0,"",INDEX(MASTER!$AH$24:$BD$391,$AH34,D$255))</f>
        <v>0</v>
      </c>
      <c r="L34" s="65" cm="1">
        <f t="array" ref="L34">IF($AH34=0,"",INDEX(MASTER!$AH$24:$BD$391,$AH34,E$255))</f>
        <v>0</v>
      </c>
      <c r="M34" s="65" cm="1">
        <f t="array" ref="M34">IF($AH34=0,"",INDEX(MASTER!$AH$24:$BD$391,$AH34,F$255))</f>
        <v>0</v>
      </c>
      <c r="N34" s="65" cm="1">
        <f t="array" ref="N34">IF($AH34=0,"",INDEX(MASTER!$AH$24:$BD$391,$AH34,G$255))</f>
        <v>0</v>
      </c>
      <c r="O34" s="65" cm="1">
        <f t="array" ref="O34">IF($AH34=0,"",INDEX(MASTER!$AH$24:$BD$391,$AH34,H$255))</f>
        <v>0</v>
      </c>
      <c r="P34" s="65" cm="1">
        <f t="array" ref="P34">IF($AH34=0,"",INDEX(MASTER!$AH$24:$BD$391,$AH34,I$255))</f>
        <v>0</v>
      </c>
      <c r="Q34" s="65" cm="1">
        <f t="array" ref="Q34">IF($AH34=0,"",INDEX(MASTER!$AH$24:$BD$391,$AH34,J$255))</f>
        <v>0</v>
      </c>
      <c r="R34" s="65" cm="1">
        <f t="array" ref="R34">IF($AH34=0,"",INDEX(MASTER!$AH$24:$BD$391,$AH34,K$255))</f>
        <v>0</v>
      </c>
      <c r="S34" s="65" cm="1">
        <f t="array" ref="S34">IF($AH34=0,"",INDEX(MASTER!$AH$24:$BD$391,$AH34,L$255))</f>
        <v>0</v>
      </c>
      <c r="T34" s="65" cm="1">
        <f t="array" ref="T34">IF($AH34=0,"",INDEX(MASTER!$AH$24:$BD$391,$AH34,M$255))</f>
        <v>0</v>
      </c>
      <c r="U34" s="65" cm="1">
        <f t="array" ref="U34">IF($AH34=0,"",INDEX(MASTER!$AH$24:$BD$391,$AH34,N$255))</f>
        <v>0</v>
      </c>
      <c r="V34" s="65" cm="1">
        <f t="array" ref="V34">IF($AH34=0,"",INDEX(MASTER!$AH$24:$BD$391,$AH34,O$255))</f>
        <v>0</v>
      </c>
      <c r="W34" s="65" cm="1">
        <f t="array" ref="W34">IF($AH34=0,"",INDEX(MASTER!$AH$24:$BD$391,$AH34,P$255))</f>
        <v>0</v>
      </c>
      <c r="X34" s="65" cm="1">
        <f t="array" ref="X34">IF($AH34=0,"",INDEX(MASTER!$AH$24:$BD$391,$AH34,Q$255))</f>
        <v>0</v>
      </c>
      <c r="Y34" s="65" cm="1">
        <f t="array" ref="Y34">IF($AH34=0,"",INDEX(MASTER!$AH$24:$BD$391,$AH34,R$255))</f>
        <v>0</v>
      </c>
      <c r="Z34" s="65" cm="1">
        <f t="array" ref="Z34">IF($AH34=0,"",INDEX(MASTER!$AH$24:$BD$391,$AH34,S$255))</f>
        <v>0</v>
      </c>
      <c r="AA34" s="65" cm="1">
        <f t="array" ref="AA34">IF($AH34=0,"",INDEX(MASTER!$AH$24:$BD$391,$AH34,T$255))</f>
        <v>0</v>
      </c>
      <c r="AB34" s="65" cm="1">
        <f t="array" ref="AB34">IF($AH34=0,"",INDEX(MASTER!$AH$24:$BD$391,$AH34,U$255))</f>
        <v>0</v>
      </c>
      <c r="AC34" s="65" cm="1">
        <f t="array" ref="AC34">IF($AH34=0,"",INDEX(MASTER!$AH$24:$BD$391,$AH34,V$255))</f>
        <v>0</v>
      </c>
      <c r="AH34" s="3">
        <v>11</v>
      </c>
    </row>
    <row r="35" spans="2:34" ht="12.75" customHeight="1" x14ac:dyDescent="0.2">
      <c r="B35" s="28"/>
      <c r="D35" s="22" t="str" cm="1">
        <f t="array" ref="D35">IF($AH$35=0,"",INDEX(MASTER!$D$24:$AG$391,$AH$35,D$255))</f>
        <v>$XS107</v>
      </c>
      <c r="E35" s="22" cm="1">
        <f t="array" ref="E35">IF($AH$35=0,"",INDEX(MASTER!$D$24:$AG$391,$AH$35,E$255))</f>
        <v>0</v>
      </c>
      <c r="F35" s="22" t="str" cm="1">
        <f t="array" ref="F35">IF($AH$35=0,"",INDEX(MASTER!$D$24:$AG$391,$AH$35,F$255))</f>
        <v>US 23</v>
      </c>
      <c r="G35" s="23" cm="1">
        <f t="array" ref="G35">IF($AH$35=0,"",INDEX(MASTER!$D$24:$AG$391,$AH$35,G$255))</f>
        <v>93400</v>
      </c>
      <c r="H35" s="22" t="str" cm="1">
        <f t="array" ref="H35">IF($AH$35=0,"",INDEX(MASTER!$D$24:$AG$391,$AH$35,H$255))</f>
        <v>TO</v>
      </c>
      <c r="I35" s="23" cm="1">
        <f t="array" ref="I35">IF($AH$35=0,"",INDEX(MASTER!$D$24:$AG$391,$AH$35,I$255))</f>
        <v>93450</v>
      </c>
      <c r="J35" s="22" cm="1">
        <f t="array" ref="J35">IF($AH$35=0,"",INDEX(MASTER!$D$24:$AG$391,$AH$35,J$255))</f>
        <v>0</v>
      </c>
      <c r="K35" s="65" cm="1">
        <f t="array" ref="K35">IF($AH35=0,"",INDEX(MASTER!$AH$24:$BD$391,$AH35,D$255))</f>
        <v>0</v>
      </c>
      <c r="L35" s="65" cm="1">
        <f t="array" ref="L35">IF($AH35=0,"",INDEX(MASTER!$AH$24:$BD$391,$AH35,E$255))</f>
        <v>0</v>
      </c>
      <c r="M35" s="65" cm="1">
        <f t="array" ref="M35">IF($AH35=0,"",INDEX(MASTER!$AH$24:$BD$391,$AH35,F$255))</f>
        <v>0</v>
      </c>
      <c r="N35" s="65" cm="1">
        <f t="array" ref="N35">IF($AH35=0,"",INDEX(MASTER!$AH$24:$BD$391,$AH35,G$255))</f>
        <v>0</v>
      </c>
      <c r="O35" s="65" cm="1">
        <f t="array" ref="O35">IF($AH35=0,"",INDEX(MASTER!$AH$24:$BD$391,$AH35,H$255))</f>
        <v>0</v>
      </c>
      <c r="P35" s="65" cm="1">
        <f t="array" ref="P35">IF($AH35=0,"",INDEX(MASTER!$AH$24:$BD$391,$AH35,I$255))</f>
        <v>0</v>
      </c>
      <c r="Q35" s="65" cm="1">
        <f t="array" ref="Q35">IF($AH35=0,"",INDEX(MASTER!$AH$24:$BD$391,$AH35,J$255))</f>
        <v>0</v>
      </c>
      <c r="R35" s="65" cm="1">
        <f t="array" ref="R35">IF($AH35=0,"",INDEX(MASTER!$AH$24:$BD$391,$AH35,K$255))</f>
        <v>0</v>
      </c>
      <c r="S35" s="65" cm="1">
        <f t="array" ref="S35">IF($AH35=0,"",INDEX(MASTER!$AH$24:$BD$391,$AH35,L$255))</f>
        <v>0</v>
      </c>
      <c r="T35" s="65" cm="1">
        <f t="array" ref="T35">IF($AH35=0,"",INDEX(MASTER!$AH$24:$BD$391,$AH35,M$255))</f>
        <v>0</v>
      </c>
      <c r="U35" s="65" cm="1">
        <f t="array" ref="U35">IF($AH35=0,"",INDEX(MASTER!$AH$24:$BD$391,$AH35,N$255))</f>
        <v>0</v>
      </c>
      <c r="V35" s="65" cm="1">
        <f t="array" ref="V35">IF($AH35=0,"",INDEX(MASTER!$AH$24:$BD$391,$AH35,O$255))</f>
        <v>0</v>
      </c>
      <c r="W35" s="65" cm="1">
        <f t="array" ref="W35">IF($AH35=0,"",INDEX(MASTER!$AH$24:$BD$391,$AH35,P$255))</f>
        <v>0</v>
      </c>
      <c r="X35" s="65" cm="1">
        <f t="array" ref="X35">IF($AH35=0,"",INDEX(MASTER!$AH$24:$BD$391,$AH35,Q$255))</f>
        <v>0</v>
      </c>
      <c r="Y35" s="65" cm="1">
        <f t="array" ref="Y35">IF($AH35=0,"",INDEX(MASTER!$AH$24:$BD$391,$AH35,R$255))</f>
        <v>0</v>
      </c>
      <c r="Z35" s="65" cm="1">
        <f t="array" ref="Z35">IF($AH35=0,"",INDEX(MASTER!$AH$24:$BD$391,$AH35,S$255))</f>
        <v>0</v>
      </c>
      <c r="AA35" s="65" cm="1">
        <f t="array" ref="AA35">IF($AH35=0,"",INDEX(MASTER!$AH$24:$BD$391,$AH35,T$255))</f>
        <v>0</v>
      </c>
      <c r="AB35" s="65" cm="1">
        <f t="array" ref="AB35">IF($AH35=0,"",INDEX(MASTER!$AH$24:$BD$391,$AH35,U$255))</f>
        <v>0</v>
      </c>
      <c r="AC35" s="65" cm="1">
        <f t="array" ref="AC35">IF($AH35=0,"",INDEX(MASTER!$AH$24:$BD$391,$AH35,V$255))</f>
        <v>0</v>
      </c>
      <c r="AH35" s="3">
        <v>12</v>
      </c>
    </row>
    <row r="36" spans="2:34" ht="12.75" customHeight="1" x14ac:dyDescent="0.2">
      <c r="B36" s="28"/>
      <c r="D36" s="22" t="str" cm="1">
        <f t="array" ref="D36">IF($AH$36=0,"",INDEX(MASTER!$D$24:$AG$391,$AH$36,D$255))</f>
        <v>$XS107</v>
      </c>
      <c r="E36" s="22" cm="1">
        <f t="array" ref="E36">IF($AH$36=0,"",INDEX(MASTER!$D$24:$AG$391,$AH$36,E$255))</f>
        <v>0</v>
      </c>
      <c r="F36" s="22" t="str" cm="1">
        <f t="array" ref="F36">IF($AH$36=0,"",INDEX(MASTER!$D$24:$AG$391,$AH$36,F$255))</f>
        <v>US 23</v>
      </c>
      <c r="G36" s="23" cm="1">
        <f t="array" ref="G36">IF($AH$36=0,"",INDEX(MASTER!$D$24:$AG$391,$AH$36,G$255))</f>
        <v>93450</v>
      </c>
      <c r="H36" s="22" t="str" cm="1">
        <f t="array" ref="H36">IF($AH$36=0,"",INDEX(MASTER!$D$24:$AG$391,$AH$36,H$255))</f>
        <v>TO</v>
      </c>
      <c r="I36" s="23" cm="1">
        <f t="array" ref="I36">IF($AH$36=0,"",INDEX(MASTER!$D$24:$AG$391,$AH$36,I$255))</f>
        <v>93500</v>
      </c>
      <c r="J36" s="22" cm="1">
        <f t="array" ref="J36">IF($AH$36=0,"",INDEX(MASTER!$D$24:$AG$391,$AH$36,J$255))</f>
        <v>0</v>
      </c>
      <c r="K36" s="65" cm="1">
        <f t="array" ref="K36">IF($AH36=0,"",INDEX(MASTER!$AH$24:$BD$391,$AH36,D$255))</f>
        <v>0</v>
      </c>
      <c r="L36" s="65" cm="1">
        <f t="array" ref="L36">IF($AH36=0,"",INDEX(MASTER!$AH$24:$BD$391,$AH36,E$255))</f>
        <v>0</v>
      </c>
      <c r="M36" s="65" cm="1">
        <f t="array" ref="M36">IF($AH36=0,"",INDEX(MASTER!$AH$24:$BD$391,$AH36,F$255))</f>
        <v>0</v>
      </c>
      <c r="N36" s="65" cm="1">
        <f t="array" ref="N36">IF($AH36=0,"",INDEX(MASTER!$AH$24:$BD$391,$AH36,G$255))</f>
        <v>0</v>
      </c>
      <c r="O36" s="65" cm="1">
        <f t="array" ref="O36">IF($AH36=0,"",INDEX(MASTER!$AH$24:$BD$391,$AH36,H$255))</f>
        <v>0</v>
      </c>
      <c r="P36" s="65" cm="1">
        <f t="array" ref="P36">IF($AH36=0,"",INDEX(MASTER!$AH$24:$BD$391,$AH36,I$255))</f>
        <v>0</v>
      </c>
      <c r="Q36" s="65" cm="1">
        <f t="array" ref="Q36">IF($AH36=0,"",INDEX(MASTER!$AH$24:$BD$391,$AH36,J$255))</f>
        <v>0</v>
      </c>
      <c r="R36" s="65" cm="1">
        <f t="array" ref="R36">IF($AH36=0,"",INDEX(MASTER!$AH$24:$BD$391,$AH36,K$255))</f>
        <v>0</v>
      </c>
      <c r="S36" s="65" cm="1">
        <f t="array" ref="S36">IF($AH36=0,"",INDEX(MASTER!$AH$24:$BD$391,$AH36,L$255))</f>
        <v>0</v>
      </c>
      <c r="T36" s="65" cm="1">
        <f t="array" ref="T36">IF($AH36=0,"",INDEX(MASTER!$AH$24:$BD$391,$AH36,M$255))</f>
        <v>0</v>
      </c>
      <c r="U36" s="65" cm="1">
        <f t="array" ref="U36">IF($AH36=0,"",INDEX(MASTER!$AH$24:$BD$391,$AH36,N$255))</f>
        <v>0</v>
      </c>
      <c r="V36" s="65" cm="1">
        <f t="array" ref="V36">IF($AH36=0,"",INDEX(MASTER!$AH$24:$BD$391,$AH36,O$255))</f>
        <v>0</v>
      </c>
      <c r="W36" s="65" cm="1">
        <f t="array" ref="W36">IF($AH36=0,"",INDEX(MASTER!$AH$24:$BD$391,$AH36,P$255))</f>
        <v>0</v>
      </c>
      <c r="X36" s="65" cm="1">
        <f t="array" ref="X36">IF($AH36=0,"",INDEX(MASTER!$AH$24:$BD$391,$AH36,Q$255))</f>
        <v>0</v>
      </c>
      <c r="Y36" s="65" cm="1">
        <f t="array" ref="Y36">IF($AH36=0,"",INDEX(MASTER!$AH$24:$BD$391,$AH36,R$255))</f>
        <v>0</v>
      </c>
      <c r="Z36" s="65" cm="1">
        <f t="array" ref="Z36">IF($AH36=0,"",INDEX(MASTER!$AH$24:$BD$391,$AH36,S$255))</f>
        <v>0</v>
      </c>
      <c r="AA36" s="65" cm="1">
        <f t="array" ref="AA36">IF($AH36=0,"",INDEX(MASTER!$AH$24:$BD$391,$AH36,T$255))</f>
        <v>0</v>
      </c>
      <c r="AB36" s="65" cm="1">
        <f t="array" ref="AB36">IF($AH36=0,"",INDEX(MASTER!$AH$24:$BD$391,$AH36,U$255))</f>
        <v>0</v>
      </c>
      <c r="AC36" s="65" cm="1">
        <f t="array" ref="AC36">IF($AH36=0,"",INDEX(MASTER!$AH$24:$BD$391,$AH36,V$255))</f>
        <v>0</v>
      </c>
      <c r="AH36" s="3">
        <v>13</v>
      </c>
    </row>
    <row r="37" spans="2:34" ht="12.75" customHeight="1" x14ac:dyDescent="0.2">
      <c r="B37" s="28"/>
      <c r="D37" s="22" t="str" cm="1">
        <f t="array" ref="D37">IF($AH$37=0,"",INDEX(MASTER!$D$24:$AG$391,$AH$37,D$255))</f>
        <v>$XS107</v>
      </c>
      <c r="E37" s="22" cm="1">
        <f t="array" ref="E37">IF($AH$37=0,"",INDEX(MASTER!$D$24:$AG$391,$AH$37,E$255))</f>
        <v>0</v>
      </c>
      <c r="F37" s="22" t="str" cm="1">
        <f t="array" ref="F37">IF($AH$37=0,"",INDEX(MASTER!$D$24:$AG$391,$AH$37,F$255))</f>
        <v>US 23</v>
      </c>
      <c r="G37" s="23" cm="1">
        <f t="array" ref="G37">IF($AH$37=0,"",INDEX(MASTER!$D$24:$AG$391,$AH$37,G$255))</f>
        <v>93500</v>
      </c>
      <c r="H37" s="22" t="str" cm="1">
        <f t="array" ref="H37">IF($AH$37=0,"",INDEX(MASTER!$D$24:$AG$391,$AH$37,H$255))</f>
        <v>TO</v>
      </c>
      <c r="I37" s="23" cm="1">
        <f t="array" ref="I37">IF($AH$37=0,"",INDEX(MASTER!$D$24:$AG$391,$AH$37,I$255))</f>
        <v>93550</v>
      </c>
      <c r="J37" s="22" cm="1">
        <f t="array" ref="J37">IF($AH$37=0,"",INDEX(MASTER!$D$24:$AG$391,$AH$37,J$255))</f>
        <v>0</v>
      </c>
      <c r="K37" s="65" cm="1">
        <f t="array" ref="K37">IF($AH37=0,"",INDEX(MASTER!$AH$24:$BD$391,$AH37,D$255))</f>
        <v>0</v>
      </c>
      <c r="L37" s="65" cm="1">
        <f t="array" ref="L37">IF($AH37=0,"",INDEX(MASTER!$AH$24:$BD$391,$AH37,E$255))</f>
        <v>0</v>
      </c>
      <c r="M37" s="65" cm="1">
        <f t="array" ref="M37">IF($AH37=0,"",INDEX(MASTER!$AH$24:$BD$391,$AH37,F$255))</f>
        <v>0</v>
      </c>
      <c r="N37" s="65" cm="1">
        <f t="array" ref="N37">IF($AH37=0,"",INDEX(MASTER!$AH$24:$BD$391,$AH37,G$255))</f>
        <v>0</v>
      </c>
      <c r="O37" s="65" cm="1">
        <f t="array" ref="O37">IF($AH37=0,"",INDEX(MASTER!$AH$24:$BD$391,$AH37,H$255))</f>
        <v>0</v>
      </c>
      <c r="P37" s="65" cm="1">
        <f t="array" ref="P37">IF($AH37=0,"",INDEX(MASTER!$AH$24:$BD$391,$AH37,I$255))</f>
        <v>0</v>
      </c>
      <c r="Q37" s="65" cm="1">
        <f t="array" ref="Q37">IF($AH37=0,"",INDEX(MASTER!$AH$24:$BD$391,$AH37,J$255))</f>
        <v>0</v>
      </c>
      <c r="R37" s="65" cm="1">
        <f t="array" ref="R37">IF($AH37=0,"",INDEX(MASTER!$AH$24:$BD$391,$AH37,K$255))</f>
        <v>0</v>
      </c>
      <c r="S37" s="65" cm="1">
        <f t="array" ref="S37">IF($AH37=0,"",INDEX(MASTER!$AH$24:$BD$391,$AH37,L$255))</f>
        <v>0</v>
      </c>
      <c r="T37" s="65" cm="1">
        <f t="array" ref="T37">IF($AH37=0,"",INDEX(MASTER!$AH$24:$BD$391,$AH37,M$255))</f>
        <v>0</v>
      </c>
      <c r="U37" s="65" cm="1">
        <f t="array" ref="U37">IF($AH37=0,"",INDEX(MASTER!$AH$24:$BD$391,$AH37,N$255))</f>
        <v>0</v>
      </c>
      <c r="V37" s="65" cm="1">
        <f t="array" ref="V37">IF($AH37=0,"",INDEX(MASTER!$AH$24:$BD$391,$AH37,O$255))</f>
        <v>0</v>
      </c>
      <c r="W37" s="65" cm="1">
        <f t="array" ref="W37">IF($AH37=0,"",INDEX(MASTER!$AH$24:$BD$391,$AH37,P$255))</f>
        <v>0</v>
      </c>
      <c r="X37" s="65" cm="1">
        <f t="array" ref="X37">IF($AH37=0,"",INDEX(MASTER!$AH$24:$BD$391,$AH37,Q$255))</f>
        <v>0</v>
      </c>
      <c r="Y37" s="65" cm="1">
        <f t="array" ref="Y37">IF($AH37=0,"",INDEX(MASTER!$AH$24:$BD$391,$AH37,R$255))</f>
        <v>0</v>
      </c>
      <c r="Z37" s="65" cm="1">
        <f t="array" ref="Z37">IF($AH37=0,"",INDEX(MASTER!$AH$24:$BD$391,$AH37,S$255))</f>
        <v>0</v>
      </c>
      <c r="AA37" s="65" cm="1">
        <f t="array" ref="AA37">IF($AH37=0,"",INDEX(MASTER!$AH$24:$BD$391,$AH37,T$255))</f>
        <v>0</v>
      </c>
      <c r="AB37" s="65" cm="1">
        <f t="array" ref="AB37">IF($AH37=0,"",INDEX(MASTER!$AH$24:$BD$391,$AH37,U$255))</f>
        <v>0</v>
      </c>
      <c r="AC37" s="65" cm="1">
        <f t="array" ref="AC37">IF($AH37=0,"",INDEX(MASTER!$AH$24:$BD$391,$AH37,V$255))</f>
        <v>0</v>
      </c>
      <c r="AH37" s="3">
        <v>14</v>
      </c>
    </row>
    <row r="38" spans="2:34" ht="12.75" customHeight="1" x14ac:dyDescent="0.2">
      <c r="B38" s="28"/>
      <c r="D38" s="22" t="str" cm="1">
        <f t="array" ref="D38">IF($AH$38=0,"",INDEX(MASTER!$D$24:$AG$391,$AH$38,D$255))</f>
        <v>$XS108</v>
      </c>
      <c r="E38" s="22" cm="1">
        <f t="array" ref="E38">IF($AH$38=0,"",INDEX(MASTER!$D$24:$AG$391,$AH$38,E$255))</f>
        <v>0</v>
      </c>
      <c r="F38" s="22" t="str" cm="1">
        <f t="array" ref="F38">IF($AH$38=0,"",INDEX(MASTER!$D$24:$AG$391,$AH$38,F$255))</f>
        <v>US 23</v>
      </c>
      <c r="G38" s="23" cm="1">
        <f t="array" ref="G38">IF($AH$38=0,"",INDEX(MASTER!$D$24:$AG$391,$AH$38,G$255))</f>
        <v>93550</v>
      </c>
      <c r="H38" s="22" t="str" cm="1">
        <f t="array" ref="H38">IF($AH$38=0,"",INDEX(MASTER!$D$24:$AG$391,$AH$38,H$255))</f>
        <v>TO</v>
      </c>
      <c r="I38" s="23" cm="1">
        <f t="array" ref="I38">IF($AH$38=0,"",INDEX(MASTER!$D$24:$AG$391,$AH$38,I$255))</f>
        <v>93600</v>
      </c>
      <c r="J38" s="22" cm="1">
        <f t="array" ref="J38">IF($AH$38=0,"",INDEX(MASTER!$D$24:$AG$391,$AH$38,J$255))</f>
        <v>0</v>
      </c>
      <c r="K38" s="65" cm="1">
        <f t="array" ref="K38">IF($AH38=0,"",INDEX(MASTER!$AH$24:$BD$391,$AH38,D$255))</f>
        <v>0</v>
      </c>
      <c r="L38" s="65" cm="1">
        <f t="array" ref="L38">IF($AH38=0,"",INDEX(MASTER!$AH$24:$BD$391,$AH38,E$255))</f>
        <v>0</v>
      </c>
      <c r="M38" s="65" cm="1">
        <f t="array" ref="M38">IF($AH38=0,"",INDEX(MASTER!$AH$24:$BD$391,$AH38,F$255))</f>
        <v>0</v>
      </c>
      <c r="N38" s="65" cm="1">
        <f t="array" ref="N38">IF($AH38=0,"",INDEX(MASTER!$AH$24:$BD$391,$AH38,G$255))</f>
        <v>0</v>
      </c>
      <c r="O38" s="65" cm="1">
        <f t="array" ref="O38">IF($AH38=0,"",INDEX(MASTER!$AH$24:$BD$391,$AH38,H$255))</f>
        <v>0</v>
      </c>
      <c r="P38" s="65" cm="1">
        <f t="array" ref="P38">IF($AH38=0,"",INDEX(MASTER!$AH$24:$BD$391,$AH38,I$255))</f>
        <v>0</v>
      </c>
      <c r="Q38" s="65" cm="1">
        <f t="array" ref="Q38">IF($AH38=0,"",INDEX(MASTER!$AH$24:$BD$391,$AH38,J$255))</f>
        <v>0</v>
      </c>
      <c r="R38" s="65" cm="1">
        <f t="array" ref="R38">IF($AH38=0,"",INDEX(MASTER!$AH$24:$BD$391,$AH38,K$255))</f>
        <v>0</v>
      </c>
      <c r="S38" s="65" cm="1">
        <f t="array" ref="S38">IF($AH38=0,"",INDEX(MASTER!$AH$24:$BD$391,$AH38,L$255))</f>
        <v>0</v>
      </c>
      <c r="T38" s="65" cm="1">
        <f t="array" ref="T38">IF($AH38=0,"",INDEX(MASTER!$AH$24:$BD$391,$AH38,M$255))</f>
        <v>0</v>
      </c>
      <c r="U38" s="65" cm="1">
        <f t="array" ref="U38">IF($AH38=0,"",INDEX(MASTER!$AH$24:$BD$391,$AH38,N$255))</f>
        <v>0</v>
      </c>
      <c r="V38" s="65" cm="1">
        <f t="array" ref="V38">IF($AH38=0,"",INDEX(MASTER!$AH$24:$BD$391,$AH38,O$255))</f>
        <v>0</v>
      </c>
      <c r="W38" s="65" cm="1">
        <f t="array" ref="W38">IF($AH38=0,"",INDEX(MASTER!$AH$24:$BD$391,$AH38,P$255))</f>
        <v>0</v>
      </c>
      <c r="X38" s="65" cm="1">
        <f t="array" ref="X38">IF($AH38=0,"",INDEX(MASTER!$AH$24:$BD$391,$AH38,Q$255))</f>
        <v>0</v>
      </c>
      <c r="Y38" s="65" cm="1">
        <f t="array" ref="Y38">IF($AH38=0,"",INDEX(MASTER!$AH$24:$BD$391,$AH38,R$255))</f>
        <v>0</v>
      </c>
      <c r="Z38" s="65" cm="1">
        <f t="array" ref="Z38">IF($AH38=0,"",INDEX(MASTER!$AH$24:$BD$391,$AH38,S$255))</f>
        <v>0</v>
      </c>
      <c r="AA38" s="65" cm="1">
        <f t="array" ref="AA38">IF($AH38=0,"",INDEX(MASTER!$AH$24:$BD$391,$AH38,T$255))</f>
        <v>0</v>
      </c>
      <c r="AB38" s="65" cm="1">
        <f t="array" ref="AB38">IF($AH38=0,"",INDEX(MASTER!$AH$24:$BD$391,$AH38,U$255))</f>
        <v>0</v>
      </c>
      <c r="AC38" s="65" cm="1">
        <f t="array" ref="AC38">IF($AH38=0,"",INDEX(MASTER!$AH$24:$BD$391,$AH38,V$255))</f>
        <v>0</v>
      </c>
      <c r="AH38" s="3">
        <v>15</v>
      </c>
    </row>
    <row r="39" spans="2:34" ht="12.75" customHeight="1" x14ac:dyDescent="0.2">
      <c r="B39" s="28"/>
      <c r="D39" s="22" t="str" cm="1">
        <f t="array" ref="D39">IF($AH$39=0,"",INDEX(MASTER!$D$24:$AG$391,$AH$39,D$255))</f>
        <v>$XS108</v>
      </c>
      <c r="E39" s="22" cm="1">
        <f t="array" ref="E39">IF($AH$39=0,"",INDEX(MASTER!$D$24:$AG$391,$AH$39,E$255))</f>
        <v>0</v>
      </c>
      <c r="F39" s="22" t="str" cm="1">
        <f t="array" ref="F39">IF($AH$39=0,"",INDEX(MASTER!$D$24:$AG$391,$AH$39,F$255))</f>
        <v>US 23</v>
      </c>
      <c r="G39" s="23" cm="1">
        <f t="array" ref="G39">IF($AH$39=0,"",INDEX(MASTER!$D$24:$AG$391,$AH$39,G$255))</f>
        <v>93600</v>
      </c>
      <c r="H39" s="22" t="str" cm="1">
        <f t="array" ref="H39">IF($AH$39=0,"",INDEX(MASTER!$D$24:$AG$391,$AH$39,H$255))</f>
        <v>TO</v>
      </c>
      <c r="I39" s="23" cm="1">
        <f t="array" ref="I39">IF($AH$39=0,"",INDEX(MASTER!$D$24:$AG$391,$AH$39,I$255))</f>
        <v>93650</v>
      </c>
      <c r="J39" s="22" cm="1">
        <f t="array" ref="J39">IF($AH$39=0,"",INDEX(MASTER!$D$24:$AG$391,$AH$39,J$255))</f>
        <v>0</v>
      </c>
      <c r="K39" s="65" cm="1">
        <f t="array" ref="K39">IF($AH39=0,"",INDEX(MASTER!$AH$24:$BD$391,$AH39,D$255))</f>
        <v>0</v>
      </c>
      <c r="L39" s="65" cm="1">
        <f t="array" ref="L39">IF($AH39=0,"",INDEX(MASTER!$AH$24:$BD$391,$AH39,E$255))</f>
        <v>0</v>
      </c>
      <c r="M39" s="65" cm="1">
        <f t="array" ref="M39">IF($AH39=0,"",INDEX(MASTER!$AH$24:$BD$391,$AH39,F$255))</f>
        <v>0</v>
      </c>
      <c r="N39" s="65" cm="1">
        <f t="array" ref="N39">IF($AH39=0,"",INDEX(MASTER!$AH$24:$BD$391,$AH39,G$255))</f>
        <v>0</v>
      </c>
      <c r="O39" s="65" cm="1">
        <f t="array" ref="O39">IF($AH39=0,"",INDEX(MASTER!$AH$24:$BD$391,$AH39,H$255))</f>
        <v>0</v>
      </c>
      <c r="P39" s="65" cm="1">
        <f t="array" ref="P39">IF($AH39=0,"",INDEX(MASTER!$AH$24:$BD$391,$AH39,I$255))</f>
        <v>0</v>
      </c>
      <c r="Q39" s="65" cm="1">
        <f t="array" ref="Q39">IF($AH39=0,"",INDEX(MASTER!$AH$24:$BD$391,$AH39,J$255))</f>
        <v>0</v>
      </c>
      <c r="R39" s="65" cm="1">
        <f t="array" ref="R39">IF($AH39=0,"",INDEX(MASTER!$AH$24:$BD$391,$AH39,K$255))</f>
        <v>0</v>
      </c>
      <c r="S39" s="65" cm="1">
        <f t="array" ref="S39">IF($AH39=0,"",INDEX(MASTER!$AH$24:$BD$391,$AH39,L$255))</f>
        <v>0</v>
      </c>
      <c r="T39" s="65" cm="1">
        <f t="array" ref="T39">IF($AH39=0,"",INDEX(MASTER!$AH$24:$BD$391,$AH39,M$255))</f>
        <v>0</v>
      </c>
      <c r="U39" s="65" cm="1">
        <f t="array" ref="U39">IF($AH39=0,"",INDEX(MASTER!$AH$24:$BD$391,$AH39,N$255))</f>
        <v>0</v>
      </c>
      <c r="V39" s="65" cm="1">
        <f t="array" ref="V39">IF($AH39=0,"",INDEX(MASTER!$AH$24:$BD$391,$AH39,O$255))</f>
        <v>0</v>
      </c>
      <c r="W39" s="65" cm="1">
        <f t="array" ref="W39">IF($AH39=0,"",INDEX(MASTER!$AH$24:$BD$391,$AH39,P$255))</f>
        <v>0</v>
      </c>
      <c r="X39" s="65" cm="1">
        <f t="array" ref="X39">IF($AH39=0,"",INDEX(MASTER!$AH$24:$BD$391,$AH39,Q$255))</f>
        <v>0</v>
      </c>
      <c r="Y39" s="65" cm="1">
        <f t="array" ref="Y39">IF($AH39=0,"",INDEX(MASTER!$AH$24:$BD$391,$AH39,R$255))</f>
        <v>0</v>
      </c>
      <c r="Z39" s="65" cm="1">
        <f t="array" ref="Z39">IF($AH39=0,"",INDEX(MASTER!$AH$24:$BD$391,$AH39,S$255))</f>
        <v>0</v>
      </c>
      <c r="AA39" s="65" cm="1">
        <f t="array" ref="AA39">IF($AH39=0,"",INDEX(MASTER!$AH$24:$BD$391,$AH39,T$255))</f>
        <v>0</v>
      </c>
      <c r="AB39" s="65" cm="1">
        <f t="array" ref="AB39">IF($AH39=0,"",INDEX(MASTER!$AH$24:$BD$391,$AH39,U$255))</f>
        <v>0</v>
      </c>
      <c r="AC39" s="65" cm="1">
        <f t="array" ref="AC39">IF($AH39=0,"",INDEX(MASTER!$AH$24:$BD$391,$AH39,V$255))</f>
        <v>0</v>
      </c>
      <c r="AH39" s="3">
        <v>16</v>
      </c>
    </row>
    <row r="40" spans="2:34" ht="12.75" customHeight="1" x14ac:dyDescent="0.2">
      <c r="B40" s="28"/>
      <c r="D40" s="22" t="str" cm="1">
        <f t="array" ref="D40">IF($AH$40=0,"",INDEX(MASTER!$D$24:$AG$391,$AH$40,D$255))</f>
        <v>$XS108</v>
      </c>
      <c r="E40" s="22" cm="1">
        <f t="array" ref="E40">IF($AH$40=0,"",INDEX(MASTER!$D$24:$AG$391,$AH$40,E$255))</f>
        <v>0</v>
      </c>
      <c r="F40" s="22" t="str" cm="1">
        <f t="array" ref="F40">IF($AH$40=0,"",INDEX(MASTER!$D$24:$AG$391,$AH$40,F$255))</f>
        <v>US 23</v>
      </c>
      <c r="G40" s="23" cm="1">
        <f t="array" ref="G40">IF($AH$40=0,"",INDEX(MASTER!$D$24:$AG$391,$AH$40,G$255))</f>
        <v>93650</v>
      </c>
      <c r="H40" s="22" t="str" cm="1">
        <f t="array" ref="H40">IF($AH$40=0,"",INDEX(MASTER!$D$24:$AG$391,$AH$40,H$255))</f>
        <v>TO</v>
      </c>
      <c r="I40" s="23" cm="1">
        <f t="array" ref="I40">IF($AH$40=0,"",INDEX(MASTER!$D$24:$AG$391,$AH$40,I$255))</f>
        <v>93700</v>
      </c>
      <c r="J40" s="22" cm="1">
        <f t="array" ref="J40">IF($AH$40=0,"",INDEX(MASTER!$D$24:$AG$391,$AH$40,J$255))</f>
        <v>0</v>
      </c>
      <c r="K40" s="65" cm="1">
        <f t="array" ref="K40">IF($AH40=0,"",INDEX(MASTER!$AH$24:$BD$391,$AH40,D$255))</f>
        <v>0</v>
      </c>
      <c r="L40" s="65" cm="1">
        <f t="array" ref="L40">IF($AH40=0,"",INDEX(MASTER!$AH$24:$BD$391,$AH40,E$255))</f>
        <v>0</v>
      </c>
      <c r="M40" s="65" cm="1">
        <f t="array" ref="M40">IF($AH40=0,"",INDEX(MASTER!$AH$24:$BD$391,$AH40,F$255))</f>
        <v>0</v>
      </c>
      <c r="N40" s="65" cm="1">
        <f t="array" ref="N40">IF($AH40=0,"",INDEX(MASTER!$AH$24:$BD$391,$AH40,G$255))</f>
        <v>0</v>
      </c>
      <c r="O40" s="65" cm="1">
        <f t="array" ref="O40">IF($AH40=0,"",INDEX(MASTER!$AH$24:$BD$391,$AH40,H$255))</f>
        <v>0</v>
      </c>
      <c r="P40" s="65" cm="1">
        <f t="array" ref="P40">IF($AH40=0,"",INDEX(MASTER!$AH$24:$BD$391,$AH40,I$255))</f>
        <v>0</v>
      </c>
      <c r="Q40" s="65" cm="1">
        <f t="array" ref="Q40">IF($AH40=0,"",INDEX(MASTER!$AH$24:$BD$391,$AH40,J$255))</f>
        <v>0</v>
      </c>
      <c r="R40" s="65" cm="1">
        <f t="array" ref="R40">IF($AH40=0,"",INDEX(MASTER!$AH$24:$BD$391,$AH40,K$255))</f>
        <v>0</v>
      </c>
      <c r="S40" s="65" cm="1">
        <f t="array" ref="S40">IF($AH40=0,"",INDEX(MASTER!$AH$24:$BD$391,$AH40,L$255))</f>
        <v>0</v>
      </c>
      <c r="T40" s="65" cm="1">
        <f t="array" ref="T40">IF($AH40=0,"",INDEX(MASTER!$AH$24:$BD$391,$AH40,M$255))</f>
        <v>0</v>
      </c>
      <c r="U40" s="65" cm="1">
        <f t="array" ref="U40">IF($AH40=0,"",INDEX(MASTER!$AH$24:$BD$391,$AH40,N$255))</f>
        <v>0</v>
      </c>
      <c r="V40" s="65" cm="1">
        <f t="array" ref="V40">IF($AH40=0,"",INDEX(MASTER!$AH$24:$BD$391,$AH40,O$255))</f>
        <v>0</v>
      </c>
      <c r="W40" s="65" cm="1">
        <f t="array" ref="W40">IF($AH40=0,"",INDEX(MASTER!$AH$24:$BD$391,$AH40,P$255))</f>
        <v>0</v>
      </c>
      <c r="X40" s="65" cm="1">
        <f t="array" ref="X40">IF($AH40=0,"",INDEX(MASTER!$AH$24:$BD$391,$AH40,Q$255))</f>
        <v>0</v>
      </c>
      <c r="Y40" s="65" cm="1">
        <f t="array" ref="Y40">IF($AH40=0,"",INDEX(MASTER!$AH$24:$BD$391,$AH40,R$255))</f>
        <v>0</v>
      </c>
      <c r="Z40" s="65" cm="1">
        <f t="array" ref="Z40">IF($AH40=0,"",INDEX(MASTER!$AH$24:$BD$391,$AH40,S$255))</f>
        <v>0</v>
      </c>
      <c r="AA40" s="65" cm="1">
        <f t="array" ref="AA40">IF($AH40=0,"",INDEX(MASTER!$AH$24:$BD$391,$AH40,T$255))</f>
        <v>0</v>
      </c>
      <c r="AB40" s="65" cm="1">
        <f t="array" ref="AB40">IF($AH40=0,"",INDEX(MASTER!$AH$24:$BD$391,$AH40,U$255))</f>
        <v>0</v>
      </c>
      <c r="AC40" s="65" cm="1">
        <f t="array" ref="AC40">IF($AH40=0,"",INDEX(MASTER!$AH$24:$BD$391,$AH40,V$255))</f>
        <v>0</v>
      </c>
      <c r="AH40" s="3">
        <v>17</v>
      </c>
    </row>
    <row r="41" spans="2:34" ht="12.75" customHeight="1" x14ac:dyDescent="0.2">
      <c r="B41" s="28"/>
      <c r="D41" s="22" t="str" cm="1">
        <f t="array" ref="D41">IF($AH$41=0,"",INDEX(MASTER!$D$24:$AG$391,$AH$41,D$255))</f>
        <v>$XS109</v>
      </c>
      <c r="E41" s="22" cm="1">
        <f t="array" ref="E41">IF($AH$41=0,"",INDEX(MASTER!$D$24:$AG$391,$AH$41,E$255))</f>
        <v>0</v>
      </c>
      <c r="F41" s="22" t="str" cm="1">
        <f t="array" ref="F41">IF($AH$41=0,"",INDEX(MASTER!$D$24:$AG$391,$AH$41,F$255))</f>
        <v>US 23</v>
      </c>
      <c r="G41" s="23" cm="1">
        <f t="array" ref="G41">IF($AH$41=0,"",INDEX(MASTER!$D$24:$AG$391,$AH$41,G$255))</f>
        <v>93700</v>
      </c>
      <c r="H41" s="22" t="str" cm="1">
        <f t="array" ref="H41">IF($AH$41=0,"",INDEX(MASTER!$D$24:$AG$391,$AH$41,H$255))</f>
        <v>TO</v>
      </c>
      <c r="I41" s="23" cm="1">
        <f t="array" ref="I41">IF($AH$41=0,"",INDEX(MASTER!$D$24:$AG$391,$AH$41,I$255))</f>
        <v>93750</v>
      </c>
      <c r="J41" s="22" cm="1">
        <f t="array" ref="J41">IF($AH$41=0,"",INDEX(MASTER!$D$24:$AG$391,$AH$41,J$255))</f>
        <v>0</v>
      </c>
      <c r="K41" s="65" cm="1">
        <f t="array" ref="K41">IF($AH41=0,"",INDEX(MASTER!$AH$24:$BD$391,$AH41,D$255))</f>
        <v>0</v>
      </c>
      <c r="L41" s="65" cm="1">
        <f t="array" ref="L41">IF($AH41=0,"",INDEX(MASTER!$AH$24:$BD$391,$AH41,E$255))</f>
        <v>0</v>
      </c>
      <c r="M41" s="65" cm="1">
        <f t="array" ref="M41">IF($AH41=0,"",INDEX(MASTER!$AH$24:$BD$391,$AH41,F$255))</f>
        <v>0</v>
      </c>
      <c r="N41" s="65" cm="1">
        <f t="array" ref="N41">IF($AH41=0,"",INDEX(MASTER!$AH$24:$BD$391,$AH41,G$255))</f>
        <v>0</v>
      </c>
      <c r="O41" s="65" cm="1">
        <f t="array" ref="O41">IF($AH41=0,"",INDEX(MASTER!$AH$24:$BD$391,$AH41,H$255))</f>
        <v>0</v>
      </c>
      <c r="P41" s="65" cm="1">
        <f t="array" ref="P41">IF($AH41=0,"",INDEX(MASTER!$AH$24:$BD$391,$AH41,I$255))</f>
        <v>0</v>
      </c>
      <c r="Q41" s="65" cm="1">
        <f t="array" ref="Q41">IF($AH41=0,"",INDEX(MASTER!$AH$24:$BD$391,$AH41,J$255))</f>
        <v>0</v>
      </c>
      <c r="R41" s="65" cm="1">
        <f t="array" ref="R41">IF($AH41=0,"",INDEX(MASTER!$AH$24:$BD$391,$AH41,K$255))</f>
        <v>0</v>
      </c>
      <c r="S41" s="65" cm="1">
        <f t="array" ref="S41">IF($AH41=0,"",INDEX(MASTER!$AH$24:$BD$391,$AH41,L$255))</f>
        <v>0</v>
      </c>
      <c r="T41" s="65" cm="1">
        <f t="array" ref="T41">IF($AH41=0,"",INDEX(MASTER!$AH$24:$BD$391,$AH41,M$255))</f>
        <v>0</v>
      </c>
      <c r="U41" s="65" cm="1">
        <f t="array" ref="U41">IF($AH41=0,"",INDEX(MASTER!$AH$24:$BD$391,$AH41,N$255))</f>
        <v>0</v>
      </c>
      <c r="V41" s="65" cm="1">
        <f t="array" ref="V41">IF($AH41=0,"",INDEX(MASTER!$AH$24:$BD$391,$AH41,O$255))</f>
        <v>0</v>
      </c>
      <c r="W41" s="65" cm="1">
        <f t="array" ref="W41">IF($AH41=0,"",INDEX(MASTER!$AH$24:$BD$391,$AH41,P$255))</f>
        <v>0</v>
      </c>
      <c r="X41" s="65" cm="1">
        <f t="array" ref="X41">IF($AH41=0,"",INDEX(MASTER!$AH$24:$BD$391,$AH41,Q$255))</f>
        <v>0</v>
      </c>
      <c r="Y41" s="65" cm="1">
        <f t="array" ref="Y41">IF($AH41=0,"",INDEX(MASTER!$AH$24:$BD$391,$AH41,R$255))</f>
        <v>0</v>
      </c>
      <c r="Z41" s="65" cm="1">
        <f t="array" ref="Z41">IF($AH41=0,"",INDEX(MASTER!$AH$24:$BD$391,$AH41,S$255))</f>
        <v>0</v>
      </c>
      <c r="AA41" s="65" cm="1">
        <f t="array" ref="AA41">IF($AH41=0,"",INDEX(MASTER!$AH$24:$BD$391,$AH41,T$255))</f>
        <v>0</v>
      </c>
      <c r="AB41" s="65" cm="1">
        <f t="array" ref="AB41">IF($AH41=0,"",INDEX(MASTER!$AH$24:$BD$391,$AH41,U$255))</f>
        <v>0</v>
      </c>
      <c r="AC41" s="65" cm="1">
        <f t="array" ref="AC41">IF($AH41=0,"",INDEX(MASTER!$AH$24:$BD$391,$AH41,V$255))</f>
        <v>0</v>
      </c>
      <c r="AH41" s="3">
        <v>18</v>
      </c>
    </row>
    <row r="42" spans="2:34" ht="12.75" customHeight="1" x14ac:dyDescent="0.2">
      <c r="B42" s="28"/>
      <c r="D42" s="22" t="str" cm="1">
        <f t="array" ref="D42">IF($AH$42=0,"",INDEX(MASTER!$D$24:$AG$391,$AH$42,D$255))</f>
        <v>$XS109</v>
      </c>
      <c r="E42" s="22" cm="1">
        <f t="array" ref="E42">IF($AH$42=0,"",INDEX(MASTER!$D$24:$AG$391,$AH$42,E$255))</f>
        <v>0</v>
      </c>
      <c r="F42" s="22" t="str" cm="1">
        <f t="array" ref="F42">IF($AH$42=0,"",INDEX(MASTER!$D$24:$AG$391,$AH$42,F$255))</f>
        <v>US 23</v>
      </c>
      <c r="G42" s="23" cm="1">
        <f t="array" ref="G42">IF($AH$42=0,"",INDEX(MASTER!$D$24:$AG$391,$AH$42,G$255))</f>
        <v>93750</v>
      </c>
      <c r="H42" s="22" t="str" cm="1">
        <f t="array" ref="H42">IF($AH$42=0,"",INDEX(MASTER!$D$24:$AG$391,$AH$42,H$255))</f>
        <v>TO</v>
      </c>
      <c r="I42" s="23" cm="1">
        <f t="array" ref="I42">IF($AH$42=0,"",INDEX(MASTER!$D$24:$AG$391,$AH$42,I$255))</f>
        <v>93800</v>
      </c>
      <c r="J42" s="22" cm="1">
        <f t="array" ref="J42">IF($AH$42=0,"",INDEX(MASTER!$D$24:$AG$391,$AH$42,J$255))</f>
        <v>0</v>
      </c>
      <c r="K42" s="65" cm="1">
        <f t="array" ref="K42">IF($AH42=0,"",INDEX(MASTER!$AH$24:$BD$391,$AH42,D$255))</f>
        <v>0</v>
      </c>
      <c r="L42" s="65" cm="1">
        <f t="array" ref="L42">IF($AH42=0,"",INDEX(MASTER!$AH$24:$BD$391,$AH42,E$255))</f>
        <v>0</v>
      </c>
      <c r="M42" s="65" cm="1">
        <f t="array" ref="M42">IF($AH42=0,"",INDEX(MASTER!$AH$24:$BD$391,$AH42,F$255))</f>
        <v>0</v>
      </c>
      <c r="N42" s="65" cm="1">
        <f t="array" ref="N42">IF($AH42=0,"",INDEX(MASTER!$AH$24:$BD$391,$AH42,G$255))</f>
        <v>0</v>
      </c>
      <c r="O42" s="65" cm="1">
        <f t="array" ref="O42">IF($AH42=0,"",INDEX(MASTER!$AH$24:$BD$391,$AH42,H$255))</f>
        <v>0</v>
      </c>
      <c r="P42" s="65" cm="1">
        <f t="array" ref="P42">IF($AH42=0,"",INDEX(MASTER!$AH$24:$BD$391,$AH42,I$255))</f>
        <v>0</v>
      </c>
      <c r="Q42" s="65" cm="1">
        <f t="array" ref="Q42">IF($AH42=0,"",INDEX(MASTER!$AH$24:$BD$391,$AH42,J$255))</f>
        <v>0</v>
      </c>
      <c r="R42" s="65" cm="1">
        <f t="array" ref="R42">IF($AH42=0,"",INDEX(MASTER!$AH$24:$BD$391,$AH42,K$255))</f>
        <v>0</v>
      </c>
      <c r="S42" s="65" cm="1">
        <f t="array" ref="S42">IF($AH42=0,"",INDEX(MASTER!$AH$24:$BD$391,$AH42,L$255))</f>
        <v>0</v>
      </c>
      <c r="T42" s="65" cm="1">
        <f t="array" ref="T42">IF($AH42=0,"",INDEX(MASTER!$AH$24:$BD$391,$AH42,M$255))</f>
        <v>0</v>
      </c>
      <c r="U42" s="65" cm="1">
        <f t="array" ref="U42">IF($AH42=0,"",INDEX(MASTER!$AH$24:$BD$391,$AH42,N$255))</f>
        <v>0</v>
      </c>
      <c r="V42" s="65" cm="1">
        <f t="array" ref="V42">IF($AH42=0,"",INDEX(MASTER!$AH$24:$BD$391,$AH42,O$255))</f>
        <v>0</v>
      </c>
      <c r="W42" s="65" cm="1">
        <f t="array" ref="W42">IF($AH42=0,"",INDEX(MASTER!$AH$24:$BD$391,$AH42,P$255))</f>
        <v>0</v>
      </c>
      <c r="X42" s="65" cm="1">
        <f t="array" ref="X42">IF($AH42=0,"",INDEX(MASTER!$AH$24:$BD$391,$AH42,Q$255))</f>
        <v>0</v>
      </c>
      <c r="Y42" s="65" cm="1">
        <f t="array" ref="Y42">IF($AH42=0,"",INDEX(MASTER!$AH$24:$BD$391,$AH42,R$255))</f>
        <v>0</v>
      </c>
      <c r="Z42" s="65" cm="1">
        <f t="array" ref="Z42">IF($AH42=0,"",INDEX(MASTER!$AH$24:$BD$391,$AH42,S$255))</f>
        <v>0</v>
      </c>
      <c r="AA42" s="65" cm="1">
        <f t="array" ref="AA42">IF($AH42=0,"",INDEX(MASTER!$AH$24:$BD$391,$AH42,T$255))</f>
        <v>0</v>
      </c>
      <c r="AB42" s="65" cm="1">
        <f t="array" ref="AB42">IF($AH42=0,"",INDEX(MASTER!$AH$24:$BD$391,$AH42,U$255))</f>
        <v>0</v>
      </c>
      <c r="AC42" s="65" cm="1">
        <f t="array" ref="AC42">IF($AH42=0,"",INDEX(MASTER!$AH$24:$BD$391,$AH42,V$255))</f>
        <v>0</v>
      </c>
      <c r="AH42" s="3">
        <v>19</v>
      </c>
    </row>
    <row r="43" spans="2:34" ht="12.75" customHeight="1" x14ac:dyDescent="0.2">
      <c r="B43" s="28"/>
      <c r="D43" s="22" t="str" cm="1">
        <f t="array" ref="D43">IF($AH$43=0,"",INDEX(MASTER!$D$24:$AG$391,$AH$43,D$255))</f>
        <v>$XS110</v>
      </c>
      <c r="E43" s="22" cm="1">
        <f t="array" ref="E43">IF($AH$43=0,"",INDEX(MASTER!$D$24:$AG$391,$AH$43,E$255))</f>
        <v>0</v>
      </c>
      <c r="F43" s="22" t="str" cm="1">
        <f t="array" ref="F43">IF($AH$43=0,"",INDEX(MASTER!$D$24:$AG$391,$AH$43,F$255))</f>
        <v>US 23</v>
      </c>
      <c r="G43" s="23" cm="1">
        <f t="array" ref="G43">IF($AH$43=0,"",INDEX(MASTER!$D$24:$AG$391,$AH$43,G$255))</f>
        <v>93800</v>
      </c>
      <c r="H43" s="22" t="str" cm="1">
        <f t="array" ref="H43">IF($AH$43=0,"",INDEX(MASTER!$D$24:$AG$391,$AH$43,H$255))</f>
        <v>TO</v>
      </c>
      <c r="I43" s="23" cm="1">
        <f t="array" ref="I43">IF($AH$43=0,"",INDEX(MASTER!$D$24:$AG$391,$AH$43,I$255))</f>
        <v>93850</v>
      </c>
      <c r="J43" s="22" cm="1">
        <f t="array" ref="J43">IF($AH$43=0,"",INDEX(MASTER!$D$24:$AG$391,$AH$43,J$255))</f>
        <v>0</v>
      </c>
      <c r="K43" s="65" cm="1">
        <f t="array" ref="K43">IF($AH43=0,"",INDEX(MASTER!$AH$24:$BD$391,$AH43,D$255))</f>
        <v>0</v>
      </c>
      <c r="L43" s="65" cm="1">
        <f t="array" ref="L43">IF($AH43=0,"",INDEX(MASTER!$AH$24:$BD$391,$AH43,E$255))</f>
        <v>0</v>
      </c>
      <c r="M43" s="65" cm="1">
        <f t="array" ref="M43">IF($AH43=0,"",INDEX(MASTER!$AH$24:$BD$391,$AH43,F$255))</f>
        <v>0</v>
      </c>
      <c r="N43" s="65" cm="1">
        <f t="array" ref="N43">IF($AH43=0,"",INDEX(MASTER!$AH$24:$BD$391,$AH43,G$255))</f>
        <v>0</v>
      </c>
      <c r="O43" s="65" cm="1">
        <f t="array" ref="O43">IF($AH43=0,"",INDEX(MASTER!$AH$24:$BD$391,$AH43,H$255))</f>
        <v>0</v>
      </c>
      <c r="P43" s="65" cm="1">
        <f t="array" ref="P43">IF($AH43=0,"",INDEX(MASTER!$AH$24:$BD$391,$AH43,I$255))</f>
        <v>0</v>
      </c>
      <c r="Q43" s="65" cm="1">
        <f t="array" ref="Q43">IF($AH43=0,"",INDEX(MASTER!$AH$24:$BD$391,$AH43,J$255))</f>
        <v>0</v>
      </c>
      <c r="R43" s="65" cm="1">
        <f t="array" ref="R43">IF($AH43=0,"",INDEX(MASTER!$AH$24:$BD$391,$AH43,K$255))</f>
        <v>0</v>
      </c>
      <c r="S43" s="65" cm="1">
        <f t="array" ref="S43">IF($AH43=0,"",INDEX(MASTER!$AH$24:$BD$391,$AH43,L$255))</f>
        <v>0</v>
      </c>
      <c r="T43" s="65" cm="1">
        <f t="array" ref="T43">IF($AH43=0,"",INDEX(MASTER!$AH$24:$BD$391,$AH43,M$255))</f>
        <v>0</v>
      </c>
      <c r="U43" s="65" cm="1">
        <f t="array" ref="U43">IF($AH43=0,"",INDEX(MASTER!$AH$24:$BD$391,$AH43,N$255))</f>
        <v>0</v>
      </c>
      <c r="V43" s="65" cm="1">
        <f t="array" ref="V43">IF($AH43=0,"",INDEX(MASTER!$AH$24:$BD$391,$AH43,O$255))</f>
        <v>0</v>
      </c>
      <c r="W43" s="65" cm="1">
        <f t="array" ref="W43">IF($AH43=0,"",INDEX(MASTER!$AH$24:$BD$391,$AH43,P$255))</f>
        <v>0</v>
      </c>
      <c r="X43" s="65" cm="1">
        <f t="array" ref="X43">IF($AH43=0,"",INDEX(MASTER!$AH$24:$BD$391,$AH43,Q$255))</f>
        <v>0</v>
      </c>
      <c r="Y43" s="65" cm="1">
        <f t="array" ref="Y43">IF($AH43=0,"",INDEX(MASTER!$AH$24:$BD$391,$AH43,R$255))</f>
        <v>0</v>
      </c>
      <c r="Z43" s="65" cm="1">
        <f t="array" ref="Z43">IF($AH43=0,"",INDEX(MASTER!$AH$24:$BD$391,$AH43,S$255))</f>
        <v>0</v>
      </c>
      <c r="AA43" s="65" cm="1">
        <f t="array" ref="AA43">IF($AH43=0,"",INDEX(MASTER!$AH$24:$BD$391,$AH43,T$255))</f>
        <v>0</v>
      </c>
      <c r="AB43" s="65" cm="1">
        <f t="array" ref="AB43">IF($AH43=0,"",INDEX(MASTER!$AH$24:$BD$391,$AH43,U$255))</f>
        <v>0</v>
      </c>
      <c r="AC43" s="65" cm="1">
        <f t="array" ref="AC43">IF($AH43=0,"",INDEX(MASTER!$AH$24:$BD$391,$AH43,V$255))</f>
        <v>0</v>
      </c>
      <c r="AH43" s="3">
        <v>20</v>
      </c>
    </row>
    <row r="44" spans="2:34" ht="12.75" customHeight="1" x14ac:dyDescent="0.2">
      <c r="B44" s="28"/>
      <c r="D44" s="22" t="str" cm="1">
        <f t="array" ref="D44">IF($AH$44=0,"",INDEX(MASTER!$D$24:$AG$391,$AH$44,D$255))</f>
        <v>$XS110</v>
      </c>
      <c r="E44" s="22" cm="1">
        <f t="array" ref="E44">IF($AH$44=0,"",INDEX(MASTER!$D$24:$AG$391,$AH$44,E$255))</f>
        <v>0</v>
      </c>
      <c r="F44" s="22" t="str" cm="1">
        <f t="array" ref="F44">IF($AH$44=0,"",INDEX(MASTER!$D$24:$AG$391,$AH$44,F$255))</f>
        <v>US 23</v>
      </c>
      <c r="G44" s="23" cm="1">
        <f t="array" ref="G44">IF($AH$44=0,"",INDEX(MASTER!$D$24:$AG$391,$AH$44,G$255))</f>
        <v>93850</v>
      </c>
      <c r="H44" s="22" t="str" cm="1">
        <f t="array" ref="H44">IF($AH$44=0,"",INDEX(MASTER!$D$24:$AG$391,$AH$44,H$255))</f>
        <v>TO</v>
      </c>
      <c r="I44" s="23" cm="1">
        <f t="array" ref="I44">IF($AH$44=0,"",INDEX(MASTER!$D$24:$AG$391,$AH$44,I$255))</f>
        <v>93900</v>
      </c>
      <c r="J44" s="22" cm="1">
        <f t="array" ref="J44">IF($AH$44=0,"",INDEX(MASTER!$D$24:$AG$391,$AH$44,J$255))</f>
        <v>0</v>
      </c>
      <c r="K44" s="65" cm="1">
        <f t="array" ref="K44">IF($AH44=0,"",INDEX(MASTER!$AH$24:$BD$391,$AH44,D$255))</f>
        <v>0</v>
      </c>
      <c r="L44" s="65" cm="1">
        <f t="array" ref="L44">IF($AH44=0,"",INDEX(MASTER!$AH$24:$BD$391,$AH44,E$255))</f>
        <v>0</v>
      </c>
      <c r="M44" s="65" cm="1">
        <f t="array" ref="M44">IF($AH44=0,"",INDEX(MASTER!$AH$24:$BD$391,$AH44,F$255))</f>
        <v>0</v>
      </c>
      <c r="N44" s="65" cm="1">
        <f t="array" ref="N44">IF($AH44=0,"",INDEX(MASTER!$AH$24:$BD$391,$AH44,G$255))</f>
        <v>0</v>
      </c>
      <c r="O44" s="65" cm="1">
        <f t="array" ref="O44">IF($AH44=0,"",INDEX(MASTER!$AH$24:$BD$391,$AH44,H$255))</f>
        <v>0</v>
      </c>
      <c r="P44" s="65" cm="1">
        <f t="array" ref="P44">IF($AH44=0,"",INDEX(MASTER!$AH$24:$BD$391,$AH44,I$255))</f>
        <v>0</v>
      </c>
      <c r="Q44" s="65" cm="1">
        <f t="array" ref="Q44">IF($AH44=0,"",INDEX(MASTER!$AH$24:$BD$391,$AH44,J$255))</f>
        <v>0</v>
      </c>
      <c r="R44" s="65" cm="1">
        <f t="array" ref="R44">IF($AH44=0,"",INDEX(MASTER!$AH$24:$BD$391,$AH44,K$255))</f>
        <v>0</v>
      </c>
      <c r="S44" s="65" cm="1">
        <f t="array" ref="S44">IF($AH44=0,"",INDEX(MASTER!$AH$24:$BD$391,$AH44,L$255))</f>
        <v>0</v>
      </c>
      <c r="T44" s="65" cm="1">
        <f t="array" ref="T44">IF($AH44=0,"",INDEX(MASTER!$AH$24:$BD$391,$AH44,M$255))</f>
        <v>0</v>
      </c>
      <c r="U44" s="65" cm="1">
        <f t="array" ref="U44">IF($AH44=0,"",INDEX(MASTER!$AH$24:$BD$391,$AH44,N$255))</f>
        <v>0</v>
      </c>
      <c r="V44" s="65" cm="1">
        <f t="array" ref="V44">IF($AH44=0,"",INDEX(MASTER!$AH$24:$BD$391,$AH44,O$255))</f>
        <v>0</v>
      </c>
      <c r="W44" s="65" cm="1">
        <f t="array" ref="W44">IF($AH44=0,"",INDEX(MASTER!$AH$24:$BD$391,$AH44,P$255))</f>
        <v>0</v>
      </c>
      <c r="X44" s="65" cm="1">
        <f t="array" ref="X44">IF($AH44=0,"",INDEX(MASTER!$AH$24:$BD$391,$AH44,Q$255))</f>
        <v>0</v>
      </c>
      <c r="Y44" s="65" cm="1">
        <f t="array" ref="Y44">IF($AH44=0,"",INDEX(MASTER!$AH$24:$BD$391,$AH44,R$255))</f>
        <v>0</v>
      </c>
      <c r="Z44" s="65" cm="1">
        <f t="array" ref="Z44">IF($AH44=0,"",INDEX(MASTER!$AH$24:$BD$391,$AH44,S$255))</f>
        <v>0</v>
      </c>
      <c r="AA44" s="65" cm="1">
        <f t="array" ref="AA44">IF($AH44=0,"",INDEX(MASTER!$AH$24:$BD$391,$AH44,T$255))</f>
        <v>0</v>
      </c>
      <c r="AB44" s="65" cm="1">
        <f t="array" ref="AB44">IF($AH44=0,"",INDEX(MASTER!$AH$24:$BD$391,$AH44,U$255))</f>
        <v>0</v>
      </c>
      <c r="AC44" s="65" cm="1">
        <f t="array" ref="AC44">IF($AH44=0,"",INDEX(MASTER!$AH$24:$BD$391,$AH44,V$255))</f>
        <v>0</v>
      </c>
      <c r="AH44" s="3">
        <v>21</v>
      </c>
    </row>
    <row r="45" spans="2:34" ht="12.75" customHeight="1" x14ac:dyDescent="0.2">
      <c r="B45" s="28"/>
      <c r="D45" s="22" t="str" cm="1">
        <f t="array" ref="D45">IF($AH$45=0,"",INDEX(MASTER!$D$24:$AG$391,$AH$45,D$255))</f>
        <v>$XS110</v>
      </c>
      <c r="E45" s="22" cm="1">
        <f t="array" ref="E45">IF($AH$45=0,"",INDEX(MASTER!$D$24:$AG$391,$AH$45,E$255))</f>
        <v>0</v>
      </c>
      <c r="F45" s="22" t="str" cm="1">
        <f t="array" ref="F45">IF($AH$45=0,"",INDEX(MASTER!$D$24:$AG$391,$AH$45,F$255))</f>
        <v>US 23</v>
      </c>
      <c r="G45" s="23" cm="1">
        <f t="array" ref="G45">IF($AH$45=0,"",INDEX(MASTER!$D$24:$AG$391,$AH$45,G$255))</f>
        <v>93900</v>
      </c>
      <c r="H45" s="22" t="str" cm="1">
        <f t="array" ref="H45">IF($AH$45=0,"",INDEX(MASTER!$D$24:$AG$391,$AH$45,H$255))</f>
        <v>TO</v>
      </c>
      <c r="I45" s="23" cm="1">
        <f t="array" ref="I45">IF($AH$45=0,"",INDEX(MASTER!$D$24:$AG$391,$AH$45,I$255))</f>
        <v>93950</v>
      </c>
      <c r="J45" s="22" cm="1">
        <f t="array" ref="J45">IF($AH$45=0,"",INDEX(MASTER!$D$24:$AG$391,$AH$45,J$255))</f>
        <v>0</v>
      </c>
      <c r="K45" s="65" cm="1">
        <f t="array" ref="K45">IF($AH45=0,"",INDEX(MASTER!$AH$24:$BD$391,$AH45,D$255))</f>
        <v>0</v>
      </c>
      <c r="L45" s="65" cm="1">
        <f t="array" ref="L45">IF($AH45=0,"",INDEX(MASTER!$AH$24:$BD$391,$AH45,E$255))</f>
        <v>0</v>
      </c>
      <c r="M45" s="65" cm="1">
        <f t="array" ref="M45">IF($AH45=0,"",INDEX(MASTER!$AH$24:$BD$391,$AH45,F$255))</f>
        <v>0</v>
      </c>
      <c r="N45" s="65" cm="1">
        <f t="array" ref="N45">IF($AH45=0,"",INDEX(MASTER!$AH$24:$BD$391,$AH45,G$255))</f>
        <v>0</v>
      </c>
      <c r="O45" s="65" cm="1">
        <f t="array" ref="O45">IF($AH45=0,"",INDEX(MASTER!$AH$24:$BD$391,$AH45,H$255))</f>
        <v>0</v>
      </c>
      <c r="P45" s="65" cm="1">
        <f t="array" ref="P45">IF($AH45=0,"",INDEX(MASTER!$AH$24:$BD$391,$AH45,I$255))</f>
        <v>0</v>
      </c>
      <c r="Q45" s="65" cm="1">
        <f t="array" ref="Q45">IF($AH45=0,"",INDEX(MASTER!$AH$24:$BD$391,$AH45,J$255))</f>
        <v>0</v>
      </c>
      <c r="R45" s="65" cm="1">
        <f t="array" ref="R45">IF($AH45=0,"",INDEX(MASTER!$AH$24:$BD$391,$AH45,K$255))</f>
        <v>0</v>
      </c>
      <c r="S45" s="65" cm="1">
        <f t="array" ref="S45">IF($AH45=0,"",INDEX(MASTER!$AH$24:$BD$391,$AH45,L$255))</f>
        <v>0</v>
      </c>
      <c r="T45" s="65" cm="1">
        <f t="array" ref="T45">IF($AH45=0,"",INDEX(MASTER!$AH$24:$BD$391,$AH45,M$255))</f>
        <v>0</v>
      </c>
      <c r="U45" s="65" cm="1">
        <f t="array" ref="U45">IF($AH45=0,"",INDEX(MASTER!$AH$24:$BD$391,$AH45,N$255))</f>
        <v>0</v>
      </c>
      <c r="V45" s="65" cm="1">
        <f t="array" ref="V45">IF($AH45=0,"",INDEX(MASTER!$AH$24:$BD$391,$AH45,O$255))</f>
        <v>0</v>
      </c>
      <c r="W45" s="65" cm="1">
        <f t="array" ref="W45">IF($AH45=0,"",INDEX(MASTER!$AH$24:$BD$391,$AH45,P$255))</f>
        <v>0</v>
      </c>
      <c r="X45" s="65" cm="1">
        <f t="array" ref="X45">IF($AH45=0,"",INDEX(MASTER!$AH$24:$BD$391,$AH45,Q$255))</f>
        <v>0</v>
      </c>
      <c r="Y45" s="65" cm="1">
        <f t="array" ref="Y45">IF($AH45=0,"",INDEX(MASTER!$AH$24:$BD$391,$AH45,R$255))</f>
        <v>0</v>
      </c>
      <c r="Z45" s="65" cm="1">
        <f t="array" ref="Z45">IF($AH45=0,"",INDEX(MASTER!$AH$24:$BD$391,$AH45,S$255))</f>
        <v>0</v>
      </c>
      <c r="AA45" s="65" cm="1">
        <f t="array" ref="AA45">IF($AH45=0,"",INDEX(MASTER!$AH$24:$BD$391,$AH45,T$255))</f>
        <v>0</v>
      </c>
      <c r="AB45" s="65" cm="1">
        <f t="array" ref="AB45">IF($AH45=0,"",INDEX(MASTER!$AH$24:$BD$391,$AH45,U$255))</f>
        <v>0</v>
      </c>
      <c r="AC45" s="65" cm="1">
        <f t="array" ref="AC45">IF($AH45=0,"",INDEX(MASTER!$AH$24:$BD$391,$AH45,V$255))</f>
        <v>0</v>
      </c>
      <c r="AH45" s="3">
        <v>22</v>
      </c>
    </row>
    <row r="46" spans="2:34" ht="12.75" customHeight="1" x14ac:dyDescent="0.2">
      <c r="B46" s="28"/>
      <c r="D46" s="22" t="str" cm="1">
        <f t="array" ref="D46">IF($AH$46=0,"",INDEX(MASTER!$D$24:$AG$391,$AH$46,D$255))</f>
        <v>$XS111</v>
      </c>
      <c r="E46" s="22" cm="1">
        <f t="array" ref="E46">IF($AH$46=0,"",INDEX(MASTER!$D$24:$AG$391,$AH$46,E$255))</f>
        <v>0</v>
      </c>
      <c r="F46" s="22" t="str" cm="1">
        <f t="array" ref="F46">IF($AH$46=0,"",INDEX(MASTER!$D$24:$AG$391,$AH$46,F$255))</f>
        <v>US 23</v>
      </c>
      <c r="G46" s="23" cm="1">
        <f t="array" ref="G46">IF($AH$46=0,"",INDEX(MASTER!$D$24:$AG$391,$AH$46,G$255))</f>
        <v>93950</v>
      </c>
      <c r="H46" s="22" t="str" cm="1">
        <f t="array" ref="H46">IF($AH$46=0,"",INDEX(MASTER!$D$24:$AG$391,$AH$46,H$255))</f>
        <v>TO</v>
      </c>
      <c r="I46" s="23" cm="1">
        <f t="array" ref="I46">IF($AH$46=0,"",INDEX(MASTER!$D$24:$AG$391,$AH$46,I$255))</f>
        <v>94000</v>
      </c>
      <c r="J46" s="22" cm="1">
        <f t="array" ref="J46">IF($AH$46=0,"",INDEX(MASTER!$D$24:$AG$391,$AH$46,J$255))</f>
        <v>0</v>
      </c>
      <c r="K46" s="65" cm="1">
        <f t="array" ref="K46">IF($AH46=0,"",INDEX(MASTER!$AH$24:$BD$391,$AH46,D$255))</f>
        <v>0</v>
      </c>
      <c r="L46" s="65" cm="1">
        <f t="array" ref="L46">IF($AH46=0,"",INDEX(MASTER!$AH$24:$BD$391,$AH46,E$255))</f>
        <v>0</v>
      </c>
      <c r="M46" s="65" cm="1">
        <f t="array" ref="M46">IF($AH46=0,"",INDEX(MASTER!$AH$24:$BD$391,$AH46,F$255))</f>
        <v>0</v>
      </c>
      <c r="N46" s="65" cm="1">
        <f t="array" ref="N46">IF($AH46=0,"",INDEX(MASTER!$AH$24:$BD$391,$AH46,G$255))</f>
        <v>0</v>
      </c>
      <c r="O46" s="65" cm="1">
        <f t="array" ref="O46">IF($AH46=0,"",INDEX(MASTER!$AH$24:$BD$391,$AH46,H$255))</f>
        <v>0</v>
      </c>
      <c r="P46" s="65" cm="1">
        <f t="array" ref="P46">IF($AH46=0,"",INDEX(MASTER!$AH$24:$BD$391,$AH46,I$255))</f>
        <v>0</v>
      </c>
      <c r="Q46" s="65" cm="1">
        <f t="array" ref="Q46">IF($AH46=0,"",INDEX(MASTER!$AH$24:$BD$391,$AH46,J$255))</f>
        <v>0</v>
      </c>
      <c r="R46" s="65" cm="1">
        <f t="array" ref="R46">IF($AH46=0,"",INDEX(MASTER!$AH$24:$BD$391,$AH46,K$255))</f>
        <v>0</v>
      </c>
      <c r="S46" s="65" cm="1">
        <f t="array" ref="S46">IF($AH46=0,"",INDEX(MASTER!$AH$24:$BD$391,$AH46,L$255))</f>
        <v>0</v>
      </c>
      <c r="T46" s="65" cm="1">
        <f t="array" ref="T46">IF($AH46=0,"",INDEX(MASTER!$AH$24:$BD$391,$AH46,M$255))</f>
        <v>0</v>
      </c>
      <c r="U46" s="65" cm="1">
        <f t="array" ref="U46">IF($AH46=0,"",INDEX(MASTER!$AH$24:$BD$391,$AH46,N$255))</f>
        <v>0</v>
      </c>
      <c r="V46" s="65" cm="1">
        <f t="array" ref="V46">IF($AH46=0,"",INDEX(MASTER!$AH$24:$BD$391,$AH46,O$255))</f>
        <v>0</v>
      </c>
      <c r="W46" s="65" cm="1">
        <f t="array" ref="W46">IF($AH46=0,"",INDEX(MASTER!$AH$24:$BD$391,$AH46,P$255))</f>
        <v>0</v>
      </c>
      <c r="X46" s="65" cm="1">
        <f t="array" ref="X46">IF($AH46=0,"",INDEX(MASTER!$AH$24:$BD$391,$AH46,Q$255))</f>
        <v>0</v>
      </c>
      <c r="Y46" s="65" cm="1">
        <f t="array" ref="Y46">IF($AH46=0,"",INDEX(MASTER!$AH$24:$BD$391,$AH46,R$255))</f>
        <v>0</v>
      </c>
      <c r="Z46" s="65" cm="1">
        <f t="array" ref="Z46">IF($AH46=0,"",INDEX(MASTER!$AH$24:$BD$391,$AH46,S$255))</f>
        <v>0</v>
      </c>
      <c r="AA46" s="65" cm="1">
        <f t="array" ref="AA46">IF($AH46=0,"",INDEX(MASTER!$AH$24:$BD$391,$AH46,T$255))</f>
        <v>0</v>
      </c>
      <c r="AB46" s="65" cm="1">
        <f t="array" ref="AB46">IF($AH46=0,"",INDEX(MASTER!$AH$24:$BD$391,$AH46,U$255))</f>
        <v>0</v>
      </c>
      <c r="AC46" s="65" cm="1">
        <f t="array" ref="AC46">IF($AH46=0,"",INDEX(MASTER!$AH$24:$BD$391,$AH46,V$255))</f>
        <v>0</v>
      </c>
      <c r="AH46" s="3">
        <v>23</v>
      </c>
    </row>
    <row r="47" spans="2:34" ht="12.75" customHeight="1" x14ac:dyDescent="0.2">
      <c r="B47" s="28"/>
      <c r="D47" s="22" t="str" cm="1">
        <f t="array" ref="D47">IF($AH$47=0,"",INDEX(MASTER!$D$24:$AG$391,$AH$47,D$255))</f>
        <v>$XS111</v>
      </c>
      <c r="E47" s="22" cm="1">
        <f t="array" ref="E47">IF($AH$47=0,"",INDEX(MASTER!$D$24:$AG$391,$AH$47,E$255))</f>
        <v>0</v>
      </c>
      <c r="F47" s="22" t="str" cm="1">
        <f t="array" ref="F47">IF($AH$47=0,"",INDEX(MASTER!$D$24:$AG$391,$AH$47,F$255))</f>
        <v>US 23</v>
      </c>
      <c r="G47" s="23" cm="1">
        <f t="array" ref="G47">IF($AH$47=0,"",INDEX(MASTER!$D$24:$AG$391,$AH$47,G$255))</f>
        <v>94000</v>
      </c>
      <c r="H47" s="22" t="str" cm="1">
        <f t="array" ref="H47">IF($AH$47=0,"",INDEX(MASTER!$D$24:$AG$391,$AH$47,H$255))</f>
        <v>TO</v>
      </c>
      <c r="I47" s="23" cm="1">
        <f t="array" ref="I47">IF($AH$47=0,"",INDEX(MASTER!$D$24:$AG$391,$AH$47,I$255))</f>
        <v>94050</v>
      </c>
      <c r="J47" s="22" cm="1">
        <f t="array" ref="J47">IF($AH$47=0,"",INDEX(MASTER!$D$24:$AG$391,$AH$47,J$255))</f>
        <v>0</v>
      </c>
      <c r="K47" s="65" cm="1">
        <f t="array" ref="K47">IF($AH47=0,"",INDEX(MASTER!$AH$24:$BD$391,$AH47,D$255))</f>
        <v>0</v>
      </c>
      <c r="L47" s="65" cm="1">
        <f t="array" ref="L47">IF($AH47=0,"",INDEX(MASTER!$AH$24:$BD$391,$AH47,E$255))</f>
        <v>0</v>
      </c>
      <c r="M47" s="65" cm="1">
        <f t="array" ref="M47">IF($AH47=0,"",INDEX(MASTER!$AH$24:$BD$391,$AH47,F$255))</f>
        <v>0</v>
      </c>
      <c r="N47" s="65" cm="1">
        <f t="array" ref="N47">IF($AH47=0,"",INDEX(MASTER!$AH$24:$BD$391,$AH47,G$255))</f>
        <v>0</v>
      </c>
      <c r="O47" s="65" cm="1">
        <f t="array" ref="O47">IF($AH47=0,"",INDEX(MASTER!$AH$24:$BD$391,$AH47,H$255))</f>
        <v>0</v>
      </c>
      <c r="P47" s="65" cm="1">
        <f t="array" ref="P47">IF($AH47=0,"",INDEX(MASTER!$AH$24:$BD$391,$AH47,I$255))</f>
        <v>0</v>
      </c>
      <c r="Q47" s="65" cm="1">
        <f t="array" ref="Q47">IF($AH47=0,"",INDEX(MASTER!$AH$24:$BD$391,$AH47,J$255))</f>
        <v>0</v>
      </c>
      <c r="R47" s="65" cm="1">
        <f t="array" ref="R47">IF($AH47=0,"",INDEX(MASTER!$AH$24:$BD$391,$AH47,K$255))</f>
        <v>0</v>
      </c>
      <c r="S47" s="65" cm="1">
        <f t="array" ref="S47">IF($AH47=0,"",INDEX(MASTER!$AH$24:$BD$391,$AH47,L$255))</f>
        <v>0</v>
      </c>
      <c r="T47" s="65" cm="1">
        <f t="array" ref="T47">IF($AH47=0,"",INDEX(MASTER!$AH$24:$BD$391,$AH47,M$255))</f>
        <v>0</v>
      </c>
      <c r="U47" s="65" cm="1">
        <f t="array" ref="U47">IF($AH47=0,"",INDEX(MASTER!$AH$24:$BD$391,$AH47,N$255))</f>
        <v>0</v>
      </c>
      <c r="V47" s="65" cm="1">
        <f t="array" ref="V47">IF($AH47=0,"",INDEX(MASTER!$AH$24:$BD$391,$AH47,O$255))</f>
        <v>0</v>
      </c>
      <c r="W47" s="65" cm="1">
        <f t="array" ref="W47">IF($AH47=0,"",INDEX(MASTER!$AH$24:$BD$391,$AH47,P$255))</f>
        <v>0</v>
      </c>
      <c r="X47" s="65" cm="1">
        <f t="array" ref="X47">IF($AH47=0,"",INDEX(MASTER!$AH$24:$BD$391,$AH47,Q$255))</f>
        <v>0</v>
      </c>
      <c r="Y47" s="65" cm="1">
        <f t="array" ref="Y47">IF($AH47=0,"",INDEX(MASTER!$AH$24:$BD$391,$AH47,R$255))</f>
        <v>0</v>
      </c>
      <c r="Z47" s="65" cm="1">
        <f t="array" ref="Z47">IF($AH47=0,"",INDEX(MASTER!$AH$24:$BD$391,$AH47,S$255))</f>
        <v>0</v>
      </c>
      <c r="AA47" s="65" cm="1">
        <f t="array" ref="AA47">IF($AH47=0,"",INDEX(MASTER!$AH$24:$BD$391,$AH47,T$255))</f>
        <v>0</v>
      </c>
      <c r="AB47" s="65" cm="1">
        <f t="array" ref="AB47">IF($AH47=0,"",INDEX(MASTER!$AH$24:$BD$391,$AH47,U$255))</f>
        <v>0</v>
      </c>
      <c r="AC47" s="65" cm="1">
        <f t="array" ref="AC47">IF($AH47=0,"",INDEX(MASTER!$AH$24:$BD$391,$AH47,V$255))</f>
        <v>0</v>
      </c>
      <c r="AH47" s="3">
        <v>24</v>
      </c>
    </row>
    <row r="48" spans="2:34" ht="12.75" customHeight="1" x14ac:dyDescent="0.2">
      <c r="B48" s="28"/>
      <c r="D48" s="22" t="str" cm="1">
        <f t="array" ref="D48">IF($AH$48=0,"",INDEX(MASTER!$D$24:$AG$391,$AH$48,D$255))</f>
        <v>$XS111</v>
      </c>
      <c r="E48" s="22" cm="1">
        <f t="array" ref="E48">IF($AH$48=0,"",INDEX(MASTER!$D$24:$AG$391,$AH$48,E$255))</f>
        <v>0</v>
      </c>
      <c r="F48" s="22" t="str" cm="1">
        <f t="array" ref="F48">IF($AH$48=0,"",INDEX(MASTER!$D$24:$AG$391,$AH$48,F$255))</f>
        <v>US 23</v>
      </c>
      <c r="G48" s="23" cm="1">
        <f t="array" ref="G48">IF($AH$48=0,"",INDEX(MASTER!$D$24:$AG$391,$AH$48,G$255))</f>
        <v>94050</v>
      </c>
      <c r="H48" s="22" t="str" cm="1">
        <f t="array" ref="H48">IF($AH$48=0,"",INDEX(MASTER!$D$24:$AG$391,$AH$48,H$255))</f>
        <v>TO</v>
      </c>
      <c r="I48" s="23" cm="1">
        <f t="array" ref="I48">IF($AH$48=0,"",INDEX(MASTER!$D$24:$AG$391,$AH$48,I$255))</f>
        <v>94100</v>
      </c>
      <c r="J48" s="22" cm="1">
        <f t="array" ref="J48">IF($AH$48=0,"",INDEX(MASTER!$D$24:$AG$391,$AH$48,J$255))</f>
        <v>0</v>
      </c>
      <c r="K48" s="65" cm="1">
        <f t="array" ref="K48">IF($AH48=0,"",INDEX(MASTER!$AH$24:$BD$391,$AH48,D$255))</f>
        <v>0</v>
      </c>
      <c r="L48" s="65" cm="1">
        <f t="array" ref="L48">IF($AH48=0,"",INDEX(MASTER!$AH$24:$BD$391,$AH48,E$255))</f>
        <v>0</v>
      </c>
      <c r="M48" s="65" cm="1">
        <f t="array" ref="M48">IF($AH48=0,"",INDEX(MASTER!$AH$24:$BD$391,$AH48,F$255))</f>
        <v>0</v>
      </c>
      <c r="N48" s="65" cm="1">
        <f t="array" ref="N48">IF($AH48=0,"",INDEX(MASTER!$AH$24:$BD$391,$AH48,G$255))</f>
        <v>0</v>
      </c>
      <c r="O48" s="65" cm="1">
        <f t="array" ref="O48">IF($AH48=0,"",INDEX(MASTER!$AH$24:$BD$391,$AH48,H$255))</f>
        <v>0</v>
      </c>
      <c r="P48" s="65" cm="1">
        <f t="array" ref="P48">IF($AH48=0,"",INDEX(MASTER!$AH$24:$BD$391,$AH48,I$255))</f>
        <v>0</v>
      </c>
      <c r="Q48" s="65" cm="1">
        <f t="array" ref="Q48">IF($AH48=0,"",INDEX(MASTER!$AH$24:$BD$391,$AH48,J$255))</f>
        <v>0</v>
      </c>
      <c r="R48" s="65" cm="1">
        <f t="array" ref="R48">IF($AH48=0,"",INDEX(MASTER!$AH$24:$BD$391,$AH48,K$255))</f>
        <v>0</v>
      </c>
      <c r="S48" s="65" cm="1">
        <f t="array" ref="S48">IF($AH48=0,"",INDEX(MASTER!$AH$24:$BD$391,$AH48,L$255))</f>
        <v>0</v>
      </c>
      <c r="T48" s="65" cm="1">
        <f t="array" ref="T48">IF($AH48=0,"",INDEX(MASTER!$AH$24:$BD$391,$AH48,M$255))</f>
        <v>0</v>
      </c>
      <c r="U48" s="65" cm="1">
        <f t="array" ref="U48">IF($AH48=0,"",INDEX(MASTER!$AH$24:$BD$391,$AH48,N$255))</f>
        <v>0</v>
      </c>
      <c r="V48" s="65" cm="1">
        <f t="array" ref="V48">IF($AH48=0,"",INDEX(MASTER!$AH$24:$BD$391,$AH48,O$255))</f>
        <v>0</v>
      </c>
      <c r="W48" s="65" cm="1">
        <f t="array" ref="W48">IF($AH48=0,"",INDEX(MASTER!$AH$24:$BD$391,$AH48,P$255))</f>
        <v>0</v>
      </c>
      <c r="X48" s="65" cm="1">
        <f t="array" ref="X48">IF($AH48=0,"",INDEX(MASTER!$AH$24:$BD$391,$AH48,Q$255))</f>
        <v>0</v>
      </c>
      <c r="Y48" s="65" cm="1">
        <f t="array" ref="Y48">IF($AH48=0,"",INDEX(MASTER!$AH$24:$BD$391,$AH48,R$255))</f>
        <v>0</v>
      </c>
      <c r="Z48" s="65" cm="1">
        <f t="array" ref="Z48">IF($AH48=0,"",INDEX(MASTER!$AH$24:$BD$391,$AH48,S$255))</f>
        <v>0</v>
      </c>
      <c r="AA48" s="65" cm="1">
        <f t="array" ref="AA48">IF($AH48=0,"",INDEX(MASTER!$AH$24:$BD$391,$AH48,T$255))</f>
        <v>0</v>
      </c>
      <c r="AB48" s="65" cm="1">
        <f t="array" ref="AB48">IF($AH48=0,"",INDEX(MASTER!$AH$24:$BD$391,$AH48,U$255))</f>
        <v>0</v>
      </c>
      <c r="AC48" s="65" cm="1">
        <f t="array" ref="AC48">IF($AH48=0,"",INDEX(MASTER!$AH$24:$BD$391,$AH48,V$255))</f>
        <v>0</v>
      </c>
      <c r="AH48" s="3">
        <v>25</v>
      </c>
    </row>
    <row r="49" spans="2:34" ht="12.75" customHeight="1" x14ac:dyDescent="0.2">
      <c r="B49" s="28"/>
      <c r="D49" s="22" t="str" cm="1">
        <f t="array" ref="D49">IF($AH$49=0,"",INDEX(MASTER!$D$24:$AG$391,$AH$49,D$255))</f>
        <v>$XS112</v>
      </c>
      <c r="E49" s="22" cm="1">
        <f t="array" ref="E49">IF($AH$49=0,"",INDEX(MASTER!$D$24:$AG$391,$AH$49,E$255))</f>
        <v>0</v>
      </c>
      <c r="F49" s="22" t="str" cm="1">
        <f t="array" ref="F49">IF($AH$49=0,"",INDEX(MASTER!$D$24:$AG$391,$AH$49,F$255))</f>
        <v>US 23</v>
      </c>
      <c r="G49" s="23" cm="1">
        <f t="array" ref="G49">IF($AH$49=0,"",INDEX(MASTER!$D$24:$AG$391,$AH$49,G$255))</f>
        <v>94100</v>
      </c>
      <c r="H49" s="22" t="str" cm="1">
        <f t="array" ref="H49">IF($AH$49=0,"",INDEX(MASTER!$D$24:$AG$391,$AH$49,H$255))</f>
        <v>TO</v>
      </c>
      <c r="I49" s="23" cm="1">
        <f t="array" ref="I49">IF($AH$49=0,"",INDEX(MASTER!$D$24:$AG$391,$AH$49,I$255))</f>
        <v>94150</v>
      </c>
      <c r="J49" s="22" cm="1">
        <f t="array" ref="J49">IF($AH$49=0,"",INDEX(MASTER!$D$24:$AG$391,$AH$49,J$255))</f>
        <v>0</v>
      </c>
      <c r="K49" s="65" cm="1">
        <f t="array" ref="K49">IF($AH49=0,"",INDEX(MASTER!$AH$24:$BD$391,$AH49,D$255))</f>
        <v>0</v>
      </c>
      <c r="L49" s="65" cm="1">
        <f t="array" ref="L49">IF($AH49=0,"",INDEX(MASTER!$AH$24:$BD$391,$AH49,E$255))</f>
        <v>0</v>
      </c>
      <c r="M49" s="65" cm="1">
        <f t="array" ref="M49">IF($AH49=0,"",INDEX(MASTER!$AH$24:$BD$391,$AH49,F$255))</f>
        <v>0</v>
      </c>
      <c r="N49" s="65" cm="1">
        <f t="array" ref="N49">IF($AH49=0,"",INDEX(MASTER!$AH$24:$BD$391,$AH49,G$255))</f>
        <v>0</v>
      </c>
      <c r="O49" s="65" cm="1">
        <f t="array" ref="O49">IF($AH49=0,"",INDEX(MASTER!$AH$24:$BD$391,$AH49,H$255))</f>
        <v>0</v>
      </c>
      <c r="P49" s="65" cm="1">
        <f t="array" ref="P49">IF($AH49=0,"",INDEX(MASTER!$AH$24:$BD$391,$AH49,I$255))</f>
        <v>0</v>
      </c>
      <c r="Q49" s="65" cm="1">
        <f t="array" ref="Q49">IF($AH49=0,"",INDEX(MASTER!$AH$24:$BD$391,$AH49,J$255))</f>
        <v>0</v>
      </c>
      <c r="R49" s="65" cm="1">
        <f t="array" ref="R49">IF($AH49=0,"",INDEX(MASTER!$AH$24:$BD$391,$AH49,K$255))</f>
        <v>0</v>
      </c>
      <c r="S49" s="65" cm="1">
        <f t="array" ref="S49">IF($AH49=0,"",INDEX(MASTER!$AH$24:$BD$391,$AH49,L$255))</f>
        <v>0</v>
      </c>
      <c r="T49" s="65" cm="1">
        <f t="array" ref="T49">IF($AH49=0,"",INDEX(MASTER!$AH$24:$BD$391,$AH49,M$255))</f>
        <v>0</v>
      </c>
      <c r="U49" s="65" cm="1">
        <f t="array" ref="U49">IF($AH49=0,"",INDEX(MASTER!$AH$24:$BD$391,$AH49,N$255))</f>
        <v>0</v>
      </c>
      <c r="V49" s="65" cm="1">
        <f t="array" ref="V49">IF($AH49=0,"",INDEX(MASTER!$AH$24:$BD$391,$AH49,O$255))</f>
        <v>0</v>
      </c>
      <c r="W49" s="65" cm="1">
        <f t="array" ref="W49">IF($AH49=0,"",INDEX(MASTER!$AH$24:$BD$391,$AH49,P$255))</f>
        <v>0</v>
      </c>
      <c r="X49" s="65" cm="1">
        <f t="array" ref="X49">IF($AH49=0,"",INDEX(MASTER!$AH$24:$BD$391,$AH49,Q$255))</f>
        <v>0</v>
      </c>
      <c r="Y49" s="65" cm="1">
        <f t="array" ref="Y49">IF($AH49=0,"",INDEX(MASTER!$AH$24:$BD$391,$AH49,R$255))</f>
        <v>0</v>
      </c>
      <c r="Z49" s="65" cm="1">
        <f t="array" ref="Z49">IF($AH49=0,"",INDEX(MASTER!$AH$24:$BD$391,$AH49,S$255))</f>
        <v>0</v>
      </c>
      <c r="AA49" s="65" cm="1">
        <f t="array" ref="AA49">IF($AH49=0,"",INDEX(MASTER!$AH$24:$BD$391,$AH49,T$255))</f>
        <v>0</v>
      </c>
      <c r="AB49" s="65" cm="1">
        <f t="array" ref="AB49">IF($AH49=0,"",INDEX(MASTER!$AH$24:$BD$391,$AH49,U$255))</f>
        <v>0</v>
      </c>
      <c r="AC49" s="65" cm="1">
        <f t="array" ref="AC49">IF($AH49=0,"",INDEX(MASTER!$AH$24:$BD$391,$AH49,V$255))</f>
        <v>0</v>
      </c>
      <c r="AH49" s="3">
        <v>26</v>
      </c>
    </row>
    <row r="50" spans="2:34" ht="12.75" customHeight="1" x14ac:dyDescent="0.2">
      <c r="B50" s="28"/>
      <c r="D50" s="22" t="str" cm="1">
        <f t="array" ref="D50">IF($AH$50=0,"",INDEX(MASTER!$D$24:$AG$391,$AH$50,D$255))</f>
        <v>$XS112</v>
      </c>
      <c r="E50" s="22" cm="1">
        <f t="array" ref="E50">IF($AH$50=0,"",INDEX(MASTER!$D$24:$AG$391,$AH$50,E$255))</f>
        <v>0</v>
      </c>
      <c r="F50" s="22" t="str" cm="1">
        <f t="array" ref="F50">IF($AH$50=0,"",INDEX(MASTER!$D$24:$AG$391,$AH$50,F$255))</f>
        <v>US 23</v>
      </c>
      <c r="G50" s="23" cm="1">
        <f t="array" ref="G50">IF($AH$50=0,"",INDEX(MASTER!$D$24:$AG$391,$AH$50,G$255))</f>
        <v>94150</v>
      </c>
      <c r="H50" s="22" t="str" cm="1">
        <f t="array" ref="H50">IF($AH$50=0,"",INDEX(MASTER!$D$24:$AG$391,$AH$50,H$255))</f>
        <v>TO</v>
      </c>
      <c r="I50" s="23" cm="1">
        <f t="array" ref="I50">IF($AH$50=0,"",INDEX(MASTER!$D$24:$AG$391,$AH$50,I$255))</f>
        <v>94200</v>
      </c>
      <c r="J50" s="22" cm="1">
        <f t="array" ref="J50">IF($AH$50=0,"",INDEX(MASTER!$D$24:$AG$391,$AH$50,J$255))</f>
        <v>0</v>
      </c>
      <c r="K50" s="65" cm="1">
        <f t="array" ref="K50">IF($AH50=0,"",INDEX(MASTER!$AH$24:$BD$391,$AH50,D$255))</f>
        <v>0</v>
      </c>
      <c r="L50" s="65" cm="1">
        <f t="array" ref="L50">IF($AH50=0,"",INDEX(MASTER!$AH$24:$BD$391,$AH50,E$255))</f>
        <v>0</v>
      </c>
      <c r="M50" s="65" cm="1">
        <f t="array" ref="M50">IF($AH50=0,"",INDEX(MASTER!$AH$24:$BD$391,$AH50,F$255))</f>
        <v>0</v>
      </c>
      <c r="N50" s="65" cm="1">
        <f t="array" ref="N50">IF($AH50=0,"",INDEX(MASTER!$AH$24:$BD$391,$AH50,G$255))</f>
        <v>0</v>
      </c>
      <c r="O50" s="65" cm="1">
        <f t="array" ref="O50">IF($AH50=0,"",INDEX(MASTER!$AH$24:$BD$391,$AH50,H$255))</f>
        <v>0</v>
      </c>
      <c r="P50" s="65" cm="1">
        <f t="array" ref="P50">IF($AH50=0,"",INDEX(MASTER!$AH$24:$BD$391,$AH50,I$255))</f>
        <v>0</v>
      </c>
      <c r="Q50" s="65" cm="1">
        <f t="array" ref="Q50">IF($AH50=0,"",INDEX(MASTER!$AH$24:$BD$391,$AH50,J$255))</f>
        <v>0</v>
      </c>
      <c r="R50" s="65" cm="1">
        <f t="array" ref="R50">IF($AH50=0,"",INDEX(MASTER!$AH$24:$BD$391,$AH50,K$255))</f>
        <v>0</v>
      </c>
      <c r="S50" s="65" cm="1">
        <f t="array" ref="S50">IF($AH50=0,"",INDEX(MASTER!$AH$24:$BD$391,$AH50,L$255))</f>
        <v>0</v>
      </c>
      <c r="T50" s="65" cm="1">
        <f t="array" ref="T50">IF($AH50=0,"",INDEX(MASTER!$AH$24:$BD$391,$AH50,M$255))</f>
        <v>0</v>
      </c>
      <c r="U50" s="65" cm="1">
        <f t="array" ref="U50">IF($AH50=0,"",INDEX(MASTER!$AH$24:$BD$391,$AH50,N$255))</f>
        <v>0</v>
      </c>
      <c r="V50" s="65" cm="1">
        <f t="array" ref="V50">IF($AH50=0,"",INDEX(MASTER!$AH$24:$BD$391,$AH50,O$255))</f>
        <v>0</v>
      </c>
      <c r="W50" s="65" cm="1">
        <f t="array" ref="W50">IF($AH50=0,"",INDEX(MASTER!$AH$24:$BD$391,$AH50,P$255))</f>
        <v>0</v>
      </c>
      <c r="X50" s="65" cm="1">
        <f t="array" ref="X50">IF($AH50=0,"",INDEX(MASTER!$AH$24:$BD$391,$AH50,Q$255))</f>
        <v>0</v>
      </c>
      <c r="Y50" s="65" cm="1">
        <f t="array" ref="Y50">IF($AH50=0,"",INDEX(MASTER!$AH$24:$BD$391,$AH50,R$255))</f>
        <v>0</v>
      </c>
      <c r="Z50" s="65" cm="1">
        <f t="array" ref="Z50">IF($AH50=0,"",INDEX(MASTER!$AH$24:$BD$391,$AH50,S$255))</f>
        <v>0</v>
      </c>
      <c r="AA50" s="65" cm="1">
        <f t="array" ref="AA50">IF($AH50=0,"",INDEX(MASTER!$AH$24:$BD$391,$AH50,T$255))</f>
        <v>0</v>
      </c>
      <c r="AB50" s="65" cm="1">
        <f t="array" ref="AB50">IF($AH50=0,"",INDEX(MASTER!$AH$24:$BD$391,$AH50,U$255))</f>
        <v>0</v>
      </c>
      <c r="AC50" s="65" cm="1">
        <f t="array" ref="AC50">IF($AH50=0,"",INDEX(MASTER!$AH$24:$BD$391,$AH50,V$255))</f>
        <v>0</v>
      </c>
      <c r="AH50" s="3">
        <v>27</v>
      </c>
    </row>
    <row r="51" spans="2:34" ht="12.75" customHeight="1" x14ac:dyDescent="0.2">
      <c r="B51" s="28"/>
      <c r="D51" s="22" t="str" cm="1">
        <f t="array" ref="D51">IF($AH$51=0,"",INDEX(MASTER!$D$24:$AG$391,$AH$51,D$255))</f>
        <v>$XS112A</v>
      </c>
      <c r="E51" s="22" cm="1">
        <f t="array" ref="E51">IF($AH$51=0,"",INDEX(MASTER!$D$24:$AG$391,$AH$51,E$255))</f>
        <v>0</v>
      </c>
      <c r="F51" s="22" t="str" cm="1">
        <f t="array" ref="F51">IF($AH$51=0,"",INDEX(MASTER!$D$24:$AG$391,$AH$51,F$255))</f>
        <v>US 23</v>
      </c>
      <c r="G51" s="23" cm="1">
        <f t="array" ref="G51">IF($AH$51=0,"",INDEX(MASTER!$D$24:$AG$391,$AH$51,G$255))</f>
        <v>94200</v>
      </c>
      <c r="H51" s="22" t="str" cm="1">
        <f t="array" ref="H51">IF($AH$51=0,"",INDEX(MASTER!$D$24:$AG$391,$AH$51,H$255))</f>
        <v>TO</v>
      </c>
      <c r="I51" s="23" cm="1">
        <f t="array" ref="I51">IF($AH$51=0,"",INDEX(MASTER!$D$24:$AG$391,$AH$51,I$255))</f>
        <v>94250</v>
      </c>
      <c r="J51" s="22" cm="1">
        <f t="array" ref="J51">IF($AH$51=0,"",INDEX(MASTER!$D$24:$AG$391,$AH$51,J$255))</f>
        <v>0</v>
      </c>
      <c r="K51" s="65" cm="1">
        <f t="array" ref="K51">IF($AH51=0,"",INDEX(MASTER!$AH$24:$BD$391,$AH51,D$255))</f>
        <v>0</v>
      </c>
      <c r="L51" s="65" cm="1">
        <f t="array" ref="L51">IF($AH51=0,"",INDEX(MASTER!$AH$24:$BD$391,$AH51,E$255))</f>
        <v>0</v>
      </c>
      <c r="M51" s="65" cm="1">
        <f t="array" ref="M51">IF($AH51=0,"",INDEX(MASTER!$AH$24:$BD$391,$AH51,F$255))</f>
        <v>0</v>
      </c>
      <c r="N51" s="65" cm="1">
        <f t="array" ref="N51">IF($AH51=0,"",INDEX(MASTER!$AH$24:$BD$391,$AH51,G$255))</f>
        <v>0</v>
      </c>
      <c r="O51" s="65" cm="1">
        <f t="array" ref="O51">IF($AH51=0,"",INDEX(MASTER!$AH$24:$BD$391,$AH51,H$255))</f>
        <v>0</v>
      </c>
      <c r="P51" s="65" cm="1">
        <f t="array" ref="P51">IF($AH51=0,"",INDEX(MASTER!$AH$24:$BD$391,$AH51,I$255))</f>
        <v>0</v>
      </c>
      <c r="Q51" s="65" cm="1">
        <f t="array" ref="Q51">IF($AH51=0,"",INDEX(MASTER!$AH$24:$BD$391,$AH51,J$255))</f>
        <v>0</v>
      </c>
      <c r="R51" s="65" cm="1">
        <f t="array" ref="R51">IF($AH51=0,"",INDEX(MASTER!$AH$24:$BD$391,$AH51,K$255))</f>
        <v>0</v>
      </c>
      <c r="S51" s="65" cm="1">
        <f t="array" ref="S51">IF($AH51=0,"",INDEX(MASTER!$AH$24:$BD$391,$AH51,L$255))</f>
        <v>0</v>
      </c>
      <c r="T51" s="65" cm="1">
        <f t="array" ref="T51">IF($AH51=0,"",INDEX(MASTER!$AH$24:$BD$391,$AH51,M$255))</f>
        <v>0</v>
      </c>
      <c r="U51" s="65" cm="1">
        <f t="array" ref="U51">IF($AH51=0,"",INDEX(MASTER!$AH$24:$BD$391,$AH51,N$255))</f>
        <v>0</v>
      </c>
      <c r="V51" s="65" cm="1">
        <f t="array" ref="V51">IF($AH51=0,"",INDEX(MASTER!$AH$24:$BD$391,$AH51,O$255))</f>
        <v>0</v>
      </c>
      <c r="W51" s="65" cm="1">
        <f t="array" ref="W51">IF($AH51=0,"",INDEX(MASTER!$AH$24:$BD$391,$AH51,P$255))</f>
        <v>0</v>
      </c>
      <c r="X51" s="65" cm="1">
        <f t="array" ref="X51">IF($AH51=0,"",INDEX(MASTER!$AH$24:$BD$391,$AH51,Q$255))</f>
        <v>0</v>
      </c>
      <c r="Y51" s="65" cm="1">
        <f t="array" ref="Y51">IF($AH51=0,"",INDEX(MASTER!$AH$24:$BD$391,$AH51,R$255))</f>
        <v>0</v>
      </c>
      <c r="Z51" s="65" cm="1">
        <f t="array" ref="Z51">IF($AH51=0,"",INDEX(MASTER!$AH$24:$BD$391,$AH51,S$255))</f>
        <v>0</v>
      </c>
      <c r="AA51" s="65" cm="1">
        <f t="array" ref="AA51">IF($AH51=0,"",INDEX(MASTER!$AH$24:$BD$391,$AH51,T$255))</f>
        <v>0</v>
      </c>
      <c r="AB51" s="65" cm="1">
        <f t="array" ref="AB51">IF($AH51=0,"",INDEX(MASTER!$AH$24:$BD$391,$AH51,U$255))</f>
        <v>0</v>
      </c>
      <c r="AC51" s="65" cm="1">
        <f t="array" ref="AC51">IF($AH51=0,"",INDEX(MASTER!$AH$24:$BD$391,$AH51,V$255))</f>
        <v>0</v>
      </c>
      <c r="AH51" s="3">
        <v>28</v>
      </c>
    </row>
    <row r="52" spans="2:34" ht="12.75" customHeight="1" x14ac:dyDescent="0.2">
      <c r="B52" s="28"/>
      <c r="D52" s="22" t="str" cm="1">
        <f t="array" ref="D52">IF($AH$52=0,"",INDEX(MASTER!$D$24:$AG$391,$AH$52,D$255))</f>
        <v>$XS112A</v>
      </c>
      <c r="E52" s="22" cm="1">
        <f t="array" ref="E52">IF($AH$52=0,"",INDEX(MASTER!$D$24:$AG$391,$AH$52,E$255))</f>
        <v>0</v>
      </c>
      <c r="F52" s="22" t="str" cm="1">
        <f t="array" ref="F52">IF($AH$52=0,"",INDEX(MASTER!$D$24:$AG$391,$AH$52,F$255))</f>
        <v>US 23</v>
      </c>
      <c r="G52" s="23" cm="1">
        <f t="array" ref="G52">IF($AH$52=0,"",INDEX(MASTER!$D$24:$AG$391,$AH$52,G$255))</f>
        <v>94250</v>
      </c>
      <c r="H52" s="22" t="str" cm="1">
        <f t="array" ref="H52">IF($AH$52=0,"",INDEX(MASTER!$D$24:$AG$391,$AH$52,H$255))</f>
        <v>TO</v>
      </c>
      <c r="I52" s="23" cm="1">
        <f t="array" ref="I52">IF($AH$52=0,"",INDEX(MASTER!$D$24:$AG$391,$AH$52,I$255))</f>
        <v>94300</v>
      </c>
      <c r="J52" s="22" cm="1">
        <f t="array" ref="J52">IF($AH$52=0,"",INDEX(MASTER!$D$24:$AG$391,$AH$52,J$255))</f>
        <v>0</v>
      </c>
      <c r="K52" s="65" cm="1">
        <f t="array" ref="K52">IF($AH52=0,"",INDEX(MASTER!$AH$24:$BD$391,$AH52,D$255))</f>
        <v>0</v>
      </c>
      <c r="L52" s="65" cm="1">
        <f t="array" ref="L52">IF($AH52=0,"",INDEX(MASTER!$AH$24:$BD$391,$AH52,E$255))</f>
        <v>0</v>
      </c>
      <c r="M52" s="65" cm="1">
        <f t="array" ref="M52">IF($AH52=0,"",INDEX(MASTER!$AH$24:$BD$391,$AH52,F$255))</f>
        <v>0</v>
      </c>
      <c r="N52" s="65" cm="1">
        <f t="array" ref="N52">IF($AH52=0,"",INDEX(MASTER!$AH$24:$BD$391,$AH52,G$255))</f>
        <v>0</v>
      </c>
      <c r="O52" s="65" cm="1">
        <f t="array" ref="O52">IF($AH52=0,"",INDEX(MASTER!$AH$24:$BD$391,$AH52,H$255))</f>
        <v>0</v>
      </c>
      <c r="P52" s="65" cm="1">
        <f t="array" ref="P52">IF($AH52=0,"",INDEX(MASTER!$AH$24:$BD$391,$AH52,I$255))</f>
        <v>0</v>
      </c>
      <c r="Q52" s="65" cm="1">
        <f t="array" ref="Q52">IF($AH52=0,"",INDEX(MASTER!$AH$24:$BD$391,$AH52,J$255))</f>
        <v>0</v>
      </c>
      <c r="R52" s="65" cm="1">
        <f t="array" ref="R52">IF($AH52=0,"",INDEX(MASTER!$AH$24:$BD$391,$AH52,K$255))</f>
        <v>0</v>
      </c>
      <c r="S52" s="65" cm="1">
        <f t="array" ref="S52">IF($AH52=0,"",INDEX(MASTER!$AH$24:$BD$391,$AH52,L$255))</f>
        <v>0</v>
      </c>
      <c r="T52" s="65" cm="1">
        <f t="array" ref="T52">IF($AH52=0,"",INDEX(MASTER!$AH$24:$BD$391,$AH52,M$255))</f>
        <v>0</v>
      </c>
      <c r="U52" s="65" cm="1">
        <f t="array" ref="U52">IF($AH52=0,"",INDEX(MASTER!$AH$24:$BD$391,$AH52,N$255))</f>
        <v>0</v>
      </c>
      <c r="V52" s="65" cm="1">
        <f t="array" ref="V52">IF($AH52=0,"",INDEX(MASTER!$AH$24:$BD$391,$AH52,O$255))</f>
        <v>0</v>
      </c>
      <c r="W52" s="65" cm="1">
        <f t="array" ref="W52">IF($AH52=0,"",INDEX(MASTER!$AH$24:$BD$391,$AH52,P$255))</f>
        <v>0</v>
      </c>
      <c r="X52" s="65" cm="1">
        <f t="array" ref="X52">IF($AH52=0,"",INDEX(MASTER!$AH$24:$BD$391,$AH52,Q$255))</f>
        <v>0</v>
      </c>
      <c r="Y52" s="65" cm="1">
        <f t="array" ref="Y52">IF($AH52=0,"",INDEX(MASTER!$AH$24:$BD$391,$AH52,R$255))</f>
        <v>0</v>
      </c>
      <c r="Z52" s="65" cm="1">
        <f t="array" ref="Z52">IF($AH52=0,"",INDEX(MASTER!$AH$24:$BD$391,$AH52,S$255))</f>
        <v>0</v>
      </c>
      <c r="AA52" s="65" cm="1">
        <f t="array" ref="AA52">IF($AH52=0,"",INDEX(MASTER!$AH$24:$BD$391,$AH52,T$255))</f>
        <v>0</v>
      </c>
      <c r="AB52" s="65" cm="1">
        <f t="array" ref="AB52">IF($AH52=0,"",INDEX(MASTER!$AH$24:$BD$391,$AH52,U$255))</f>
        <v>0</v>
      </c>
      <c r="AC52" s="65" cm="1">
        <f t="array" ref="AC52">IF($AH52=0,"",INDEX(MASTER!$AH$24:$BD$391,$AH52,V$255))</f>
        <v>0</v>
      </c>
      <c r="AH52" s="3">
        <v>29</v>
      </c>
    </row>
    <row r="53" spans="2:34" ht="12.75" customHeight="1" x14ac:dyDescent="0.2">
      <c r="B53" s="28"/>
      <c r="D53" s="22" t="str" cm="1">
        <f t="array" ref="D53">IF($AH$53=0,"",INDEX(MASTER!$D$24:$AG$391,$AH$53,D$255))</f>
        <v>$XS112B</v>
      </c>
      <c r="E53" s="22" cm="1">
        <f t="array" ref="E53">IF($AH$53=0,"",INDEX(MASTER!$D$24:$AG$391,$AH$53,E$255))</f>
        <v>0</v>
      </c>
      <c r="F53" s="22" t="str" cm="1">
        <f t="array" ref="F53">IF($AH$53=0,"",INDEX(MASTER!$D$24:$AG$391,$AH$53,F$255))</f>
        <v>US 23</v>
      </c>
      <c r="G53" s="23" cm="1">
        <f t="array" ref="G53">IF($AH$53=0,"",INDEX(MASTER!$D$24:$AG$391,$AH$53,G$255))</f>
        <v>94300</v>
      </c>
      <c r="H53" s="22" t="str" cm="1">
        <f t="array" ref="H53">IF($AH$53=0,"",INDEX(MASTER!$D$24:$AG$391,$AH$53,H$255))</f>
        <v>TO</v>
      </c>
      <c r="I53" s="23" cm="1">
        <f t="array" ref="I53">IF($AH$53=0,"",INDEX(MASTER!$D$24:$AG$391,$AH$53,I$255))</f>
        <v>94350</v>
      </c>
      <c r="J53" s="22" cm="1">
        <f t="array" ref="J53">IF($AH$53=0,"",INDEX(MASTER!$D$24:$AG$391,$AH$53,J$255))</f>
        <v>0</v>
      </c>
      <c r="K53" s="65" cm="1">
        <f t="array" ref="K53">IF($AH53=0,"",INDEX(MASTER!$AH$24:$BD$391,$AH53,D$255))</f>
        <v>0</v>
      </c>
      <c r="L53" s="65" cm="1">
        <f t="array" ref="L53">IF($AH53=0,"",INDEX(MASTER!$AH$24:$BD$391,$AH53,E$255))</f>
        <v>0</v>
      </c>
      <c r="M53" s="65" cm="1">
        <f t="array" ref="M53">IF($AH53=0,"",INDEX(MASTER!$AH$24:$BD$391,$AH53,F$255))</f>
        <v>0</v>
      </c>
      <c r="N53" s="65" cm="1">
        <f t="array" ref="N53">IF($AH53=0,"",INDEX(MASTER!$AH$24:$BD$391,$AH53,G$255))</f>
        <v>0</v>
      </c>
      <c r="O53" s="65" cm="1">
        <f t="array" ref="O53">IF($AH53=0,"",INDEX(MASTER!$AH$24:$BD$391,$AH53,H$255))</f>
        <v>0</v>
      </c>
      <c r="P53" s="65" cm="1">
        <f t="array" ref="P53">IF($AH53=0,"",INDEX(MASTER!$AH$24:$BD$391,$AH53,I$255))</f>
        <v>0</v>
      </c>
      <c r="Q53" s="65" cm="1">
        <f t="array" ref="Q53">IF($AH53=0,"",INDEX(MASTER!$AH$24:$BD$391,$AH53,J$255))</f>
        <v>0</v>
      </c>
      <c r="R53" s="65" cm="1">
        <f t="array" ref="R53">IF($AH53=0,"",INDEX(MASTER!$AH$24:$BD$391,$AH53,K$255))</f>
        <v>0</v>
      </c>
      <c r="S53" s="65" cm="1">
        <f t="array" ref="S53">IF($AH53=0,"",INDEX(MASTER!$AH$24:$BD$391,$AH53,L$255))</f>
        <v>0</v>
      </c>
      <c r="T53" s="65" cm="1">
        <f t="array" ref="T53">IF($AH53=0,"",INDEX(MASTER!$AH$24:$BD$391,$AH53,M$255))</f>
        <v>0</v>
      </c>
      <c r="U53" s="65" cm="1">
        <f t="array" ref="U53">IF($AH53=0,"",INDEX(MASTER!$AH$24:$BD$391,$AH53,N$255))</f>
        <v>0</v>
      </c>
      <c r="V53" s="65" cm="1">
        <f t="array" ref="V53">IF($AH53=0,"",INDEX(MASTER!$AH$24:$BD$391,$AH53,O$255))</f>
        <v>0</v>
      </c>
      <c r="W53" s="65" cm="1">
        <f t="array" ref="W53">IF($AH53=0,"",INDEX(MASTER!$AH$24:$BD$391,$AH53,P$255))</f>
        <v>0</v>
      </c>
      <c r="X53" s="65" cm="1">
        <f t="array" ref="X53">IF($AH53=0,"",INDEX(MASTER!$AH$24:$BD$391,$AH53,Q$255))</f>
        <v>0</v>
      </c>
      <c r="Y53" s="65" cm="1">
        <f t="array" ref="Y53">IF($AH53=0,"",INDEX(MASTER!$AH$24:$BD$391,$AH53,R$255))</f>
        <v>0</v>
      </c>
      <c r="Z53" s="65" cm="1">
        <f t="array" ref="Z53">IF($AH53=0,"",INDEX(MASTER!$AH$24:$BD$391,$AH53,S$255))</f>
        <v>0</v>
      </c>
      <c r="AA53" s="65" cm="1">
        <f t="array" ref="AA53">IF($AH53=0,"",INDEX(MASTER!$AH$24:$BD$391,$AH53,T$255))</f>
        <v>0</v>
      </c>
      <c r="AB53" s="65" cm="1">
        <f t="array" ref="AB53">IF($AH53=0,"",INDEX(MASTER!$AH$24:$BD$391,$AH53,U$255))</f>
        <v>0</v>
      </c>
      <c r="AC53" s="65" cm="1">
        <f t="array" ref="AC53">IF($AH53=0,"",INDEX(MASTER!$AH$24:$BD$391,$AH53,V$255))</f>
        <v>0</v>
      </c>
      <c r="AH53" s="3">
        <v>30</v>
      </c>
    </row>
    <row r="54" spans="2:34" ht="12.75" customHeight="1" x14ac:dyDescent="0.2">
      <c r="B54" s="28"/>
      <c r="D54" s="22" t="str" cm="1">
        <f t="array" ref="D54">IF($AH$54=0,"",INDEX(MASTER!$D$24:$AG$391,$AH$54,D$255))</f>
        <v>$XS112B</v>
      </c>
      <c r="E54" s="22" cm="1">
        <f t="array" ref="E54">IF($AH$54=0,"",INDEX(MASTER!$D$24:$AG$391,$AH$54,E$255))</f>
        <v>0</v>
      </c>
      <c r="F54" s="22" t="str" cm="1">
        <f t="array" ref="F54">IF($AH$54=0,"",INDEX(MASTER!$D$24:$AG$391,$AH$54,F$255))</f>
        <v>US 23</v>
      </c>
      <c r="G54" s="23" cm="1">
        <f t="array" ref="G54">IF($AH$54=0,"",INDEX(MASTER!$D$24:$AG$391,$AH$54,G$255))</f>
        <v>94350</v>
      </c>
      <c r="H54" s="22" t="str" cm="1">
        <f t="array" ref="H54">IF($AH$54=0,"",INDEX(MASTER!$D$24:$AG$391,$AH$54,H$255))</f>
        <v>TO</v>
      </c>
      <c r="I54" s="23" cm="1">
        <f t="array" ref="I54">IF($AH$54=0,"",INDEX(MASTER!$D$24:$AG$391,$AH$54,I$255))</f>
        <v>94400</v>
      </c>
      <c r="J54" s="22" cm="1">
        <f t="array" ref="J54">IF($AH$54=0,"",INDEX(MASTER!$D$24:$AG$391,$AH$54,J$255))</f>
        <v>0</v>
      </c>
      <c r="K54" s="65" cm="1">
        <f t="array" ref="K54">IF($AH54=0,"",INDEX(MASTER!$AH$24:$BD$391,$AH54,D$255))</f>
        <v>0</v>
      </c>
      <c r="L54" s="65" cm="1">
        <f t="array" ref="L54">IF($AH54=0,"",INDEX(MASTER!$AH$24:$BD$391,$AH54,E$255))</f>
        <v>0</v>
      </c>
      <c r="M54" s="65" cm="1">
        <f t="array" ref="M54">IF($AH54=0,"",INDEX(MASTER!$AH$24:$BD$391,$AH54,F$255))</f>
        <v>0</v>
      </c>
      <c r="N54" s="65" cm="1">
        <f t="array" ref="N54">IF($AH54=0,"",INDEX(MASTER!$AH$24:$BD$391,$AH54,G$255))</f>
        <v>0</v>
      </c>
      <c r="O54" s="65" cm="1">
        <f t="array" ref="O54">IF($AH54=0,"",INDEX(MASTER!$AH$24:$BD$391,$AH54,H$255))</f>
        <v>0</v>
      </c>
      <c r="P54" s="65" cm="1">
        <f t="array" ref="P54">IF($AH54=0,"",INDEX(MASTER!$AH$24:$BD$391,$AH54,I$255))</f>
        <v>0</v>
      </c>
      <c r="Q54" s="65" cm="1">
        <f t="array" ref="Q54">IF($AH54=0,"",INDEX(MASTER!$AH$24:$BD$391,$AH54,J$255))</f>
        <v>0</v>
      </c>
      <c r="R54" s="65" cm="1">
        <f t="array" ref="R54">IF($AH54=0,"",INDEX(MASTER!$AH$24:$BD$391,$AH54,K$255))</f>
        <v>0</v>
      </c>
      <c r="S54" s="65" cm="1">
        <f t="array" ref="S54">IF($AH54=0,"",INDEX(MASTER!$AH$24:$BD$391,$AH54,L$255))</f>
        <v>0</v>
      </c>
      <c r="T54" s="65" cm="1">
        <f t="array" ref="T54">IF($AH54=0,"",INDEX(MASTER!$AH$24:$BD$391,$AH54,M$255))</f>
        <v>0</v>
      </c>
      <c r="U54" s="65" cm="1">
        <f t="array" ref="U54">IF($AH54=0,"",INDEX(MASTER!$AH$24:$BD$391,$AH54,N$255))</f>
        <v>0</v>
      </c>
      <c r="V54" s="65" cm="1">
        <f t="array" ref="V54">IF($AH54=0,"",INDEX(MASTER!$AH$24:$BD$391,$AH54,O$255))</f>
        <v>0</v>
      </c>
      <c r="W54" s="65" cm="1">
        <f t="array" ref="W54">IF($AH54=0,"",INDEX(MASTER!$AH$24:$BD$391,$AH54,P$255))</f>
        <v>0</v>
      </c>
      <c r="X54" s="65" cm="1">
        <f t="array" ref="X54">IF($AH54=0,"",INDEX(MASTER!$AH$24:$BD$391,$AH54,Q$255))</f>
        <v>0</v>
      </c>
      <c r="Y54" s="65" cm="1">
        <f t="array" ref="Y54">IF($AH54=0,"",INDEX(MASTER!$AH$24:$BD$391,$AH54,R$255))</f>
        <v>0</v>
      </c>
      <c r="Z54" s="65" cm="1">
        <f t="array" ref="Z54">IF($AH54=0,"",INDEX(MASTER!$AH$24:$BD$391,$AH54,S$255))</f>
        <v>0</v>
      </c>
      <c r="AA54" s="65" cm="1">
        <f t="array" ref="AA54">IF($AH54=0,"",INDEX(MASTER!$AH$24:$BD$391,$AH54,T$255))</f>
        <v>0</v>
      </c>
      <c r="AB54" s="65" cm="1">
        <f t="array" ref="AB54">IF($AH54=0,"",INDEX(MASTER!$AH$24:$BD$391,$AH54,U$255))</f>
        <v>0</v>
      </c>
      <c r="AC54" s="65" cm="1">
        <f t="array" ref="AC54">IF($AH54=0,"",INDEX(MASTER!$AH$24:$BD$391,$AH54,V$255))</f>
        <v>0</v>
      </c>
      <c r="AH54" s="3">
        <v>31</v>
      </c>
    </row>
    <row r="55" spans="2:34" ht="12.75" customHeight="1" x14ac:dyDescent="0.2">
      <c r="B55" s="28"/>
      <c r="D55" s="22" t="str" cm="1">
        <f t="array" ref="D55">IF($AH$55=0,"",INDEX(MASTER!$D$24:$AG$391,$AH$55,D$255))</f>
        <v>$XS112C</v>
      </c>
      <c r="E55" s="22" cm="1">
        <f t="array" ref="E55">IF($AH$55=0,"",INDEX(MASTER!$D$24:$AG$391,$AH$55,E$255))</f>
        <v>0</v>
      </c>
      <c r="F55" s="22" t="str" cm="1">
        <f t="array" ref="F55">IF($AH$55=0,"",INDEX(MASTER!$D$24:$AG$391,$AH$55,F$255))</f>
        <v>US 23</v>
      </c>
      <c r="G55" s="23" cm="1">
        <f t="array" ref="G55">IF($AH$55=0,"",INDEX(MASTER!$D$24:$AG$391,$AH$55,G$255))</f>
        <v>94400</v>
      </c>
      <c r="H55" s="22" t="str" cm="1">
        <f t="array" ref="H55">IF($AH$55=0,"",INDEX(MASTER!$D$24:$AG$391,$AH$55,H$255))</f>
        <v>TO</v>
      </c>
      <c r="I55" s="23" cm="1">
        <f t="array" ref="I55">IF($AH$55=0,"",INDEX(MASTER!$D$24:$AG$391,$AH$55,I$255))</f>
        <v>94450</v>
      </c>
      <c r="J55" s="22" cm="1">
        <f t="array" ref="J55">IF($AH$55=0,"",INDEX(MASTER!$D$24:$AG$391,$AH$55,J$255))</f>
        <v>0</v>
      </c>
      <c r="K55" s="65" cm="1">
        <f t="array" ref="K55">IF($AH55=0,"",INDEX(MASTER!$AH$24:$BD$391,$AH55,D$255))</f>
        <v>0</v>
      </c>
      <c r="L55" s="65" cm="1">
        <f t="array" ref="L55">IF($AH55=0,"",INDEX(MASTER!$AH$24:$BD$391,$AH55,E$255))</f>
        <v>0</v>
      </c>
      <c r="M55" s="65" cm="1">
        <f t="array" ref="M55">IF($AH55=0,"",INDEX(MASTER!$AH$24:$BD$391,$AH55,F$255))</f>
        <v>0</v>
      </c>
      <c r="N55" s="65" cm="1">
        <f t="array" ref="N55">IF($AH55=0,"",INDEX(MASTER!$AH$24:$BD$391,$AH55,G$255))</f>
        <v>0</v>
      </c>
      <c r="O55" s="65" cm="1">
        <f t="array" ref="O55">IF($AH55=0,"",INDEX(MASTER!$AH$24:$BD$391,$AH55,H$255))</f>
        <v>0</v>
      </c>
      <c r="P55" s="65" cm="1">
        <f t="array" ref="P55">IF($AH55=0,"",INDEX(MASTER!$AH$24:$BD$391,$AH55,I$255))</f>
        <v>0</v>
      </c>
      <c r="Q55" s="65" cm="1">
        <f t="array" ref="Q55">IF($AH55=0,"",INDEX(MASTER!$AH$24:$BD$391,$AH55,J$255))</f>
        <v>0</v>
      </c>
      <c r="R55" s="65" cm="1">
        <f t="array" ref="R55">IF($AH55=0,"",INDEX(MASTER!$AH$24:$BD$391,$AH55,K$255))</f>
        <v>0</v>
      </c>
      <c r="S55" s="65" cm="1">
        <f t="array" ref="S55">IF($AH55=0,"",INDEX(MASTER!$AH$24:$BD$391,$AH55,L$255))</f>
        <v>0</v>
      </c>
      <c r="T55" s="65" cm="1">
        <f t="array" ref="T55">IF($AH55=0,"",INDEX(MASTER!$AH$24:$BD$391,$AH55,M$255))</f>
        <v>0</v>
      </c>
      <c r="U55" s="65" cm="1">
        <f t="array" ref="U55">IF($AH55=0,"",INDEX(MASTER!$AH$24:$BD$391,$AH55,N$255))</f>
        <v>0</v>
      </c>
      <c r="V55" s="65" cm="1">
        <f t="array" ref="V55">IF($AH55=0,"",INDEX(MASTER!$AH$24:$BD$391,$AH55,O$255))</f>
        <v>0</v>
      </c>
      <c r="W55" s="65" cm="1">
        <f t="array" ref="W55">IF($AH55=0,"",INDEX(MASTER!$AH$24:$BD$391,$AH55,P$255))</f>
        <v>0</v>
      </c>
      <c r="X55" s="65" cm="1">
        <f t="array" ref="X55">IF($AH55=0,"",INDEX(MASTER!$AH$24:$BD$391,$AH55,Q$255))</f>
        <v>0</v>
      </c>
      <c r="Y55" s="65" cm="1">
        <f t="array" ref="Y55">IF($AH55=0,"",INDEX(MASTER!$AH$24:$BD$391,$AH55,R$255))</f>
        <v>0</v>
      </c>
      <c r="Z55" s="65" cm="1">
        <f t="array" ref="Z55">IF($AH55=0,"",INDEX(MASTER!$AH$24:$BD$391,$AH55,S$255))</f>
        <v>0</v>
      </c>
      <c r="AA55" s="65" cm="1">
        <f t="array" ref="AA55">IF($AH55=0,"",INDEX(MASTER!$AH$24:$BD$391,$AH55,T$255))</f>
        <v>0</v>
      </c>
      <c r="AB55" s="65" cm="1">
        <f t="array" ref="AB55">IF($AH55=0,"",INDEX(MASTER!$AH$24:$BD$391,$AH55,U$255))</f>
        <v>0</v>
      </c>
      <c r="AC55" s="65" cm="1">
        <f t="array" ref="AC55">IF($AH55=0,"",INDEX(MASTER!$AH$24:$BD$391,$AH55,V$255))</f>
        <v>0</v>
      </c>
      <c r="AH55" s="3">
        <v>32</v>
      </c>
    </row>
    <row r="56" spans="2:34" ht="12.75" customHeight="1" x14ac:dyDescent="0.2">
      <c r="B56" s="28"/>
      <c r="D56" s="22" t="str" cm="1">
        <f t="array" ref="D56">IF($AH$56=0,"",INDEX(MASTER!$D$24:$AG$391,$AH$56,D$255))</f>
        <v>$XS112C</v>
      </c>
      <c r="E56" s="22" cm="1">
        <f t="array" ref="E56">IF($AH$56=0,"",INDEX(MASTER!$D$24:$AG$391,$AH$56,E$255))</f>
        <v>0</v>
      </c>
      <c r="F56" s="22" t="str" cm="1">
        <f t="array" ref="F56">IF($AH$56=0,"",INDEX(MASTER!$D$24:$AG$391,$AH$56,F$255))</f>
        <v>US 23</v>
      </c>
      <c r="G56" s="23" cm="1">
        <f t="array" ref="G56">IF($AH$56=0,"",INDEX(MASTER!$D$24:$AG$391,$AH$56,G$255))</f>
        <v>94450</v>
      </c>
      <c r="H56" s="22" t="str" cm="1">
        <f t="array" ref="H56">IF($AH$56=0,"",INDEX(MASTER!$D$24:$AG$391,$AH$56,H$255))</f>
        <v>TO</v>
      </c>
      <c r="I56" s="23" cm="1">
        <f t="array" ref="I56">IF($AH$56=0,"",INDEX(MASTER!$D$24:$AG$391,$AH$56,I$255))</f>
        <v>94500</v>
      </c>
      <c r="J56" s="22" cm="1">
        <f t="array" ref="J56">IF($AH$56=0,"",INDEX(MASTER!$D$24:$AG$391,$AH$56,J$255))</f>
        <v>0</v>
      </c>
      <c r="K56" s="65" cm="1">
        <f t="array" ref="K56">IF($AH56=0,"",INDEX(MASTER!$AH$24:$BD$391,$AH56,D$255))</f>
        <v>0</v>
      </c>
      <c r="L56" s="65" cm="1">
        <f t="array" ref="L56">IF($AH56=0,"",INDEX(MASTER!$AH$24:$BD$391,$AH56,E$255))</f>
        <v>0</v>
      </c>
      <c r="M56" s="65" cm="1">
        <f t="array" ref="M56">IF($AH56=0,"",INDEX(MASTER!$AH$24:$BD$391,$AH56,F$255))</f>
        <v>0</v>
      </c>
      <c r="N56" s="65" cm="1">
        <f t="array" ref="N56">IF($AH56=0,"",INDEX(MASTER!$AH$24:$BD$391,$AH56,G$255))</f>
        <v>0</v>
      </c>
      <c r="O56" s="65" cm="1">
        <f t="array" ref="O56">IF($AH56=0,"",INDEX(MASTER!$AH$24:$BD$391,$AH56,H$255))</f>
        <v>0</v>
      </c>
      <c r="P56" s="65" cm="1">
        <f t="array" ref="P56">IF($AH56=0,"",INDEX(MASTER!$AH$24:$BD$391,$AH56,I$255))</f>
        <v>0</v>
      </c>
      <c r="Q56" s="65" cm="1">
        <f t="array" ref="Q56">IF($AH56=0,"",INDEX(MASTER!$AH$24:$BD$391,$AH56,J$255))</f>
        <v>0</v>
      </c>
      <c r="R56" s="65" cm="1">
        <f t="array" ref="R56">IF($AH56=0,"",INDEX(MASTER!$AH$24:$BD$391,$AH56,K$255))</f>
        <v>0</v>
      </c>
      <c r="S56" s="65" cm="1">
        <f t="array" ref="S56">IF($AH56=0,"",INDEX(MASTER!$AH$24:$BD$391,$AH56,L$255))</f>
        <v>0</v>
      </c>
      <c r="T56" s="65" cm="1">
        <f t="array" ref="T56">IF($AH56=0,"",INDEX(MASTER!$AH$24:$BD$391,$AH56,M$255))</f>
        <v>0</v>
      </c>
      <c r="U56" s="65" cm="1">
        <f t="array" ref="U56">IF($AH56=0,"",INDEX(MASTER!$AH$24:$BD$391,$AH56,N$255))</f>
        <v>0</v>
      </c>
      <c r="V56" s="65" cm="1">
        <f t="array" ref="V56">IF($AH56=0,"",INDEX(MASTER!$AH$24:$BD$391,$AH56,O$255))</f>
        <v>0</v>
      </c>
      <c r="W56" s="65" cm="1">
        <f t="array" ref="W56">IF($AH56=0,"",INDEX(MASTER!$AH$24:$BD$391,$AH56,P$255))</f>
        <v>0</v>
      </c>
      <c r="X56" s="65" cm="1">
        <f t="array" ref="X56">IF($AH56=0,"",INDEX(MASTER!$AH$24:$BD$391,$AH56,Q$255))</f>
        <v>0</v>
      </c>
      <c r="Y56" s="65" cm="1">
        <f t="array" ref="Y56">IF($AH56=0,"",INDEX(MASTER!$AH$24:$BD$391,$AH56,R$255))</f>
        <v>0</v>
      </c>
      <c r="Z56" s="65" cm="1">
        <f t="array" ref="Z56">IF($AH56=0,"",INDEX(MASTER!$AH$24:$BD$391,$AH56,S$255))</f>
        <v>0</v>
      </c>
      <c r="AA56" s="65" cm="1">
        <f t="array" ref="AA56">IF($AH56=0,"",INDEX(MASTER!$AH$24:$BD$391,$AH56,T$255))</f>
        <v>0</v>
      </c>
      <c r="AB56" s="65" cm="1">
        <f t="array" ref="AB56">IF($AH56=0,"",INDEX(MASTER!$AH$24:$BD$391,$AH56,U$255))</f>
        <v>0</v>
      </c>
      <c r="AC56" s="65" cm="1">
        <f t="array" ref="AC56">IF($AH56=0,"",INDEX(MASTER!$AH$24:$BD$391,$AH56,V$255))</f>
        <v>0</v>
      </c>
      <c r="AH56" s="3">
        <v>33</v>
      </c>
    </row>
    <row r="57" spans="2:34" ht="12.75" customHeight="1" x14ac:dyDescent="0.2">
      <c r="B57" s="28"/>
      <c r="D57" s="22" t="str" cm="1">
        <f t="array" ref="D57">IF($AH$57=0,"",INDEX(MASTER!$D$24:$AG$391,$AH$57,D$255))</f>
        <v>$XS112D</v>
      </c>
      <c r="E57" s="22" cm="1">
        <f t="array" ref="E57">IF($AH$57=0,"",INDEX(MASTER!$D$24:$AG$391,$AH$57,E$255))</f>
        <v>0</v>
      </c>
      <c r="F57" s="22" t="str" cm="1">
        <f t="array" ref="F57">IF($AH$57=0,"",INDEX(MASTER!$D$24:$AG$391,$AH$57,F$255))</f>
        <v>US 23</v>
      </c>
      <c r="G57" s="23" cm="1">
        <f t="array" ref="G57">IF($AH$57=0,"",INDEX(MASTER!$D$24:$AG$391,$AH$57,G$255))</f>
        <v>94500</v>
      </c>
      <c r="H57" s="22" t="str" cm="1">
        <f t="array" ref="H57">IF($AH$57=0,"",INDEX(MASTER!$D$24:$AG$391,$AH$57,H$255))</f>
        <v>TO</v>
      </c>
      <c r="I57" s="23" cm="1">
        <f t="array" ref="I57">IF($AH$57=0,"",INDEX(MASTER!$D$24:$AG$391,$AH$57,I$255))</f>
        <v>94550</v>
      </c>
      <c r="J57" s="22" cm="1">
        <f t="array" ref="J57">IF($AH$57=0,"",INDEX(MASTER!$D$24:$AG$391,$AH$57,J$255))</f>
        <v>0</v>
      </c>
      <c r="K57" s="65" cm="1">
        <f t="array" ref="K57">IF($AH57=0,"",INDEX(MASTER!$AH$24:$BD$391,$AH57,D$255))</f>
        <v>0</v>
      </c>
      <c r="L57" s="65" cm="1">
        <f t="array" ref="L57">IF($AH57=0,"",INDEX(MASTER!$AH$24:$BD$391,$AH57,E$255))</f>
        <v>0</v>
      </c>
      <c r="M57" s="65" cm="1">
        <f t="array" ref="M57">IF($AH57=0,"",INDEX(MASTER!$AH$24:$BD$391,$AH57,F$255))</f>
        <v>0</v>
      </c>
      <c r="N57" s="65" cm="1">
        <f t="array" ref="N57">IF($AH57=0,"",INDEX(MASTER!$AH$24:$BD$391,$AH57,G$255))</f>
        <v>0</v>
      </c>
      <c r="O57" s="65" cm="1">
        <f t="array" ref="O57">IF($AH57=0,"",INDEX(MASTER!$AH$24:$BD$391,$AH57,H$255))</f>
        <v>0</v>
      </c>
      <c r="P57" s="65" cm="1">
        <f t="array" ref="P57">IF($AH57=0,"",INDEX(MASTER!$AH$24:$BD$391,$AH57,I$255))</f>
        <v>0</v>
      </c>
      <c r="Q57" s="65" cm="1">
        <f t="array" ref="Q57">IF($AH57=0,"",INDEX(MASTER!$AH$24:$BD$391,$AH57,J$255))</f>
        <v>0</v>
      </c>
      <c r="R57" s="65" cm="1">
        <f t="array" ref="R57">IF($AH57=0,"",INDEX(MASTER!$AH$24:$BD$391,$AH57,K$255))</f>
        <v>0</v>
      </c>
      <c r="S57" s="65" cm="1">
        <f t="array" ref="S57">IF($AH57=0,"",INDEX(MASTER!$AH$24:$BD$391,$AH57,L$255))</f>
        <v>0</v>
      </c>
      <c r="T57" s="65" cm="1">
        <f t="array" ref="T57">IF($AH57=0,"",INDEX(MASTER!$AH$24:$BD$391,$AH57,M$255))</f>
        <v>0</v>
      </c>
      <c r="U57" s="65" cm="1">
        <f t="array" ref="U57">IF($AH57=0,"",INDEX(MASTER!$AH$24:$BD$391,$AH57,N$255))</f>
        <v>0</v>
      </c>
      <c r="V57" s="65" cm="1">
        <f t="array" ref="V57">IF($AH57=0,"",INDEX(MASTER!$AH$24:$BD$391,$AH57,O$255))</f>
        <v>0</v>
      </c>
      <c r="W57" s="65" cm="1">
        <f t="array" ref="W57">IF($AH57=0,"",INDEX(MASTER!$AH$24:$BD$391,$AH57,P$255))</f>
        <v>0</v>
      </c>
      <c r="X57" s="65" cm="1">
        <f t="array" ref="X57">IF($AH57=0,"",INDEX(MASTER!$AH$24:$BD$391,$AH57,Q$255))</f>
        <v>0</v>
      </c>
      <c r="Y57" s="65" cm="1">
        <f t="array" ref="Y57">IF($AH57=0,"",INDEX(MASTER!$AH$24:$BD$391,$AH57,R$255))</f>
        <v>0</v>
      </c>
      <c r="Z57" s="65" cm="1">
        <f t="array" ref="Z57">IF($AH57=0,"",INDEX(MASTER!$AH$24:$BD$391,$AH57,S$255))</f>
        <v>0</v>
      </c>
      <c r="AA57" s="65" cm="1">
        <f t="array" ref="AA57">IF($AH57=0,"",INDEX(MASTER!$AH$24:$BD$391,$AH57,T$255))</f>
        <v>0</v>
      </c>
      <c r="AB57" s="65" cm="1">
        <f t="array" ref="AB57">IF($AH57=0,"",INDEX(MASTER!$AH$24:$BD$391,$AH57,U$255))</f>
        <v>0</v>
      </c>
      <c r="AC57" s="65" cm="1">
        <f t="array" ref="AC57">IF($AH57=0,"",INDEX(MASTER!$AH$24:$BD$391,$AH57,V$255))</f>
        <v>0</v>
      </c>
      <c r="AH57" s="3">
        <v>34</v>
      </c>
    </row>
    <row r="58" spans="2:34" ht="12.75" customHeight="1" x14ac:dyDescent="0.2">
      <c r="B58" s="28"/>
      <c r="D58" s="22" t="str" cm="1">
        <f t="array" ref="D58">IF($AH$58=0,"",INDEX(MASTER!$D$24:$AG$391,$AH$58,D$255))</f>
        <v>$XS112D</v>
      </c>
      <c r="E58" s="22" cm="1">
        <f t="array" ref="E58">IF($AH$58=0,"",INDEX(MASTER!$D$24:$AG$391,$AH$58,E$255))</f>
        <v>0</v>
      </c>
      <c r="F58" s="22" t="str" cm="1">
        <f t="array" ref="F58">IF($AH$58=0,"",INDEX(MASTER!$D$24:$AG$391,$AH$58,F$255))</f>
        <v>US 23</v>
      </c>
      <c r="G58" s="23" cm="1">
        <f t="array" ref="G58">IF($AH$58=0,"",INDEX(MASTER!$D$24:$AG$391,$AH$58,G$255))</f>
        <v>94550</v>
      </c>
      <c r="H58" s="22" t="str" cm="1">
        <f t="array" ref="H58">IF($AH$58=0,"",INDEX(MASTER!$D$24:$AG$391,$AH$58,H$255))</f>
        <v>TO</v>
      </c>
      <c r="I58" s="23" cm="1">
        <f t="array" ref="I58">IF($AH$58=0,"",INDEX(MASTER!$D$24:$AG$391,$AH$58,I$255))</f>
        <v>94600</v>
      </c>
      <c r="J58" s="22" cm="1">
        <f t="array" ref="J58">IF($AH$58=0,"",INDEX(MASTER!$D$24:$AG$391,$AH$58,J$255))</f>
        <v>0</v>
      </c>
      <c r="K58" s="65" cm="1">
        <f t="array" ref="K58">IF($AH58=0,"",INDEX(MASTER!$AH$24:$BD$391,$AH58,D$255))</f>
        <v>0</v>
      </c>
      <c r="L58" s="65" cm="1">
        <f t="array" ref="L58">IF($AH58=0,"",INDEX(MASTER!$AH$24:$BD$391,$AH58,E$255))</f>
        <v>0</v>
      </c>
      <c r="M58" s="65" cm="1">
        <f t="array" ref="M58">IF($AH58=0,"",INDEX(MASTER!$AH$24:$BD$391,$AH58,F$255))</f>
        <v>0</v>
      </c>
      <c r="N58" s="65" cm="1">
        <f t="array" ref="N58">IF($AH58=0,"",INDEX(MASTER!$AH$24:$BD$391,$AH58,G$255))</f>
        <v>0</v>
      </c>
      <c r="O58" s="65" cm="1">
        <f t="array" ref="O58">IF($AH58=0,"",INDEX(MASTER!$AH$24:$BD$391,$AH58,H$255))</f>
        <v>0</v>
      </c>
      <c r="P58" s="65" cm="1">
        <f t="array" ref="P58">IF($AH58=0,"",INDEX(MASTER!$AH$24:$BD$391,$AH58,I$255))</f>
        <v>0</v>
      </c>
      <c r="Q58" s="65" cm="1">
        <f t="array" ref="Q58">IF($AH58=0,"",INDEX(MASTER!$AH$24:$BD$391,$AH58,J$255))</f>
        <v>0</v>
      </c>
      <c r="R58" s="65" cm="1">
        <f t="array" ref="R58">IF($AH58=0,"",INDEX(MASTER!$AH$24:$BD$391,$AH58,K$255))</f>
        <v>0</v>
      </c>
      <c r="S58" s="65" cm="1">
        <f t="array" ref="S58">IF($AH58=0,"",INDEX(MASTER!$AH$24:$BD$391,$AH58,L$255))</f>
        <v>0</v>
      </c>
      <c r="T58" s="65" cm="1">
        <f t="array" ref="T58">IF($AH58=0,"",INDEX(MASTER!$AH$24:$BD$391,$AH58,M$255))</f>
        <v>0</v>
      </c>
      <c r="U58" s="65" cm="1">
        <f t="array" ref="U58">IF($AH58=0,"",INDEX(MASTER!$AH$24:$BD$391,$AH58,N$255))</f>
        <v>0</v>
      </c>
      <c r="V58" s="65" cm="1">
        <f t="array" ref="V58">IF($AH58=0,"",INDEX(MASTER!$AH$24:$BD$391,$AH58,O$255))</f>
        <v>0</v>
      </c>
      <c r="W58" s="65" cm="1">
        <f t="array" ref="W58">IF($AH58=0,"",INDEX(MASTER!$AH$24:$BD$391,$AH58,P$255))</f>
        <v>0</v>
      </c>
      <c r="X58" s="65" cm="1">
        <f t="array" ref="X58">IF($AH58=0,"",INDEX(MASTER!$AH$24:$BD$391,$AH58,Q$255))</f>
        <v>0</v>
      </c>
      <c r="Y58" s="65" cm="1">
        <f t="array" ref="Y58">IF($AH58=0,"",INDEX(MASTER!$AH$24:$BD$391,$AH58,R$255))</f>
        <v>0</v>
      </c>
      <c r="Z58" s="65" cm="1">
        <f t="array" ref="Z58">IF($AH58=0,"",INDEX(MASTER!$AH$24:$BD$391,$AH58,S$255))</f>
        <v>0</v>
      </c>
      <c r="AA58" s="65" cm="1">
        <f t="array" ref="AA58">IF($AH58=0,"",INDEX(MASTER!$AH$24:$BD$391,$AH58,T$255))</f>
        <v>0</v>
      </c>
      <c r="AB58" s="65" cm="1">
        <f t="array" ref="AB58">IF($AH58=0,"",INDEX(MASTER!$AH$24:$BD$391,$AH58,U$255))</f>
        <v>0</v>
      </c>
      <c r="AC58" s="65" cm="1">
        <f t="array" ref="AC58">IF($AH58=0,"",INDEX(MASTER!$AH$24:$BD$391,$AH58,V$255))</f>
        <v>0</v>
      </c>
      <c r="AH58" s="3">
        <v>35</v>
      </c>
    </row>
    <row r="59" spans="2:34" ht="12.75" customHeight="1" x14ac:dyDescent="0.2">
      <c r="B59" s="28"/>
      <c r="D59" s="22" t="str" cm="1">
        <f t="array" ref="D59">IF($AH$59=0,"",INDEX(MASTER!$D$24:$AG$391,$AH$59,D$255))</f>
        <v>$XS112E</v>
      </c>
      <c r="E59" s="22" cm="1">
        <f t="array" ref="E59">IF($AH$59=0,"",INDEX(MASTER!$D$24:$AG$391,$AH$59,E$255))</f>
        <v>0</v>
      </c>
      <c r="F59" s="22" t="str" cm="1">
        <f t="array" ref="F59">IF($AH$59=0,"",INDEX(MASTER!$D$24:$AG$391,$AH$59,F$255))</f>
        <v>US 23</v>
      </c>
      <c r="G59" s="23" cm="1">
        <f t="array" ref="G59">IF($AH$59=0,"",INDEX(MASTER!$D$24:$AG$391,$AH$59,G$255))</f>
        <v>94600</v>
      </c>
      <c r="H59" s="22" t="str" cm="1">
        <f t="array" ref="H59">IF($AH$59=0,"",INDEX(MASTER!$D$24:$AG$391,$AH$59,H$255))</f>
        <v>TO</v>
      </c>
      <c r="I59" s="23" cm="1">
        <f t="array" ref="I59">IF($AH$59=0,"",INDEX(MASTER!$D$24:$AG$391,$AH$59,I$255))</f>
        <v>94650</v>
      </c>
      <c r="J59" s="22" cm="1">
        <f t="array" ref="J59">IF($AH$59=0,"",INDEX(MASTER!$D$24:$AG$391,$AH$59,J$255))</f>
        <v>0</v>
      </c>
      <c r="K59" s="65" cm="1">
        <f t="array" ref="K59">IF($AH59=0,"",INDEX(MASTER!$AH$24:$BD$391,$AH59,D$255))</f>
        <v>0</v>
      </c>
      <c r="L59" s="65" cm="1">
        <f t="array" ref="L59">IF($AH59=0,"",INDEX(MASTER!$AH$24:$BD$391,$AH59,E$255))</f>
        <v>0</v>
      </c>
      <c r="M59" s="65" cm="1">
        <f t="array" ref="M59">IF($AH59=0,"",INDEX(MASTER!$AH$24:$BD$391,$AH59,F$255))</f>
        <v>0</v>
      </c>
      <c r="N59" s="65" cm="1">
        <f t="array" ref="N59">IF($AH59=0,"",INDEX(MASTER!$AH$24:$BD$391,$AH59,G$255))</f>
        <v>0</v>
      </c>
      <c r="O59" s="65" cm="1">
        <f t="array" ref="O59">IF($AH59=0,"",INDEX(MASTER!$AH$24:$BD$391,$AH59,H$255))</f>
        <v>0</v>
      </c>
      <c r="P59" s="65" cm="1">
        <f t="array" ref="P59">IF($AH59=0,"",INDEX(MASTER!$AH$24:$BD$391,$AH59,I$255))</f>
        <v>0</v>
      </c>
      <c r="Q59" s="65" cm="1">
        <f t="array" ref="Q59">IF($AH59=0,"",INDEX(MASTER!$AH$24:$BD$391,$AH59,J$255))</f>
        <v>0</v>
      </c>
      <c r="R59" s="65" cm="1">
        <f t="array" ref="R59">IF($AH59=0,"",INDEX(MASTER!$AH$24:$BD$391,$AH59,K$255))</f>
        <v>0</v>
      </c>
      <c r="S59" s="65" cm="1">
        <f t="array" ref="S59">IF($AH59=0,"",INDEX(MASTER!$AH$24:$BD$391,$AH59,L$255))</f>
        <v>0</v>
      </c>
      <c r="T59" s="65" cm="1">
        <f t="array" ref="T59">IF($AH59=0,"",INDEX(MASTER!$AH$24:$BD$391,$AH59,M$255))</f>
        <v>0</v>
      </c>
      <c r="U59" s="65" cm="1">
        <f t="array" ref="U59">IF($AH59=0,"",INDEX(MASTER!$AH$24:$BD$391,$AH59,N$255))</f>
        <v>0</v>
      </c>
      <c r="V59" s="65" cm="1">
        <f t="array" ref="V59">IF($AH59=0,"",INDEX(MASTER!$AH$24:$BD$391,$AH59,O$255))</f>
        <v>0</v>
      </c>
      <c r="W59" s="65" cm="1">
        <f t="array" ref="W59">IF($AH59=0,"",INDEX(MASTER!$AH$24:$BD$391,$AH59,P$255))</f>
        <v>0</v>
      </c>
      <c r="X59" s="65" cm="1">
        <f t="array" ref="X59">IF($AH59=0,"",INDEX(MASTER!$AH$24:$BD$391,$AH59,Q$255))</f>
        <v>0</v>
      </c>
      <c r="Y59" s="65" cm="1">
        <f t="array" ref="Y59">IF($AH59=0,"",INDEX(MASTER!$AH$24:$BD$391,$AH59,R$255))</f>
        <v>0</v>
      </c>
      <c r="Z59" s="65" cm="1">
        <f t="array" ref="Z59">IF($AH59=0,"",INDEX(MASTER!$AH$24:$BD$391,$AH59,S$255))</f>
        <v>0</v>
      </c>
      <c r="AA59" s="65" cm="1">
        <f t="array" ref="AA59">IF($AH59=0,"",INDEX(MASTER!$AH$24:$BD$391,$AH59,T$255))</f>
        <v>0</v>
      </c>
      <c r="AB59" s="65" cm="1">
        <f t="array" ref="AB59">IF($AH59=0,"",INDEX(MASTER!$AH$24:$BD$391,$AH59,U$255))</f>
        <v>0</v>
      </c>
      <c r="AC59" s="65" cm="1">
        <f t="array" ref="AC59">IF($AH59=0,"",INDEX(MASTER!$AH$24:$BD$391,$AH59,V$255))</f>
        <v>0</v>
      </c>
      <c r="AH59" s="3">
        <v>36</v>
      </c>
    </row>
    <row r="60" spans="2:34" ht="12.75" customHeight="1" x14ac:dyDescent="0.2">
      <c r="B60" s="28"/>
      <c r="D60" s="22" t="str" cm="1">
        <f t="array" ref="D60">IF($AH$60=0,"",INDEX(MASTER!$D$24:$AG$391,$AH$60,D$255))</f>
        <v>$XS112E</v>
      </c>
      <c r="E60" s="22" cm="1">
        <f t="array" ref="E60">IF($AH$60=0,"",INDEX(MASTER!$D$24:$AG$391,$AH$60,E$255))</f>
        <v>0</v>
      </c>
      <c r="F60" s="22" t="str" cm="1">
        <f t="array" ref="F60">IF($AH$60=0,"",INDEX(MASTER!$D$24:$AG$391,$AH$60,F$255))</f>
        <v>US 23</v>
      </c>
      <c r="G60" s="23" cm="1">
        <f t="array" ref="G60">IF($AH$60=0,"",INDEX(MASTER!$D$24:$AG$391,$AH$60,G$255))</f>
        <v>94650</v>
      </c>
      <c r="H60" s="22" t="str" cm="1">
        <f t="array" ref="H60">IF($AH$60=0,"",INDEX(MASTER!$D$24:$AG$391,$AH$60,H$255))</f>
        <v>TO</v>
      </c>
      <c r="I60" s="23" cm="1">
        <f t="array" ref="I60">IF($AH$60=0,"",INDEX(MASTER!$D$24:$AG$391,$AH$60,I$255))</f>
        <v>94700</v>
      </c>
      <c r="J60" s="22" cm="1">
        <f t="array" ref="J60">IF($AH$60=0,"",INDEX(MASTER!$D$24:$AG$391,$AH$60,J$255))</f>
        <v>0</v>
      </c>
      <c r="K60" s="65" cm="1">
        <f t="array" ref="K60">IF($AH60=0,"",INDEX(MASTER!$AH$24:$BD$391,$AH60,D$255))</f>
        <v>0</v>
      </c>
      <c r="L60" s="65" cm="1">
        <f t="array" ref="L60">IF($AH60=0,"",INDEX(MASTER!$AH$24:$BD$391,$AH60,E$255))</f>
        <v>0</v>
      </c>
      <c r="M60" s="65" cm="1">
        <f t="array" ref="M60">IF($AH60=0,"",INDEX(MASTER!$AH$24:$BD$391,$AH60,F$255))</f>
        <v>0</v>
      </c>
      <c r="N60" s="65" cm="1">
        <f t="array" ref="N60">IF($AH60=0,"",INDEX(MASTER!$AH$24:$BD$391,$AH60,G$255))</f>
        <v>0</v>
      </c>
      <c r="O60" s="65" cm="1">
        <f t="array" ref="O60">IF($AH60=0,"",INDEX(MASTER!$AH$24:$BD$391,$AH60,H$255))</f>
        <v>0</v>
      </c>
      <c r="P60" s="65" cm="1">
        <f t="array" ref="P60">IF($AH60=0,"",INDEX(MASTER!$AH$24:$BD$391,$AH60,I$255))</f>
        <v>0</v>
      </c>
      <c r="Q60" s="65" cm="1">
        <f t="array" ref="Q60">IF($AH60=0,"",INDEX(MASTER!$AH$24:$BD$391,$AH60,J$255))</f>
        <v>0</v>
      </c>
      <c r="R60" s="65" cm="1">
        <f t="array" ref="R60">IF($AH60=0,"",INDEX(MASTER!$AH$24:$BD$391,$AH60,K$255))</f>
        <v>0</v>
      </c>
      <c r="S60" s="65" cm="1">
        <f t="array" ref="S60">IF($AH60=0,"",INDEX(MASTER!$AH$24:$BD$391,$AH60,L$255))</f>
        <v>0</v>
      </c>
      <c r="T60" s="65" cm="1">
        <f t="array" ref="T60">IF($AH60=0,"",INDEX(MASTER!$AH$24:$BD$391,$AH60,M$255))</f>
        <v>0</v>
      </c>
      <c r="U60" s="65" cm="1">
        <f t="array" ref="U60">IF($AH60=0,"",INDEX(MASTER!$AH$24:$BD$391,$AH60,N$255))</f>
        <v>0</v>
      </c>
      <c r="V60" s="65" cm="1">
        <f t="array" ref="V60">IF($AH60=0,"",INDEX(MASTER!$AH$24:$BD$391,$AH60,O$255))</f>
        <v>0</v>
      </c>
      <c r="W60" s="65" cm="1">
        <f t="array" ref="W60">IF($AH60=0,"",INDEX(MASTER!$AH$24:$BD$391,$AH60,P$255))</f>
        <v>0</v>
      </c>
      <c r="X60" s="65" cm="1">
        <f t="array" ref="X60">IF($AH60=0,"",INDEX(MASTER!$AH$24:$BD$391,$AH60,Q$255))</f>
        <v>0</v>
      </c>
      <c r="Y60" s="65" cm="1">
        <f t="array" ref="Y60">IF($AH60=0,"",INDEX(MASTER!$AH$24:$BD$391,$AH60,R$255))</f>
        <v>0</v>
      </c>
      <c r="Z60" s="65" cm="1">
        <f t="array" ref="Z60">IF($AH60=0,"",INDEX(MASTER!$AH$24:$BD$391,$AH60,S$255))</f>
        <v>0</v>
      </c>
      <c r="AA60" s="65" cm="1">
        <f t="array" ref="AA60">IF($AH60=0,"",INDEX(MASTER!$AH$24:$BD$391,$AH60,T$255))</f>
        <v>0</v>
      </c>
      <c r="AB60" s="65" cm="1">
        <f t="array" ref="AB60">IF($AH60=0,"",INDEX(MASTER!$AH$24:$BD$391,$AH60,U$255))</f>
        <v>0</v>
      </c>
      <c r="AC60" s="65" cm="1">
        <f t="array" ref="AC60">IF($AH60=0,"",INDEX(MASTER!$AH$24:$BD$391,$AH60,V$255))</f>
        <v>0</v>
      </c>
      <c r="AH60" s="3">
        <v>37</v>
      </c>
    </row>
    <row r="61" spans="2:34" ht="12.75" customHeight="1" x14ac:dyDescent="0.2">
      <c r="B61" s="28"/>
      <c r="D61" s="22" t="str" cm="1">
        <f t="array" ref="D61">IF($AH$61=0,"",INDEX(MASTER!$D$24:$AG$391,$AH$61,D$255))</f>
        <v>$XS112F</v>
      </c>
      <c r="E61" s="22" cm="1">
        <f t="array" ref="E61">IF($AH$61=0,"",INDEX(MASTER!$D$24:$AG$391,$AH$61,E$255))</f>
        <v>0</v>
      </c>
      <c r="F61" s="22" t="str" cm="1">
        <f t="array" ref="F61">IF($AH$61=0,"",INDEX(MASTER!$D$24:$AG$391,$AH$61,F$255))</f>
        <v>US 23</v>
      </c>
      <c r="G61" s="23" cm="1">
        <f t="array" ref="G61">IF($AH$61=0,"",INDEX(MASTER!$D$24:$AG$391,$AH$61,G$255))</f>
        <v>94700</v>
      </c>
      <c r="H61" s="22" t="str" cm="1">
        <f t="array" ref="H61">IF($AH$61=0,"",INDEX(MASTER!$D$24:$AG$391,$AH$61,H$255))</f>
        <v>TO</v>
      </c>
      <c r="I61" s="23" cm="1">
        <f t="array" ref="I61">IF($AH$61=0,"",INDEX(MASTER!$D$24:$AG$391,$AH$61,I$255))</f>
        <v>94722.25</v>
      </c>
      <c r="J61" s="22" cm="1">
        <f t="array" ref="J61">IF($AH$61=0,"",INDEX(MASTER!$D$24:$AG$391,$AH$61,J$255))</f>
        <v>0</v>
      </c>
      <c r="K61" s="65" cm="1">
        <f t="array" ref="K61">IF($AH61=0,"",INDEX(MASTER!$AH$24:$BD$391,$AH61,D$255))</f>
        <v>0</v>
      </c>
      <c r="L61" s="65" cm="1">
        <f t="array" ref="L61">IF($AH61=0,"",INDEX(MASTER!$AH$24:$BD$391,$AH61,E$255))</f>
        <v>0</v>
      </c>
      <c r="M61" s="65" cm="1">
        <f t="array" ref="M61">IF($AH61=0,"",INDEX(MASTER!$AH$24:$BD$391,$AH61,F$255))</f>
        <v>0</v>
      </c>
      <c r="N61" s="65" cm="1">
        <f t="array" ref="N61">IF($AH61=0,"",INDEX(MASTER!$AH$24:$BD$391,$AH61,G$255))</f>
        <v>0</v>
      </c>
      <c r="O61" s="65" cm="1">
        <f t="array" ref="O61">IF($AH61=0,"",INDEX(MASTER!$AH$24:$BD$391,$AH61,H$255))</f>
        <v>0</v>
      </c>
      <c r="P61" s="65" cm="1">
        <f t="array" ref="P61">IF($AH61=0,"",INDEX(MASTER!$AH$24:$BD$391,$AH61,I$255))</f>
        <v>0</v>
      </c>
      <c r="Q61" s="65" cm="1">
        <f t="array" ref="Q61">IF($AH61=0,"",INDEX(MASTER!$AH$24:$BD$391,$AH61,J$255))</f>
        <v>0</v>
      </c>
      <c r="R61" s="65" cm="1">
        <f t="array" ref="R61">IF($AH61=0,"",INDEX(MASTER!$AH$24:$BD$391,$AH61,K$255))</f>
        <v>0</v>
      </c>
      <c r="S61" s="65" cm="1">
        <f t="array" ref="S61">IF($AH61=0,"",INDEX(MASTER!$AH$24:$BD$391,$AH61,L$255))</f>
        <v>0</v>
      </c>
      <c r="T61" s="65" cm="1">
        <f t="array" ref="T61">IF($AH61=0,"",INDEX(MASTER!$AH$24:$BD$391,$AH61,M$255))</f>
        <v>0</v>
      </c>
      <c r="U61" s="65" cm="1">
        <f t="array" ref="U61">IF($AH61=0,"",INDEX(MASTER!$AH$24:$BD$391,$AH61,N$255))</f>
        <v>0</v>
      </c>
      <c r="V61" s="65" cm="1">
        <f t="array" ref="V61">IF($AH61=0,"",INDEX(MASTER!$AH$24:$BD$391,$AH61,O$255))</f>
        <v>0</v>
      </c>
      <c r="W61" s="65" cm="1">
        <f t="array" ref="W61">IF($AH61=0,"",INDEX(MASTER!$AH$24:$BD$391,$AH61,P$255))</f>
        <v>0</v>
      </c>
      <c r="X61" s="65" cm="1">
        <f t="array" ref="X61">IF($AH61=0,"",INDEX(MASTER!$AH$24:$BD$391,$AH61,Q$255))</f>
        <v>0</v>
      </c>
      <c r="Y61" s="65" cm="1">
        <f t="array" ref="Y61">IF($AH61=0,"",INDEX(MASTER!$AH$24:$BD$391,$AH61,R$255))</f>
        <v>0</v>
      </c>
      <c r="Z61" s="65" cm="1">
        <f t="array" ref="Z61">IF($AH61=0,"",INDEX(MASTER!$AH$24:$BD$391,$AH61,S$255))</f>
        <v>0</v>
      </c>
      <c r="AA61" s="65" cm="1">
        <f t="array" ref="AA61">IF($AH61=0,"",INDEX(MASTER!$AH$24:$BD$391,$AH61,T$255))</f>
        <v>0</v>
      </c>
      <c r="AB61" s="65" cm="1">
        <f t="array" ref="AB61">IF($AH61=0,"",INDEX(MASTER!$AH$24:$BD$391,$AH61,U$255))</f>
        <v>0</v>
      </c>
      <c r="AC61" s="65" cm="1">
        <f t="array" ref="AC61">IF($AH61=0,"",INDEX(MASTER!$AH$24:$BD$391,$AH61,V$255))</f>
        <v>0</v>
      </c>
      <c r="AH61" s="3">
        <v>38</v>
      </c>
    </row>
    <row r="62" spans="2:34" ht="12.75" customHeight="1" x14ac:dyDescent="0.2">
      <c r="B62" s="28"/>
      <c r="D62" s="22" t="str" cm="1">
        <f t="array" ref="D62">IF($AH$62=0,"",INDEX(MASTER!$D$24:$AG$391,$AH$62,D$255))</f>
        <v>$XS112G</v>
      </c>
      <c r="E62" s="22" cm="1">
        <f t="array" ref="E62">IF($AH$62=0,"",INDEX(MASTER!$D$24:$AG$391,$AH$62,E$255))</f>
        <v>0</v>
      </c>
      <c r="F62" s="22" t="str" cm="1">
        <f t="array" ref="F62">IF($AH$62=0,"",INDEX(MASTER!$D$24:$AG$391,$AH$62,F$255))</f>
        <v>US 23</v>
      </c>
      <c r="G62" s="23" cm="1">
        <f t="array" ref="G62">IF($AH$62=0,"",INDEX(MASTER!$D$24:$AG$391,$AH$62,G$255))</f>
        <v>94722.25</v>
      </c>
      <c r="H62" s="22" t="str" cm="1">
        <f t="array" ref="H62">IF($AH$62=0,"",INDEX(MASTER!$D$24:$AG$391,$AH$62,H$255))</f>
        <v>TO</v>
      </c>
      <c r="I62" s="23" cm="1">
        <f t="array" ref="I62">IF($AH$62=0,"",INDEX(MASTER!$D$24:$AG$391,$AH$62,I$255))</f>
        <v>94877.75</v>
      </c>
      <c r="J62" s="22" cm="1">
        <f t="array" ref="J62">IF($AH$62=0,"",INDEX(MASTER!$D$24:$AG$391,$AH$62,J$255))</f>
        <v>0</v>
      </c>
      <c r="K62" s="65" cm="1">
        <f t="array" ref="K62">IF($AH62=0,"",INDEX(MASTER!$AH$24:$BD$391,$AH62,D$255))</f>
        <v>0</v>
      </c>
      <c r="L62" s="65" cm="1">
        <f t="array" ref="L62">IF($AH62=0,"",INDEX(MASTER!$AH$24:$BD$391,$AH62,E$255))</f>
        <v>0</v>
      </c>
      <c r="M62" s="65" cm="1">
        <f t="array" ref="M62">IF($AH62=0,"",INDEX(MASTER!$AH$24:$BD$391,$AH62,F$255))</f>
        <v>0</v>
      </c>
      <c r="N62" s="65" cm="1">
        <f t="array" ref="N62">IF($AH62=0,"",INDEX(MASTER!$AH$24:$BD$391,$AH62,G$255))</f>
        <v>0</v>
      </c>
      <c r="O62" s="65" cm="1">
        <f t="array" ref="O62">IF($AH62=0,"",INDEX(MASTER!$AH$24:$BD$391,$AH62,H$255))</f>
        <v>0</v>
      </c>
      <c r="P62" s="65" cm="1">
        <f t="array" ref="P62">IF($AH62=0,"",INDEX(MASTER!$AH$24:$BD$391,$AH62,I$255))</f>
        <v>0</v>
      </c>
      <c r="Q62" s="65" cm="1">
        <f t="array" ref="Q62">IF($AH62=0,"",INDEX(MASTER!$AH$24:$BD$391,$AH62,J$255))</f>
        <v>0</v>
      </c>
      <c r="R62" s="65" cm="1">
        <f t="array" ref="R62">IF($AH62=0,"",INDEX(MASTER!$AH$24:$BD$391,$AH62,K$255))</f>
        <v>0</v>
      </c>
      <c r="S62" s="65" cm="1">
        <f t="array" ref="S62">IF($AH62=0,"",INDEX(MASTER!$AH$24:$BD$391,$AH62,L$255))</f>
        <v>0</v>
      </c>
      <c r="T62" s="65" cm="1">
        <f t="array" ref="T62">IF($AH62=0,"",INDEX(MASTER!$AH$24:$BD$391,$AH62,M$255))</f>
        <v>0</v>
      </c>
      <c r="U62" s="65" cm="1">
        <f t="array" ref="U62">IF($AH62=0,"",INDEX(MASTER!$AH$24:$BD$391,$AH62,N$255))</f>
        <v>0</v>
      </c>
      <c r="V62" s="65" cm="1">
        <f t="array" ref="V62">IF($AH62=0,"",INDEX(MASTER!$AH$24:$BD$391,$AH62,O$255))</f>
        <v>0</v>
      </c>
      <c r="W62" s="65" cm="1">
        <f t="array" ref="W62">IF($AH62=0,"",INDEX(MASTER!$AH$24:$BD$391,$AH62,P$255))</f>
        <v>0</v>
      </c>
      <c r="X62" s="65" cm="1">
        <f t="array" ref="X62">IF($AH62=0,"",INDEX(MASTER!$AH$24:$BD$391,$AH62,Q$255))</f>
        <v>0</v>
      </c>
      <c r="Y62" s="65" cm="1">
        <f t="array" ref="Y62">IF($AH62=0,"",INDEX(MASTER!$AH$24:$BD$391,$AH62,R$255))</f>
        <v>0</v>
      </c>
      <c r="Z62" s="65" cm="1">
        <f t="array" ref="Z62">IF($AH62=0,"",INDEX(MASTER!$AH$24:$BD$391,$AH62,S$255))</f>
        <v>0</v>
      </c>
      <c r="AA62" s="65" cm="1">
        <f t="array" ref="AA62">IF($AH62=0,"",INDEX(MASTER!$AH$24:$BD$391,$AH62,T$255))</f>
        <v>0</v>
      </c>
      <c r="AB62" s="65" cm="1">
        <f t="array" ref="AB62">IF($AH62=0,"",INDEX(MASTER!$AH$24:$BD$391,$AH62,U$255))</f>
        <v>0</v>
      </c>
      <c r="AC62" s="65" cm="1">
        <f t="array" ref="AC62">IF($AH62=0,"",INDEX(MASTER!$AH$24:$BD$391,$AH62,V$255))</f>
        <v>0</v>
      </c>
      <c r="AH62" s="3">
        <v>39</v>
      </c>
    </row>
    <row r="63" spans="2:34" ht="12.75" customHeight="1" x14ac:dyDescent="0.2">
      <c r="B63" s="28"/>
      <c r="D63" s="22" t="str" cm="1">
        <f t="array" ref="D63">IF($AH$63=0,"",INDEX(MASTER!$D$24:$AG$391,$AH$63,D$255))</f>
        <v>$XS112G</v>
      </c>
      <c r="E63" s="22" cm="1">
        <f t="array" ref="E63">IF($AH$63=0,"",INDEX(MASTER!$D$24:$AG$391,$AH$63,E$255))</f>
        <v>0</v>
      </c>
      <c r="F63" s="22" t="str" cm="1">
        <f t="array" ref="F63">IF($AH$63=0,"",INDEX(MASTER!$D$24:$AG$391,$AH$63,F$255))</f>
        <v>US 23</v>
      </c>
      <c r="G63" s="23" cm="1">
        <f t="array" ref="G63">IF($AH$63=0,"",INDEX(MASTER!$D$24:$AG$391,$AH$63,G$255))</f>
        <v>94877.75</v>
      </c>
      <c r="H63" s="22" t="str" cm="1">
        <f t="array" ref="H63">IF($AH$63=0,"",INDEX(MASTER!$D$24:$AG$391,$AH$63,H$255))</f>
        <v>TO</v>
      </c>
      <c r="I63" s="23" cm="1">
        <f t="array" ref="I63">IF($AH$63=0,"",INDEX(MASTER!$D$24:$AG$391,$AH$63,I$255))</f>
        <v>94900</v>
      </c>
      <c r="J63" s="22" cm="1">
        <f t="array" ref="J63">IF($AH$63=0,"",INDEX(MASTER!$D$24:$AG$391,$AH$63,J$255))</f>
        <v>0</v>
      </c>
      <c r="K63" s="65" cm="1">
        <f t="array" ref="K63">IF($AH63=0,"",INDEX(MASTER!$AH$24:$BD$391,$AH63,D$255))</f>
        <v>0</v>
      </c>
      <c r="L63" s="65" cm="1">
        <f t="array" ref="L63">IF($AH63=0,"",INDEX(MASTER!$AH$24:$BD$391,$AH63,E$255))</f>
        <v>0</v>
      </c>
      <c r="M63" s="65" cm="1">
        <f t="array" ref="M63">IF($AH63=0,"",INDEX(MASTER!$AH$24:$BD$391,$AH63,F$255))</f>
        <v>0</v>
      </c>
      <c r="N63" s="65" cm="1">
        <f t="array" ref="N63">IF($AH63=0,"",INDEX(MASTER!$AH$24:$BD$391,$AH63,G$255))</f>
        <v>0</v>
      </c>
      <c r="O63" s="65" cm="1">
        <f t="array" ref="O63">IF($AH63=0,"",INDEX(MASTER!$AH$24:$BD$391,$AH63,H$255))</f>
        <v>0</v>
      </c>
      <c r="P63" s="65" cm="1">
        <f t="array" ref="P63">IF($AH63=0,"",INDEX(MASTER!$AH$24:$BD$391,$AH63,I$255))</f>
        <v>0</v>
      </c>
      <c r="Q63" s="65" cm="1">
        <f t="array" ref="Q63">IF($AH63=0,"",INDEX(MASTER!$AH$24:$BD$391,$AH63,J$255))</f>
        <v>0</v>
      </c>
      <c r="R63" s="65" cm="1">
        <f t="array" ref="R63">IF($AH63=0,"",INDEX(MASTER!$AH$24:$BD$391,$AH63,K$255))</f>
        <v>0</v>
      </c>
      <c r="S63" s="65" cm="1">
        <f t="array" ref="S63">IF($AH63=0,"",INDEX(MASTER!$AH$24:$BD$391,$AH63,L$255))</f>
        <v>0</v>
      </c>
      <c r="T63" s="65" cm="1">
        <f t="array" ref="T63">IF($AH63=0,"",INDEX(MASTER!$AH$24:$BD$391,$AH63,M$255))</f>
        <v>0</v>
      </c>
      <c r="U63" s="65" cm="1">
        <f t="array" ref="U63">IF($AH63=0,"",INDEX(MASTER!$AH$24:$BD$391,$AH63,N$255))</f>
        <v>0</v>
      </c>
      <c r="V63" s="65" cm="1">
        <f t="array" ref="V63">IF($AH63=0,"",INDEX(MASTER!$AH$24:$BD$391,$AH63,O$255))</f>
        <v>0</v>
      </c>
      <c r="W63" s="65" cm="1">
        <f t="array" ref="W63">IF($AH63=0,"",INDEX(MASTER!$AH$24:$BD$391,$AH63,P$255))</f>
        <v>0</v>
      </c>
      <c r="X63" s="65" cm="1">
        <f t="array" ref="X63">IF($AH63=0,"",INDEX(MASTER!$AH$24:$BD$391,$AH63,Q$255))</f>
        <v>0</v>
      </c>
      <c r="Y63" s="65" cm="1">
        <f t="array" ref="Y63">IF($AH63=0,"",INDEX(MASTER!$AH$24:$BD$391,$AH63,R$255))</f>
        <v>0</v>
      </c>
      <c r="Z63" s="65" cm="1">
        <f t="array" ref="Z63">IF($AH63=0,"",INDEX(MASTER!$AH$24:$BD$391,$AH63,S$255))</f>
        <v>0</v>
      </c>
      <c r="AA63" s="65" cm="1">
        <f t="array" ref="AA63">IF($AH63=0,"",INDEX(MASTER!$AH$24:$BD$391,$AH63,T$255))</f>
        <v>0</v>
      </c>
      <c r="AB63" s="65" cm="1">
        <f t="array" ref="AB63">IF($AH63=0,"",INDEX(MASTER!$AH$24:$BD$391,$AH63,U$255))</f>
        <v>0</v>
      </c>
      <c r="AC63" s="65" cm="1">
        <f t="array" ref="AC63">IF($AH63=0,"",INDEX(MASTER!$AH$24:$BD$391,$AH63,V$255))</f>
        <v>0</v>
      </c>
      <c r="AH63" s="3">
        <v>40</v>
      </c>
    </row>
    <row r="64" spans="2:34" ht="12.75" customHeight="1" x14ac:dyDescent="0.2">
      <c r="B64" s="28"/>
      <c r="D64" s="22" t="str" cm="1">
        <f t="array" ref="D64">IF($AH$64=0,"",INDEX(MASTER!$D$24:$AG$391,$AH$64,D$255))</f>
        <v>$XS113</v>
      </c>
      <c r="E64" s="22" cm="1">
        <f t="array" ref="E64">IF($AH$64=0,"",INDEX(MASTER!$D$24:$AG$391,$AH$64,E$255))</f>
        <v>0</v>
      </c>
      <c r="F64" s="22" t="str" cm="1">
        <f t="array" ref="F64">IF($AH$64=0,"",INDEX(MASTER!$D$24:$AG$391,$AH$64,F$255))</f>
        <v>US 23</v>
      </c>
      <c r="G64" s="23" cm="1">
        <f t="array" ref="G64">IF($AH$64=0,"",INDEX(MASTER!$D$24:$AG$391,$AH$64,G$255))</f>
        <v>94900</v>
      </c>
      <c r="H64" s="22" t="str" cm="1">
        <f t="array" ref="H64">IF($AH$64=0,"",INDEX(MASTER!$D$24:$AG$391,$AH$64,H$255))</f>
        <v>TO</v>
      </c>
      <c r="I64" s="23" cm="1">
        <f t="array" ref="I64">IF($AH$64=0,"",INDEX(MASTER!$D$24:$AG$391,$AH$64,I$255))</f>
        <v>94950</v>
      </c>
      <c r="J64" s="22" cm="1">
        <f t="array" ref="J64">IF($AH$64=0,"",INDEX(MASTER!$D$24:$AG$391,$AH$64,J$255))</f>
        <v>0</v>
      </c>
      <c r="K64" s="65" cm="1">
        <f t="array" ref="K64">IF($AH64=0,"",INDEX(MASTER!$AH$24:$BD$391,$AH64,D$255))</f>
        <v>0</v>
      </c>
      <c r="L64" s="65" cm="1">
        <f t="array" ref="L64">IF($AH64=0,"",INDEX(MASTER!$AH$24:$BD$391,$AH64,E$255))</f>
        <v>0</v>
      </c>
      <c r="M64" s="65" cm="1">
        <f t="array" ref="M64">IF($AH64=0,"",INDEX(MASTER!$AH$24:$BD$391,$AH64,F$255))</f>
        <v>0</v>
      </c>
      <c r="N64" s="65" cm="1">
        <f t="array" ref="N64">IF($AH64=0,"",INDEX(MASTER!$AH$24:$BD$391,$AH64,G$255))</f>
        <v>0</v>
      </c>
      <c r="O64" s="65" cm="1">
        <f t="array" ref="O64">IF($AH64=0,"",INDEX(MASTER!$AH$24:$BD$391,$AH64,H$255))</f>
        <v>0</v>
      </c>
      <c r="P64" s="65" cm="1">
        <f t="array" ref="P64">IF($AH64=0,"",INDEX(MASTER!$AH$24:$BD$391,$AH64,I$255))</f>
        <v>0</v>
      </c>
      <c r="Q64" s="65" cm="1">
        <f t="array" ref="Q64">IF($AH64=0,"",INDEX(MASTER!$AH$24:$BD$391,$AH64,J$255))</f>
        <v>0</v>
      </c>
      <c r="R64" s="65" cm="1">
        <f t="array" ref="R64">IF($AH64=0,"",INDEX(MASTER!$AH$24:$BD$391,$AH64,K$255))</f>
        <v>0</v>
      </c>
      <c r="S64" s="65" cm="1">
        <f t="array" ref="S64">IF($AH64=0,"",INDEX(MASTER!$AH$24:$BD$391,$AH64,L$255))</f>
        <v>0</v>
      </c>
      <c r="T64" s="65" cm="1">
        <f t="array" ref="T64">IF($AH64=0,"",INDEX(MASTER!$AH$24:$BD$391,$AH64,M$255))</f>
        <v>0</v>
      </c>
      <c r="U64" s="65" cm="1">
        <f t="array" ref="U64">IF($AH64=0,"",INDEX(MASTER!$AH$24:$BD$391,$AH64,N$255))</f>
        <v>0</v>
      </c>
      <c r="V64" s="65" cm="1">
        <f t="array" ref="V64">IF($AH64=0,"",INDEX(MASTER!$AH$24:$BD$391,$AH64,O$255))</f>
        <v>0</v>
      </c>
      <c r="W64" s="65" cm="1">
        <f t="array" ref="W64">IF($AH64=0,"",INDEX(MASTER!$AH$24:$BD$391,$AH64,P$255))</f>
        <v>0</v>
      </c>
      <c r="X64" s="65" cm="1">
        <f t="array" ref="X64">IF($AH64=0,"",INDEX(MASTER!$AH$24:$BD$391,$AH64,Q$255))</f>
        <v>0</v>
      </c>
      <c r="Y64" s="65" cm="1">
        <f t="array" ref="Y64">IF($AH64=0,"",INDEX(MASTER!$AH$24:$BD$391,$AH64,R$255))</f>
        <v>0</v>
      </c>
      <c r="Z64" s="65" cm="1">
        <f t="array" ref="Z64">IF($AH64=0,"",INDEX(MASTER!$AH$24:$BD$391,$AH64,S$255))</f>
        <v>0</v>
      </c>
      <c r="AA64" s="65" cm="1">
        <f t="array" ref="AA64">IF($AH64=0,"",INDEX(MASTER!$AH$24:$BD$391,$AH64,T$255))</f>
        <v>0</v>
      </c>
      <c r="AB64" s="65" cm="1">
        <f t="array" ref="AB64">IF($AH64=0,"",INDEX(MASTER!$AH$24:$BD$391,$AH64,U$255))</f>
        <v>0</v>
      </c>
      <c r="AC64" s="65" cm="1">
        <f t="array" ref="AC64">IF($AH64=0,"",INDEX(MASTER!$AH$24:$BD$391,$AH64,V$255))</f>
        <v>0</v>
      </c>
      <c r="AH64" s="3">
        <v>41</v>
      </c>
    </row>
    <row r="65" spans="2:34" ht="12.75" customHeight="1" x14ac:dyDescent="0.2">
      <c r="B65" s="28"/>
      <c r="D65" s="22" t="str" cm="1">
        <f t="array" ref="D65">IF($AH$65=0,"",INDEX(MASTER!$D$24:$AG$391,$AH$65,D$255))</f>
        <v>$XS113</v>
      </c>
      <c r="E65" s="22" cm="1">
        <f t="array" ref="E65">IF($AH$65=0,"",INDEX(MASTER!$D$24:$AG$391,$AH$65,E$255))</f>
        <v>0</v>
      </c>
      <c r="F65" s="22" t="str" cm="1">
        <f t="array" ref="F65">IF($AH$65=0,"",INDEX(MASTER!$D$24:$AG$391,$AH$65,F$255))</f>
        <v>US 23</v>
      </c>
      <c r="G65" s="23" cm="1">
        <f t="array" ref="G65">IF($AH$65=0,"",INDEX(MASTER!$D$24:$AG$391,$AH$65,G$255))</f>
        <v>94950</v>
      </c>
      <c r="H65" s="22" t="str" cm="1">
        <f t="array" ref="H65">IF($AH$65=0,"",INDEX(MASTER!$D$24:$AG$391,$AH$65,H$255))</f>
        <v>TO</v>
      </c>
      <c r="I65" s="23" cm="1">
        <f t="array" ref="I65">IF($AH$65=0,"",INDEX(MASTER!$D$24:$AG$391,$AH$65,I$255))</f>
        <v>95000</v>
      </c>
      <c r="J65" s="22" cm="1">
        <f t="array" ref="J65">IF($AH$65=0,"",INDEX(MASTER!$D$24:$AG$391,$AH$65,J$255))</f>
        <v>0</v>
      </c>
      <c r="K65" s="65" cm="1">
        <f t="array" ref="K65">IF($AH65=0,"",INDEX(MASTER!$AH$24:$BD$391,$AH65,D$255))</f>
        <v>0</v>
      </c>
      <c r="L65" s="65" cm="1">
        <f t="array" ref="L65">IF($AH65=0,"",INDEX(MASTER!$AH$24:$BD$391,$AH65,E$255))</f>
        <v>0</v>
      </c>
      <c r="M65" s="65" cm="1">
        <f t="array" ref="M65">IF($AH65=0,"",INDEX(MASTER!$AH$24:$BD$391,$AH65,F$255))</f>
        <v>0</v>
      </c>
      <c r="N65" s="65" cm="1">
        <f t="array" ref="N65">IF($AH65=0,"",INDEX(MASTER!$AH$24:$BD$391,$AH65,G$255))</f>
        <v>0</v>
      </c>
      <c r="O65" s="65" cm="1">
        <f t="array" ref="O65">IF($AH65=0,"",INDEX(MASTER!$AH$24:$BD$391,$AH65,H$255))</f>
        <v>0</v>
      </c>
      <c r="P65" s="65" cm="1">
        <f t="array" ref="P65">IF($AH65=0,"",INDEX(MASTER!$AH$24:$BD$391,$AH65,I$255))</f>
        <v>0</v>
      </c>
      <c r="Q65" s="65" cm="1">
        <f t="array" ref="Q65">IF($AH65=0,"",INDEX(MASTER!$AH$24:$BD$391,$AH65,J$255))</f>
        <v>0</v>
      </c>
      <c r="R65" s="65" cm="1">
        <f t="array" ref="R65">IF($AH65=0,"",INDEX(MASTER!$AH$24:$BD$391,$AH65,K$255))</f>
        <v>0</v>
      </c>
      <c r="S65" s="65" cm="1">
        <f t="array" ref="S65">IF($AH65=0,"",INDEX(MASTER!$AH$24:$BD$391,$AH65,L$255))</f>
        <v>0</v>
      </c>
      <c r="T65" s="65" cm="1">
        <f t="array" ref="T65">IF($AH65=0,"",INDEX(MASTER!$AH$24:$BD$391,$AH65,M$255))</f>
        <v>0</v>
      </c>
      <c r="U65" s="65" cm="1">
        <f t="array" ref="U65">IF($AH65=0,"",INDEX(MASTER!$AH$24:$BD$391,$AH65,N$255))</f>
        <v>0</v>
      </c>
      <c r="V65" s="65" cm="1">
        <f t="array" ref="V65">IF($AH65=0,"",INDEX(MASTER!$AH$24:$BD$391,$AH65,O$255))</f>
        <v>0</v>
      </c>
      <c r="W65" s="65" cm="1">
        <f t="array" ref="W65">IF($AH65=0,"",INDEX(MASTER!$AH$24:$BD$391,$AH65,P$255))</f>
        <v>0</v>
      </c>
      <c r="X65" s="65" cm="1">
        <f t="array" ref="X65">IF($AH65=0,"",INDEX(MASTER!$AH$24:$BD$391,$AH65,Q$255))</f>
        <v>0</v>
      </c>
      <c r="Y65" s="65" cm="1">
        <f t="array" ref="Y65">IF($AH65=0,"",INDEX(MASTER!$AH$24:$BD$391,$AH65,R$255))</f>
        <v>0</v>
      </c>
      <c r="Z65" s="65" cm="1">
        <f t="array" ref="Z65">IF($AH65=0,"",INDEX(MASTER!$AH$24:$BD$391,$AH65,S$255))</f>
        <v>0</v>
      </c>
      <c r="AA65" s="65" cm="1">
        <f t="array" ref="AA65">IF($AH65=0,"",INDEX(MASTER!$AH$24:$BD$391,$AH65,T$255))</f>
        <v>0</v>
      </c>
      <c r="AB65" s="65" cm="1">
        <f t="array" ref="AB65">IF($AH65=0,"",INDEX(MASTER!$AH$24:$BD$391,$AH65,U$255))</f>
        <v>0</v>
      </c>
      <c r="AC65" s="65" cm="1">
        <f t="array" ref="AC65">IF($AH65=0,"",INDEX(MASTER!$AH$24:$BD$391,$AH65,V$255))</f>
        <v>0</v>
      </c>
      <c r="AH65" s="3">
        <v>42</v>
      </c>
    </row>
    <row r="66" spans="2:34" ht="12.75" customHeight="1" x14ac:dyDescent="0.2">
      <c r="B66" s="28"/>
      <c r="D66" s="22" t="str" cm="1">
        <f t="array" ref="D66">IF($AH$66=0,"",INDEX(MASTER!$D$24:$AG$391,$AH$66,D$255))</f>
        <v>$XS114</v>
      </c>
      <c r="E66" s="22" cm="1">
        <f t="array" ref="E66">IF($AH$66=0,"",INDEX(MASTER!$D$24:$AG$391,$AH$66,E$255))</f>
        <v>0</v>
      </c>
      <c r="F66" s="22" t="str" cm="1">
        <f t="array" ref="F66">IF($AH$66=0,"",INDEX(MASTER!$D$24:$AG$391,$AH$66,F$255))</f>
        <v>US 23</v>
      </c>
      <c r="G66" s="23" cm="1">
        <f t="array" ref="G66">IF($AH$66=0,"",INDEX(MASTER!$D$24:$AG$391,$AH$66,G$255))</f>
        <v>95000</v>
      </c>
      <c r="H66" s="22" t="str" cm="1">
        <f t="array" ref="H66">IF($AH$66=0,"",INDEX(MASTER!$D$24:$AG$391,$AH$66,H$255))</f>
        <v>TO</v>
      </c>
      <c r="I66" s="23" cm="1">
        <f t="array" ref="I66">IF($AH$66=0,"",INDEX(MASTER!$D$24:$AG$391,$AH$66,I$255))</f>
        <v>95050</v>
      </c>
      <c r="J66" s="22" cm="1">
        <f t="array" ref="J66">IF($AH$66=0,"",INDEX(MASTER!$D$24:$AG$391,$AH$66,J$255))</f>
        <v>0</v>
      </c>
      <c r="K66" s="65" cm="1">
        <f t="array" ref="K66">IF($AH66=0,"",INDEX(MASTER!$AH$24:$BD$391,$AH66,D$255))</f>
        <v>0</v>
      </c>
      <c r="L66" s="65" cm="1">
        <f t="array" ref="L66">IF($AH66=0,"",INDEX(MASTER!$AH$24:$BD$391,$AH66,E$255))</f>
        <v>0</v>
      </c>
      <c r="M66" s="65" cm="1">
        <f t="array" ref="M66">IF($AH66=0,"",INDEX(MASTER!$AH$24:$BD$391,$AH66,F$255))</f>
        <v>0</v>
      </c>
      <c r="N66" s="65" cm="1">
        <f t="array" ref="N66">IF($AH66=0,"",INDEX(MASTER!$AH$24:$BD$391,$AH66,G$255))</f>
        <v>0</v>
      </c>
      <c r="O66" s="65" cm="1">
        <f t="array" ref="O66">IF($AH66=0,"",INDEX(MASTER!$AH$24:$BD$391,$AH66,H$255))</f>
        <v>0</v>
      </c>
      <c r="P66" s="65" cm="1">
        <f t="array" ref="P66">IF($AH66=0,"",INDEX(MASTER!$AH$24:$BD$391,$AH66,I$255))</f>
        <v>0</v>
      </c>
      <c r="Q66" s="65" cm="1">
        <f t="array" ref="Q66">IF($AH66=0,"",INDEX(MASTER!$AH$24:$BD$391,$AH66,J$255))</f>
        <v>0</v>
      </c>
      <c r="R66" s="65" cm="1">
        <f t="array" ref="R66">IF($AH66=0,"",INDEX(MASTER!$AH$24:$BD$391,$AH66,K$255))</f>
        <v>0</v>
      </c>
      <c r="S66" s="65" cm="1">
        <f t="array" ref="S66">IF($AH66=0,"",INDEX(MASTER!$AH$24:$BD$391,$AH66,L$255))</f>
        <v>0</v>
      </c>
      <c r="T66" s="65" cm="1">
        <f t="array" ref="T66">IF($AH66=0,"",INDEX(MASTER!$AH$24:$BD$391,$AH66,M$255))</f>
        <v>0</v>
      </c>
      <c r="U66" s="65" cm="1">
        <f t="array" ref="U66">IF($AH66=0,"",INDEX(MASTER!$AH$24:$BD$391,$AH66,N$255))</f>
        <v>0</v>
      </c>
      <c r="V66" s="65" cm="1">
        <f t="array" ref="V66">IF($AH66=0,"",INDEX(MASTER!$AH$24:$BD$391,$AH66,O$255))</f>
        <v>0</v>
      </c>
      <c r="W66" s="65" cm="1">
        <f t="array" ref="W66">IF($AH66=0,"",INDEX(MASTER!$AH$24:$BD$391,$AH66,P$255))</f>
        <v>0</v>
      </c>
      <c r="X66" s="65" cm="1">
        <f t="array" ref="X66">IF($AH66=0,"",INDEX(MASTER!$AH$24:$BD$391,$AH66,Q$255))</f>
        <v>0</v>
      </c>
      <c r="Y66" s="65" cm="1">
        <f t="array" ref="Y66">IF($AH66=0,"",INDEX(MASTER!$AH$24:$BD$391,$AH66,R$255))</f>
        <v>0</v>
      </c>
      <c r="Z66" s="65" cm="1">
        <f t="array" ref="Z66">IF($AH66=0,"",INDEX(MASTER!$AH$24:$BD$391,$AH66,S$255))</f>
        <v>0</v>
      </c>
      <c r="AA66" s="65" cm="1">
        <f t="array" ref="AA66">IF($AH66=0,"",INDEX(MASTER!$AH$24:$BD$391,$AH66,T$255))</f>
        <v>0</v>
      </c>
      <c r="AB66" s="65" cm="1">
        <f t="array" ref="AB66">IF($AH66=0,"",INDEX(MASTER!$AH$24:$BD$391,$AH66,U$255))</f>
        <v>0</v>
      </c>
      <c r="AC66" s="65" cm="1">
        <f t="array" ref="AC66">IF($AH66=0,"",INDEX(MASTER!$AH$24:$BD$391,$AH66,V$255))</f>
        <v>0</v>
      </c>
      <c r="AH66" s="3">
        <v>43</v>
      </c>
    </row>
    <row r="67" spans="2:34" ht="12.75" customHeight="1" x14ac:dyDescent="0.2">
      <c r="B67" s="28"/>
      <c r="D67" s="22" t="str" cm="1">
        <f t="array" ref="D67">IF($AH$67=0,"",INDEX(MASTER!$D$24:$AG$391,$AH$67,D$255))</f>
        <v>$XS114</v>
      </c>
      <c r="E67" s="22" cm="1">
        <f t="array" ref="E67">IF($AH$67=0,"",INDEX(MASTER!$D$24:$AG$391,$AH$67,E$255))</f>
        <v>0</v>
      </c>
      <c r="F67" s="22" t="str" cm="1">
        <f t="array" ref="F67">IF($AH$67=0,"",INDEX(MASTER!$D$24:$AG$391,$AH$67,F$255))</f>
        <v>US 23</v>
      </c>
      <c r="G67" s="23" cm="1">
        <f t="array" ref="G67">IF($AH$67=0,"",INDEX(MASTER!$D$24:$AG$391,$AH$67,G$255))</f>
        <v>95050</v>
      </c>
      <c r="H67" s="22" t="str" cm="1">
        <f t="array" ref="H67">IF($AH$67=0,"",INDEX(MASTER!$D$24:$AG$391,$AH$67,H$255))</f>
        <v>TO</v>
      </c>
      <c r="I67" s="23" cm="1">
        <f t="array" ref="I67">IF($AH$67=0,"",INDEX(MASTER!$D$24:$AG$391,$AH$67,I$255))</f>
        <v>95100</v>
      </c>
      <c r="J67" s="22" cm="1">
        <f t="array" ref="J67">IF($AH$67=0,"",INDEX(MASTER!$D$24:$AG$391,$AH$67,J$255))</f>
        <v>0</v>
      </c>
      <c r="K67" s="65" cm="1">
        <f t="array" ref="K67">IF($AH67=0,"",INDEX(MASTER!$AH$24:$BD$391,$AH67,D$255))</f>
        <v>0</v>
      </c>
      <c r="L67" s="65" cm="1">
        <f t="array" ref="L67">IF($AH67=0,"",INDEX(MASTER!$AH$24:$BD$391,$AH67,E$255))</f>
        <v>0</v>
      </c>
      <c r="M67" s="65" cm="1">
        <f t="array" ref="M67">IF($AH67=0,"",INDEX(MASTER!$AH$24:$BD$391,$AH67,F$255))</f>
        <v>0</v>
      </c>
      <c r="N67" s="65" cm="1">
        <f t="array" ref="N67">IF($AH67=0,"",INDEX(MASTER!$AH$24:$BD$391,$AH67,G$255))</f>
        <v>0</v>
      </c>
      <c r="O67" s="65" cm="1">
        <f t="array" ref="O67">IF($AH67=0,"",INDEX(MASTER!$AH$24:$BD$391,$AH67,H$255))</f>
        <v>0</v>
      </c>
      <c r="P67" s="65" cm="1">
        <f t="array" ref="P67">IF($AH67=0,"",INDEX(MASTER!$AH$24:$BD$391,$AH67,I$255))</f>
        <v>0</v>
      </c>
      <c r="Q67" s="65" cm="1">
        <f t="array" ref="Q67">IF($AH67=0,"",INDEX(MASTER!$AH$24:$BD$391,$AH67,J$255))</f>
        <v>0</v>
      </c>
      <c r="R67" s="65" cm="1">
        <f t="array" ref="R67">IF($AH67=0,"",INDEX(MASTER!$AH$24:$BD$391,$AH67,K$255))</f>
        <v>0</v>
      </c>
      <c r="S67" s="65" cm="1">
        <f t="array" ref="S67">IF($AH67=0,"",INDEX(MASTER!$AH$24:$BD$391,$AH67,L$255))</f>
        <v>0</v>
      </c>
      <c r="T67" s="65" cm="1">
        <f t="array" ref="T67">IF($AH67=0,"",INDEX(MASTER!$AH$24:$BD$391,$AH67,M$255))</f>
        <v>0</v>
      </c>
      <c r="U67" s="65" cm="1">
        <f t="array" ref="U67">IF($AH67=0,"",INDEX(MASTER!$AH$24:$BD$391,$AH67,N$255))</f>
        <v>0</v>
      </c>
      <c r="V67" s="65" cm="1">
        <f t="array" ref="V67">IF($AH67=0,"",INDEX(MASTER!$AH$24:$BD$391,$AH67,O$255))</f>
        <v>0</v>
      </c>
      <c r="W67" s="65" cm="1">
        <f t="array" ref="W67">IF($AH67=0,"",INDEX(MASTER!$AH$24:$BD$391,$AH67,P$255))</f>
        <v>0</v>
      </c>
      <c r="X67" s="65" cm="1">
        <f t="array" ref="X67">IF($AH67=0,"",INDEX(MASTER!$AH$24:$BD$391,$AH67,Q$255))</f>
        <v>0</v>
      </c>
      <c r="Y67" s="65" cm="1">
        <f t="array" ref="Y67">IF($AH67=0,"",INDEX(MASTER!$AH$24:$BD$391,$AH67,R$255))</f>
        <v>0</v>
      </c>
      <c r="Z67" s="65" cm="1">
        <f t="array" ref="Z67">IF($AH67=0,"",INDEX(MASTER!$AH$24:$BD$391,$AH67,S$255))</f>
        <v>0</v>
      </c>
      <c r="AA67" s="65" cm="1">
        <f t="array" ref="AA67">IF($AH67=0,"",INDEX(MASTER!$AH$24:$BD$391,$AH67,T$255))</f>
        <v>0</v>
      </c>
      <c r="AB67" s="65" cm="1">
        <f t="array" ref="AB67">IF($AH67=0,"",INDEX(MASTER!$AH$24:$BD$391,$AH67,U$255))</f>
        <v>0</v>
      </c>
      <c r="AC67" s="65" cm="1">
        <f t="array" ref="AC67">IF($AH67=0,"",INDEX(MASTER!$AH$24:$BD$391,$AH67,V$255))</f>
        <v>0</v>
      </c>
      <c r="AH67" s="3">
        <v>44</v>
      </c>
    </row>
    <row r="68" spans="2:34" ht="12.75" customHeight="1" x14ac:dyDescent="0.2">
      <c r="B68" s="28"/>
      <c r="D68" s="22" t="str" cm="1">
        <f t="array" ref="D68">IF($AH$68=0,"",INDEX(MASTER!$D$24:$AG$391,$AH$68,D$255))</f>
        <v>$XS114</v>
      </c>
      <c r="E68" s="22" cm="1">
        <f t="array" ref="E68">IF($AH$68=0,"",INDEX(MASTER!$D$24:$AG$391,$AH$68,E$255))</f>
        <v>0</v>
      </c>
      <c r="F68" s="22" t="str" cm="1">
        <f t="array" ref="F68">IF($AH$68=0,"",INDEX(MASTER!$D$24:$AG$391,$AH$68,F$255))</f>
        <v>US 23</v>
      </c>
      <c r="G68" s="23" cm="1">
        <f t="array" ref="G68">IF($AH$68=0,"",INDEX(MASTER!$D$24:$AG$391,$AH$68,G$255))</f>
        <v>95100</v>
      </c>
      <c r="H68" s="22" t="str" cm="1">
        <f t="array" ref="H68">IF($AH$68=0,"",INDEX(MASTER!$D$24:$AG$391,$AH$68,H$255))</f>
        <v>TO</v>
      </c>
      <c r="I68" s="23" cm="1">
        <f t="array" ref="I68">IF($AH$68=0,"",INDEX(MASTER!$D$24:$AG$391,$AH$68,I$255))</f>
        <v>95150</v>
      </c>
      <c r="J68" s="22" cm="1">
        <f t="array" ref="J68">IF($AH$68=0,"",INDEX(MASTER!$D$24:$AG$391,$AH$68,J$255))</f>
        <v>0</v>
      </c>
      <c r="K68" s="65" cm="1">
        <f t="array" ref="K68">IF($AH68=0,"",INDEX(MASTER!$AH$24:$BD$391,$AH68,D$255))</f>
        <v>0</v>
      </c>
      <c r="L68" s="65" cm="1">
        <f t="array" ref="L68">IF($AH68=0,"",INDEX(MASTER!$AH$24:$BD$391,$AH68,E$255))</f>
        <v>0</v>
      </c>
      <c r="M68" s="65" cm="1">
        <f t="array" ref="M68">IF($AH68=0,"",INDEX(MASTER!$AH$24:$BD$391,$AH68,F$255))</f>
        <v>0</v>
      </c>
      <c r="N68" s="65" cm="1">
        <f t="array" ref="N68">IF($AH68=0,"",INDEX(MASTER!$AH$24:$BD$391,$AH68,G$255))</f>
        <v>0</v>
      </c>
      <c r="O68" s="65" cm="1">
        <f t="array" ref="O68">IF($AH68=0,"",INDEX(MASTER!$AH$24:$BD$391,$AH68,H$255))</f>
        <v>0</v>
      </c>
      <c r="P68" s="65" cm="1">
        <f t="array" ref="P68">IF($AH68=0,"",INDEX(MASTER!$AH$24:$BD$391,$AH68,I$255))</f>
        <v>0</v>
      </c>
      <c r="Q68" s="65" cm="1">
        <f t="array" ref="Q68">IF($AH68=0,"",INDEX(MASTER!$AH$24:$BD$391,$AH68,J$255))</f>
        <v>0</v>
      </c>
      <c r="R68" s="65" cm="1">
        <f t="array" ref="R68">IF($AH68=0,"",INDEX(MASTER!$AH$24:$BD$391,$AH68,K$255))</f>
        <v>0</v>
      </c>
      <c r="S68" s="65" cm="1">
        <f t="array" ref="S68">IF($AH68=0,"",INDEX(MASTER!$AH$24:$BD$391,$AH68,L$255))</f>
        <v>0</v>
      </c>
      <c r="T68" s="65" cm="1">
        <f t="array" ref="T68">IF($AH68=0,"",INDEX(MASTER!$AH$24:$BD$391,$AH68,M$255))</f>
        <v>0</v>
      </c>
      <c r="U68" s="65" cm="1">
        <f t="array" ref="U68">IF($AH68=0,"",INDEX(MASTER!$AH$24:$BD$391,$AH68,N$255))</f>
        <v>0</v>
      </c>
      <c r="V68" s="65" cm="1">
        <f t="array" ref="V68">IF($AH68=0,"",INDEX(MASTER!$AH$24:$BD$391,$AH68,O$255))</f>
        <v>0</v>
      </c>
      <c r="W68" s="65" cm="1">
        <f t="array" ref="W68">IF($AH68=0,"",INDEX(MASTER!$AH$24:$BD$391,$AH68,P$255))</f>
        <v>0</v>
      </c>
      <c r="X68" s="65" cm="1">
        <f t="array" ref="X68">IF($AH68=0,"",INDEX(MASTER!$AH$24:$BD$391,$AH68,Q$255))</f>
        <v>0</v>
      </c>
      <c r="Y68" s="65" cm="1">
        <f t="array" ref="Y68">IF($AH68=0,"",INDEX(MASTER!$AH$24:$BD$391,$AH68,R$255))</f>
        <v>0</v>
      </c>
      <c r="Z68" s="65" cm="1">
        <f t="array" ref="Z68">IF($AH68=0,"",INDEX(MASTER!$AH$24:$BD$391,$AH68,S$255))</f>
        <v>0</v>
      </c>
      <c r="AA68" s="65" cm="1">
        <f t="array" ref="AA68">IF($AH68=0,"",INDEX(MASTER!$AH$24:$BD$391,$AH68,T$255))</f>
        <v>0</v>
      </c>
      <c r="AB68" s="65" cm="1">
        <f t="array" ref="AB68">IF($AH68=0,"",INDEX(MASTER!$AH$24:$BD$391,$AH68,U$255))</f>
        <v>0</v>
      </c>
      <c r="AC68" s="65" cm="1">
        <f t="array" ref="AC68">IF($AH68=0,"",INDEX(MASTER!$AH$24:$BD$391,$AH68,V$255))</f>
        <v>0</v>
      </c>
      <c r="AH68" s="3">
        <v>45</v>
      </c>
    </row>
    <row r="69" spans="2:34" ht="12.75" customHeight="1" x14ac:dyDescent="0.2">
      <c r="B69" s="28"/>
      <c r="D69" s="22" t="str" cm="1">
        <f t="array" ref="D69">IF($AH$69=0,"",INDEX(MASTER!$D$24:$AG$391,$AH$69,D$255))</f>
        <v>$XS115</v>
      </c>
      <c r="E69" s="22" cm="1">
        <f t="array" ref="E69">IF($AH$69=0,"",INDEX(MASTER!$D$24:$AG$391,$AH$69,E$255))</f>
        <v>0</v>
      </c>
      <c r="F69" s="22" t="str" cm="1">
        <f t="array" ref="F69">IF($AH$69=0,"",INDEX(MASTER!$D$24:$AG$391,$AH$69,F$255))</f>
        <v>US 23</v>
      </c>
      <c r="G69" s="23" cm="1">
        <f t="array" ref="G69">IF($AH$69=0,"",INDEX(MASTER!$D$24:$AG$391,$AH$69,G$255))</f>
        <v>95150</v>
      </c>
      <c r="H69" s="22" t="str" cm="1">
        <f t="array" ref="H69">IF($AH$69=0,"",INDEX(MASTER!$D$24:$AG$391,$AH$69,H$255))</f>
        <v>TO</v>
      </c>
      <c r="I69" s="23" cm="1">
        <f t="array" ref="I69">IF($AH$69=0,"",INDEX(MASTER!$D$24:$AG$391,$AH$69,I$255))</f>
        <v>95200</v>
      </c>
      <c r="J69" s="22" cm="1">
        <f t="array" ref="J69">IF($AH$69=0,"",INDEX(MASTER!$D$24:$AG$391,$AH$69,J$255))</f>
        <v>0</v>
      </c>
      <c r="K69" s="65" cm="1">
        <f t="array" ref="K69">IF($AH69=0,"",INDEX(MASTER!$AH$24:$BD$391,$AH69,D$255))</f>
        <v>0</v>
      </c>
      <c r="L69" s="65" cm="1">
        <f t="array" ref="L69">IF($AH69=0,"",INDEX(MASTER!$AH$24:$BD$391,$AH69,E$255))</f>
        <v>0</v>
      </c>
      <c r="M69" s="65" cm="1">
        <f t="array" ref="M69">IF($AH69=0,"",INDEX(MASTER!$AH$24:$BD$391,$AH69,F$255))</f>
        <v>0</v>
      </c>
      <c r="N69" s="65" cm="1">
        <f t="array" ref="N69">IF($AH69=0,"",INDEX(MASTER!$AH$24:$BD$391,$AH69,G$255))</f>
        <v>0</v>
      </c>
      <c r="O69" s="65" cm="1">
        <f t="array" ref="O69">IF($AH69=0,"",INDEX(MASTER!$AH$24:$BD$391,$AH69,H$255))</f>
        <v>0</v>
      </c>
      <c r="P69" s="65" cm="1">
        <f t="array" ref="P69">IF($AH69=0,"",INDEX(MASTER!$AH$24:$BD$391,$AH69,I$255))</f>
        <v>0</v>
      </c>
      <c r="Q69" s="65" cm="1">
        <f t="array" ref="Q69">IF($AH69=0,"",INDEX(MASTER!$AH$24:$BD$391,$AH69,J$255))</f>
        <v>0</v>
      </c>
      <c r="R69" s="65" cm="1">
        <f t="array" ref="R69">IF($AH69=0,"",INDEX(MASTER!$AH$24:$BD$391,$AH69,K$255))</f>
        <v>0</v>
      </c>
      <c r="S69" s="65" cm="1">
        <f t="array" ref="S69">IF($AH69=0,"",INDEX(MASTER!$AH$24:$BD$391,$AH69,L$255))</f>
        <v>0</v>
      </c>
      <c r="T69" s="65" cm="1">
        <f t="array" ref="T69">IF($AH69=0,"",INDEX(MASTER!$AH$24:$BD$391,$AH69,M$255))</f>
        <v>0</v>
      </c>
      <c r="U69" s="65" cm="1">
        <f t="array" ref="U69">IF($AH69=0,"",INDEX(MASTER!$AH$24:$BD$391,$AH69,N$255))</f>
        <v>0</v>
      </c>
      <c r="V69" s="65" cm="1">
        <f t="array" ref="V69">IF($AH69=0,"",INDEX(MASTER!$AH$24:$BD$391,$AH69,O$255))</f>
        <v>0</v>
      </c>
      <c r="W69" s="65" cm="1">
        <f t="array" ref="W69">IF($AH69=0,"",INDEX(MASTER!$AH$24:$BD$391,$AH69,P$255))</f>
        <v>0</v>
      </c>
      <c r="X69" s="65" cm="1">
        <f t="array" ref="X69">IF($AH69=0,"",INDEX(MASTER!$AH$24:$BD$391,$AH69,Q$255))</f>
        <v>0</v>
      </c>
      <c r="Y69" s="65" cm="1">
        <f t="array" ref="Y69">IF($AH69=0,"",INDEX(MASTER!$AH$24:$BD$391,$AH69,R$255))</f>
        <v>0</v>
      </c>
      <c r="Z69" s="65" cm="1">
        <f t="array" ref="Z69">IF($AH69=0,"",INDEX(MASTER!$AH$24:$BD$391,$AH69,S$255))</f>
        <v>0</v>
      </c>
      <c r="AA69" s="65" cm="1">
        <f t="array" ref="AA69">IF($AH69=0,"",INDEX(MASTER!$AH$24:$BD$391,$AH69,T$255))</f>
        <v>0</v>
      </c>
      <c r="AB69" s="65" cm="1">
        <f t="array" ref="AB69">IF($AH69=0,"",INDEX(MASTER!$AH$24:$BD$391,$AH69,U$255))</f>
        <v>0</v>
      </c>
      <c r="AC69" s="65" cm="1">
        <f t="array" ref="AC69">IF($AH69=0,"",INDEX(MASTER!$AH$24:$BD$391,$AH69,V$255))</f>
        <v>0</v>
      </c>
      <c r="AH69" s="3">
        <v>46</v>
      </c>
    </row>
    <row r="70" spans="2:34" ht="12.75" customHeight="1" x14ac:dyDescent="0.2">
      <c r="B70" s="28"/>
      <c r="D70" s="22" t="str" cm="1">
        <f t="array" ref="D70">IF($AH$70=0,"",INDEX(MASTER!$D$24:$AG$391,$AH$70,D$255))</f>
        <v>$XS115</v>
      </c>
      <c r="E70" s="22" cm="1">
        <f t="array" ref="E70">IF($AH$70=0,"",INDEX(MASTER!$D$24:$AG$391,$AH$70,E$255))</f>
        <v>0</v>
      </c>
      <c r="F70" s="22" t="str" cm="1">
        <f t="array" ref="F70">IF($AH$70=0,"",INDEX(MASTER!$D$24:$AG$391,$AH$70,F$255))</f>
        <v>US 23</v>
      </c>
      <c r="G70" s="23" cm="1">
        <f t="array" ref="G70">IF($AH$70=0,"",INDEX(MASTER!$D$24:$AG$391,$AH$70,G$255))</f>
        <v>95200</v>
      </c>
      <c r="H70" s="22" t="str" cm="1">
        <f t="array" ref="H70">IF($AH$70=0,"",INDEX(MASTER!$D$24:$AG$391,$AH$70,H$255))</f>
        <v>TO</v>
      </c>
      <c r="I70" s="23" cm="1">
        <f t="array" ref="I70">IF($AH$70=0,"",INDEX(MASTER!$D$24:$AG$391,$AH$70,I$255))</f>
        <v>95250</v>
      </c>
      <c r="J70" s="22" cm="1">
        <f t="array" ref="J70">IF($AH$70=0,"",INDEX(MASTER!$D$24:$AG$391,$AH$70,J$255))</f>
        <v>0</v>
      </c>
      <c r="K70" s="65" cm="1">
        <f t="array" ref="K70">IF($AH70=0,"",INDEX(MASTER!$AH$24:$BD$391,$AH70,D$255))</f>
        <v>0</v>
      </c>
      <c r="L70" s="65" cm="1">
        <f t="array" ref="L70">IF($AH70=0,"",INDEX(MASTER!$AH$24:$BD$391,$AH70,E$255))</f>
        <v>0</v>
      </c>
      <c r="M70" s="65" cm="1">
        <f t="array" ref="M70">IF($AH70=0,"",INDEX(MASTER!$AH$24:$BD$391,$AH70,F$255))</f>
        <v>0</v>
      </c>
      <c r="N70" s="65" cm="1">
        <f t="array" ref="N70">IF($AH70=0,"",INDEX(MASTER!$AH$24:$BD$391,$AH70,G$255))</f>
        <v>0</v>
      </c>
      <c r="O70" s="65" cm="1">
        <f t="array" ref="O70">IF($AH70=0,"",INDEX(MASTER!$AH$24:$BD$391,$AH70,H$255))</f>
        <v>0</v>
      </c>
      <c r="P70" s="65" cm="1">
        <f t="array" ref="P70">IF($AH70=0,"",INDEX(MASTER!$AH$24:$BD$391,$AH70,I$255))</f>
        <v>0</v>
      </c>
      <c r="Q70" s="65" cm="1">
        <f t="array" ref="Q70">IF($AH70=0,"",INDEX(MASTER!$AH$24:$BD$391,$AH70,J$255))</f>
        <v>0</v>
      </c>
      <c r="R70" s="65" cm="1">
        <f t="array" ref="R70">IF($AH70=0,"",INDEX(MASTER!$AH$24:$BD$391,$AH70,K$255))</f>
        <v>0</v>
      </c>
      <c r="S70" s="65" cm="1">
        <f t="array" ref="S70">IF($AH70=0,"",INDEX(MASTER!$AH$24:$BD$391,$AH70,L$255))</f>
        <v>0</v>
      </c>
      <c r="T70" s="65" cm="1">
        <f t="array" ref="T70">IF($AH70=0,"",INDEX(MASTER!$AH$24:$BD$391,$AH70,M$255))</f>
        <v>0</v>
      </c>
      <c r="U70" s="65" cm="1">
        <f t="array" ref="U70">IF($AH70=0,"",INDEX(MASTER!$AH$24:$BD$391,$AH70,N$255))</f>
        <v>0</v>
      </c>
      <c r="V70" s="65" cm="1">
        <f t="array" ref="V70">IF($AH70=0,"",INDEX(MASTER!$AH$24:$BD$391,$AH70,O$255))</f>
        <v>0</v>
      </c>
      <c r="W70" s="65" cm="1">
        <f t="array" ref="W70">IF($AH70=0,"",INDEX(MASTER!$AH$24:$BD$391,$AH70,P$255))</f>
        <v>0</v>
      </c>
      <c r="X70" s="65" cm="1">
        <f t="array" ref="X70">IF($AH70=0,"",INDEX(MASTER!$AH$24:$BD$391,$AH70,Q$255))</f>
        <v>0</v>
      </c>
      <c r="Y70" s="65" cm="1">
        <f t="array" ref="Y70">IF($AH70=0,"",INDEX(MASTER!$AH$24:$BD$391,$AH70,R$255))</f>
        <v>0</v>
      </c>
      <c r="Z70" s="65" cm="1">
        <f t="array" ref="Z70">IF($AH70=0,"",INDEX(MASTER!$AH$24:$BD$391,$AH70,S$255))</f>
        <v>0</v>
      </c>
      <c r="AA70" s="65" cm="1">
        <f t="array" ref="AA70">IF($AH70=0,"",INDEX(MASTER!$AH$24:$BD$391,$AH70,T$255))</f>
        <v>0</v>
      </c>
      <c r="AB70" s="65" cm="1">
        <f t="array" ref="AB70">IF($AH70=0,"",INDEX(MASTER!$AH$24:$BD$391,$AH70,U$255))</f>
        <v>0</v>
      </c>
      <c r="AC70" s="65" cm="1">
        <f t="array" ref="AC70">IF($AH70=0,"",INDEX(MASTER!$AH$24:$BD$391,$AH70,V$255))</f>
        <v>0</v>
      </c>
      <c r="AH70" s="3">
        <v>47</v>
      </c>
    </row>
    <row r="71" spans="2:34" ht="12.75" customHeight="1" x14ac:dyDescent="0.2">
      <c r="B71" s="28"/>
      <c r="D71" s="22" t="str" cm="1">
        <f t="array" ref="D71">IF($AH$71=0,"",INDEX(MASTER!$D$24:$AG$391,$AH$71,D$255))</f>
        <v>$XS115</v>
      </c>
      <c r="E71" s="22" cm="1">
        <f t="array" ref="E71">IF($AH$71=0,"",INDEX(MASTER!$D$24:$AG$391,$AH$71,E$255))</f>
        <v>0</v>
      </c>
      <c r="F71" s="22" t="str" cm="1">
        <f t="array" ref="F71">IF($AH$71=0,"",INDEX(MASTER!$D$24:$AG$391,$AH$71,F$255))</f>
        <v>US 23</v>
      </c>
      <c r="G71" s="23" cm="1">
        <f t="array" ref="G71">IF($AH$71=0,"",INDEX(MASTER!$D$24:$AG$391,$AH$71,G$255))</f>
        <v>95250</v>
      </c>
      <c r="H71" s="22" t="str" cm="1">
        <f t="array" ref="H71">IF($AH$71=0,"",INDEX(MASTER!$D$24:$AG$391,$AH$71,H$255))</f>
        <v>TO</v>
      </c>
      <c r="I71" s="23" cm="1">
        <f t="array" ref="I71">IF($AH$71=0,"",INDEX(MASTER!$D$24:$AG$391,$AH$71,I$255))</f>
        <v>95300</v>
      </c>
      <c r="J71" s="22" cm="1">
        <f t="array" ref="J71">IF($AH$71=0,"",INDEX(MASTER!$D$24:$AG$391,$AH$71,J$255))</f>
        <v>0</v>
      </c>
      <c r="K71" s="65" cm="1">
        <f t="array" ref="K71">IF($AH71=0,"",INDEX(MASTER!$AH$24:$BD$391,$AH71,D$255))</f>
        <v>0</v>
      </c>
      <c r="L71" s="65" cm="1">
        <f t="array" ref="L71">IF($AH71=0,"",INDEX(MASTER!$AH$24:$BD$391,$AH71,E$255))</f>
        <v>0</v>
      </c>
      <c r="M71" s="65" cm="1">
        <f t="array" ref="M71">IF($AH71=0,"",INDEX(MASTER!$AH$24:$BD$391,$AH71,F$255))</f>
        <v>0</v>
      </c>
      <c r="N71" s="65" cm="1">
        <f t="array" ref="N71">IF($AH71=0,"",INDEX(MASTER!$AH$24:$BD$391,$AH71,G$255))</f>
        <v>0</v>
      </c>
      <c r="O71" s="65" cm="1">
        <f t="array" ref="O71">IF($AH71=0,"",INDEX(MASTER!$AH$24:$BD$391,$AH71,H$255))</f>
        <v>0</v>
      </c>
      <c r="P71" s="65" cm="1">
        <f t="array" ref="P71">IF($AH71=0,"",INDEX(MASTER!$AH$24:$BD$391,$AH71,I$255))</f>
        <v>0</v>
      </c>
      <c r="Q71" s="65" cm="1">
        <f t="array" ref="Q71">IF($AH71=0,"",INDEX(MASTER!$AH$24:$BD$391,$AH71,J$255))</f>
        <v>0</v>
      </c>
      <c r="R71" s="65" cm="1">
        <f t="array" ref="R71">IF($AH71=0,"",INDEX(MASTER!$AH$24:$BD$391,$AH71,K$255))</f>
        <v>0</v>
      </c>
      <c r="S71" s="65" cm="1">
        <f t="array" ref="S71">IF($AH71=0,"",INDEX(MASTER!$AH$24:$BD$391,$AH71,L$255))</f>
        <v>0</v>
      </c>
      <c r="T71" s="65" cm="1">
        <f t="array" ref="T71">IF($AH71=0,"",INDEX(MASTER!$AH$24:$BD$391,$AH71,M$255))</f>
        <v>0</v>
      </c>
      <c r="U71" s="65" cm="1">
        <f t="array" ref="U71">IF($AH71=0,"",INDEX(MASTER!$AH$24:$BD$391,$AH71,N$255))</f>
        <v>0</v>
      </c>
      <c r="V71" s="65" cm="1">
        <f t="array" ref="V71">IF($AH71=0,"",INDEX(MASTER!$AH$24:$BD$391,$AH71,O$255))</f>
        <v>0</v>
      </c>
      <c r="W71" s="65" cm="1">
        <f t="array" ref="W71">IF($AH71=0,"",INDEX(MASTER!$AH$24:$BD$391,$AH71,P$255))</f>
        <v>0</v>
      </c>
      <c r="X71" s="65" cm="1">
        <f t="array" ref="X71">IF($AH71=0,"",INDEX(MASTER!$AH$24:$BD$391,$AH71,Q$255))</f>
        <v>0</v>
      </c>
      <c r="Y71" s="65" cm="1">
        <f t="array" ref="Y71">IF($AH71=0,"",INDEX(MASTER!$AH$24:$BD$391,$AH71,R$255))</f>
        <v>0</v>
      </c>
      <c r="Z71" s="65" cm="1">
        <f t="array" ref="Z71">IF($AH71=0,"",INDEX(MASTER!$AH$24:$BD$391,$AH71,S$255))</f>
        <v>0</v>
      </c>
      <c r="AA71" s="65" cm="1">
        <f t="array" ref="AA71">IF($AH71=0,"",INDEX(MASTER!$AH$24:$BD$391,$AH71,T$255))</f>
        <v>0</v>
      </c>
      <c r="AB71" s="65" cm="1">
        <f t="array" ref="AB71">IF($AH71=0,"",INDEX(MASTER!$AH$24:$BD$391,$AH71,U$255))</f>
        <v>0</v>
      </c>
      <c r="AC71" s="65" cm="1">
        <f t="array" ref="AC71">IF($AH71=0,"",INDEX(MASTER!$AH$24:$BD$391,$AH71,V$255))</f>
        <v>0</v>
      </c>
      <c r="AH71" s="3">
        <v>48</v>
      </c>
    </row>
    <row r="72" spans="2:34" ht="12.75" customHeight="1" x14ac:dyDescent="0.2">
      <c r="B72" s="28"/>
      <c r="D72" s="22" t="str" cm="1">
        <f t="array" ref="D72">IF($AH$72=0,"",INDEX(MASTER!$D$24:$AG$391,$AH$72,D$255))</f>
        <v>$XS116</v>
      </c>
      <c r="E72" s="22" cm="1">
        <f t="array" ref="E72">IF($AH$72=0,"",INDEX(MASTER!$D$24:$AG$391,$AH$72,E$255))</f>
        <v>0</v>
      </c>
      <c r="F72" s="22" t="str" cm="1">
        <f t="array" ref="F72">IF($AH$72=0,"",INDEX(MASTER!$D$24:$AG$391,$AH$72,F$255))</f>
        <v>US 23</v>
      </c>
      <c r="G72" s="23" cm="1">
        <f t="array" ref="G72">IF($AH$72=0,"",INDEX(MASTER!$D$24:$AG$391,$AH$72,G$255))</f>
        <v>95300</v>
      </c>
      <c r="H72" s="22" t="str" cm="1">
        <f t="array" ref="H72">IF($AH$72=0,"",INDEX(MASTER!$D$24:$AG$391,$AH$72,H$255))</f>
        <v>TO</v>
      </c>
      <c r="I72" s="23" cm="1">
        <f t="array" ref="I72">IF($AH$72=0,"",INDEX(MASTER!$D$24:$AG$391,$AH$72,I$255))</f>
        <v>95350</v>
      </c>
      <c r="J72" s="22" cm="1">
        <f t="array" ref="J72">IF($AH$72=0,"",INDEX(MASTER!$D$24:$AG$391,$AH$72,J$255))</f>
        <v>0</v>
      </c>
      <c r="K72" s="65" cm="1">
        <f t="array" ref="K72">IF($AH72=0,"",INDEX(MASTER!$AH$24:$BD$391,$AH72,D$255))</f>
        <v>0</v>
      </c>
      <c r="L72" s="65" cm="1">
        <f t="array" ref="L72">IF($AH72=0,"",INDEX(MASTER!$AH$24:$BD$391,$AH72,E$255))</f>
        <v>0</v>
      </c>
      <c r="M72" s="65" cm="1">
        <f t="array" ref="M72">IF($AH72=0,"",INDEX(MASTER!$AH$24:$BD$391,$AH72,F$255))</f>
        <v>0</v>
      </c>
      <c r="N72" s="65" cm="1">
        <f t="array" ref="N72">IF($AH72=0,"",INDEX(MASTER!$AH$24:$BD$391,$AH72,G$255))</f>
        <v>0</v>
      </c>
      <c r="O72" s="65" cm="1">
        <f t="array" ref="O72">IF($AH72=0,"",INDEX(MASTER!$AH$24:$BD$391,$AH72,H$255))</f>
        <v>0</v>
      </c>
      <c r="P72" s="65" cm="1">
        <f t="array" ref="P72">IF($AH72=0,"",INDEX(MASTER!$AH$24:$BD$391,$AH72,I$255))</f>
        <v>0</v>
      </c>
      <c r="Q72" s="65" cm="1">
        <f t="array" ref="Q72">IF($AH72=0,"",INDEX(MASTER!$AH$24:$BD$391,$AH72,J$255))</f>
        <v>0</v>
      </c>
      <c r="R72" s="65" cm="1">
        <f t="array" ref="R72">IF($AH72=0,"",INDEX(MASTER!$AH$24:$BD$391,$AH72,K$255))</f>
        <v>0</v>
      </c>
      <c r="S72" s="65" cm="1">
        <f t="array" ref="S72">IF($AH72=0,"",INDEX(MASTER!$AH$24:$BD$391,$AH72,L$255))</f>
        <v>0</v>
      </c>
      <c r="T72" s="65" cm="1">
        <f t="array" ref="T72">IF($AH72=0,"",INDEX(MASTER!$AH$24:$BD$391,$AH72,M$255))</f>
        <v>0</v>
      </c>
      <c r="U72" s="65" cm="1">
        <f t="array" ref="U72">IF($AH72=0,"",INDEX(MASTER!$AH$24:$BD$391,$AH72,N$255))</f>
        <v>0</v>
      </c>
      <c r="V72" s="65" cm="1">
        <f t="array" ref="V72">IF($AH72=0,"",INDEX(MASTER!$AH$24:$BD$391,$AH72,O$255))</f>
        <v>0</v>
      </c>
      <c r="W72" s="65" cm="1">
        <f t="array" ref="W72">IF($AH72=0,"",INDEX(MASTER!$AH$24:$BD$391,$AH72,P$255))</f>
        <v>0</v>
      </c>
      <c r="X72" s="65" cm="1">
        <f t="array" ref="X72">IF($AH72=0,"",INDEX(MASTER!$AH$24:$BD$391,$AH72,Q$255))</f>
        <v>0</v>
      </c>
      <c r="Y72" s="65" cm="1">
        <f t="array" ref="Y72">IF($AH72=0,"",INDEX(MASTER!$AH$24:$BD$391,$AH72,R$255))</f>
        <v>0</v>
      </c>
      <c r="Z72" s="65" cm="1">
        <f t="array" ref="Z72">IF($AH72=0,"",INDEX(MASTER!$AH$24:$BD$391,$AH72,S$255))</f>
        <v>0</v>
      </c>
      <c r="AA72" s="65" cm="1">
        <f t="array" ref="AA72">IF($AH72=0,"",INDEX(MASTER!$AH$24:$BD$391,$AH72,T$255))</f>
        <v>0</v>
      </c>
      <c r="AB72" s="65" cm="1">
        <f t="array" ref="AB72">IF($AH72=0,"",INDEX(MASTER!$AH$24:$BD$391,$AH72,U$255))</f>
        <v>0</v>
      </c>
      <c r="AC72" s="65" cm="1">
        <f t="array" ref="AC72">IF($AH72=0,"",INDEX(MASTER!$AH$24:$BD$391,$AH72,V$255))</f>
        <v>0</v>
      </c>
      <c r="AH72" s="3">
        <v>49</v>
      </c>
    </row>
    <row r="73" spans="2:34" ht="12.75" customHeight="1" x14ac:dyDescent="0.2">
      <c r="B73" s="28"/>
      <c r="D73" s="22" t="str" cm="1">
        <f t="array" ref="D73">IF($AH$73=0,"",INDEX(MASTER!$D$24:$AG$391,$AH$73,D$255))</f>
        <v>$XS116</v>
      </c>
      <c r="E73" s="22" cm="1">
        <f t="array" ref="E73">IF($AH$73=0,"",INDEX(MASTER!$D$24:$AG$391,$AH$73,E$255))</f>
        <v>0</v>
      </c>
      <c r="F73" s="22" t="str" cm="1">
        <f t="array" ref="F73">IF($AH$73=0,"",INDEX(MASTER!$D$24:$AG$391,$AH$73,F$255))</f>
        <v>US 23</v>
      </c>
      <c r="G73" s="23" cm="1">
        <f t="array" ref="G73">IF($AH$73=0,"",INDEX(MASTER!$D$24:$AG$391,$AH$73,G$255))</f>
        <v>95350</v>
      </c>
      <c r="H73" s="22" t="str" cm="1">
        <f t="array" ref="H73">IF($AH$73=0,"",INDEX(MASTER!$D$24:$AG$391,$AH$73,H$255))</f>
        <v>TO</v>
      </c>
      <c r="I73" s="23" cm="1">
        <f t="array" ref="I73">IF($AH$73=0,"",INDEX(MASTER!$D$24:$AG$391,$AH$73,I$255))</f>
        <v>95400</v>
      </c>
      <c r="J73" s="22" cm="1">
        <f t="array" ref="J73">IF($AH$73=0,"",INDEX(MASTER!$D$24:$AG$391,$AH$73,J$255))</f>
        <v>0</v>
      </c>
      <c r="K73" s="65" cm="1">
        <f t="array" ref="K73">IF($AH73=0,"",INDEX(MASTER!$AH$24:$BD$391,$AH73,D$255))</f>
        <v>0</v>
      </c>
      <c r="L73" s="65" cm="1">
        <f t="array" ref="L73">IF($AH73=0,"",INDEX(MASTER!$AH$24:$BD$391,$AH73,E$255))</f>
        <v>0</v>
      </c>
      <c r="M73" s="65" cm="1">
        <f t="array" ref="M73">IF($AH73=0,"",INDEX(MASTER!$AH$24:$BD$391,$AH73,F$255))</f>
        <v>0</v>
      </c>
      <c r="N73" s="65" cm="1">
        <f t="array" ref="N73">IF($AH73=0,"",INDEX(MASTER!$AH$24:$BD$391,$AH73,G$255))</f>
        <v>0</v>
      </c>
      <c r="O73" s="65" cm="1">
        <f t="array" ref="O73">IF($AH73=0,"",INDEX(MASTER!$AH$24:$BD$391,$AH73,H$255))</f>
        <v>0</v>
      </c>
      <c r="P73" s="65" cm="1">
        <f t="array" ref="P73">IF($AH73=0,"",INDEX(MASTER!$AH$24:$BD$391,$AH73,I$255))</f>
        <v>0</v>
      </c>
      <c r="Q73" s="65" cm="1">
        <f t="array" ref="Q73">IF($AH73=0,"",INDEX(MASTER!$AH$24:$BD$391,$AH73,J$255))</f>
        <v>0</v>
      </c>
      <c r="R73" s="65" cm="1">
        <f t="array" ref="R73">IF($AH73=0,"",INDEX(MASTER!$AH$24:$BD$391,$AH73,K$255))</f>
        <v>0</v>
      </c>
      <c r="S73" s="65" cm="1">
        <f t="array" ref="S73">IF($AH73=0,"",INDEX(MASTER!$AH$24:$BD$391,$AH73,L$255))</f>
        <v>0</v>
      </c>
      <c r="T73" s="65" cm="1">
        <f t="array" ref="T73">IF($AH73=0,"",INDEX(MASTER!$AH$24:$BD$391,$AH73,M$255))</f>
        <v>0</v>
      </c>
      <c r="U73" s="65" cm="1">
        <f t="array" ref="U73">IF($AH73=0,"",INDEX(MASTER!$AH$24:$BD$391,$AH73,N$255))</f>
        <v>0</v>
      </c>
      <c r="V73" s="65" cm="1">
        <f t="array" ref="V73">IF($AH73=0,"",INDEX(MASTER!$AH$24:$BD$391,$AH73,O$255))</f>
        <v>0</v>
      </c>
      <c r="W73" s="65" cm="1">
        <f t="array" ref="W73">IF($AH73=0,"",INDEX(MASTER!$AH$24:$BD$391,$AH73,P$255))</f>
        <v>0</v>
      </c>
      <c r="X73" s="65" cm="1">
        <f t="array" ref="X73">IF($AH73=0,"",INDEX(MASTER!$AH$24:$BD$391,$AH73,Q$255))</f>
        <v>0</v>
      </c>
      <c r="Y73" s="65" cm="1">
        <f t="array" ref="Y73">IF($AH73=0,"",INDEX(MASTER!$AH$24:$BD$391,$AH73,R$255))</f>
        <v>0</v>
      </c>
      <c r="Z73" s="65" cm="1">
        <f t="array" ref="Z73">IF($AH73=0,"",INDEX(MASTER!$AH$24:$BD$391,$AH73,S$255))</f>
        <v>0</v>
      </c>
      <c r="AA73" s="65" cm="1">
        <f t="array" ref="AA73">IF($AH73=0,"",INDEX(MASTER!$AH$24:$BD$391,$AH73,T$255))</f>
        <v>0</v>
      </c>
      <c r="AB73" s="65" cm="1">
        <f t="array" ref="AB73">IF($AH73=0,"",INDEX(MASTER!$AH$24:$BD$391,$AH73,U$255))</f>
        <v>0</v>
      </c>
      <c r="AC73" s="65" cm="1">
        <f t="array" ref="AC73">IF($AH73=0,"",INDEX(MASTER!$AH$24:$BD$391,$AH73,V$255))</f>
        <v>0</v>
      </c>
      <c r="AH73" s="3">
        <v>50</v>
      </c>
    </row>
    <row r="74" spans="2:34" ht="12.75" customHeight="1" x14ac:dyDescent="0.2">
      <c r="B74" s="28"/>
      <c r="D74" s="22" t="str" cm="1">
        <f t="array" ref="D74">IF($AH$74=0,"",INDEX(MASTER!$D$24:$AG$391,$AH$74,D$255))</f>
        <v>$XS116</v>
      </c>
      <c r="E74" s="22" cm="1">
        <f t="array" ref="E74">IF($AH$74=0,"",INDEX(MASTER!$D$24:$AG$391,$AH$74,E$255))</f>
        <v>0</v>
      </c>
      <c r="F74" s="22" t="str" cm="1">
        <f t="array" ref="F74">IF($AH$74=0,"",INDEX(MASTER!$D$24:$AG$391,$AH$74,F$255))</f>
        <v>US 23</v>
      </c>
      <c r="G74" s="23" cm="1">
        <f t="array" ref="G74">IF($AH$74=0,"",INDEX(MASTER!$D$24:$AG$391,$AH$74,G$255))</f>
        <v>95400</v>
      </c>
      <c r="H74" s="22" t="str" cm="1">
        <f t="array" ref="H74">IF($AH$74=0,"",INDEX(MASTER!$D$24:$AG$391,$AH$74,H$255))</f>
        <v>TO</v>
      </c>
      <c r="I74" s="23" cm="1">
        <f t="array" ref="I74">IF($AH$74=0,"",INDEX(MASTER!$D$24:$AG$391,$AH$74,I$255))</f>
        <v>95450</v>
      </c>
      <c r="J74" s="22" cm="1">
        <f t="array" ref="J74">IF($AH$74=0,"",INDEX(MASTER!$D$24:$AG$391,$AH$74,J$255))</f>
        <v>0</v>
      </c>
      <c r="K74" s="65" cm="1">
        <f t="array" ref="K74">IF($AH74=0,"",INDEX(MASTER!$AH$24:$BD$391,$AH74,D$255))</f>
        <v>0</v>
      </c>
      <c r="L74" s="65" cm="1">
        <f t="array" ref="L74">IF($AH74=0,"",INDEX(MASTER!$AH$24:$BD$391,$AH74,E$255))</f>
        <v>0</v>
      </c>
      <c r="M74" s="65" cm="1">
        <f t="array" ref="M74">IF($AH74=0,"",INDEX(MASTER!$AH$24:$BD$391,$AH74,F$255))</f>
        <v>0</v>
      </c>
      <c r="N74" s="65" cm="1">
        <f t="array" ref="N74">IF($AH74=0,"",INDEX(MASTER!$AH$24:$BD$391,$AH74,G$255))</f>
        <v>0</v>
      </c>
      <c r="O74" s="65" cm="1">
        <f t="array" ref="O74">IF($AH74=0,"",INDEX(MASTER!$AH$24:$BD$391,$AH74,H$255))</f>
        <v>0</v>
      </c>
      <c r="P74" s="65" cm="1">
        <f t="array" ref="P74">IF($AH74=0,"",INDEX(MASTER!$AH$24:$BD$391,$AH74,I$255))</f>
        <v>0</v>
      </c>
      <c r="Q74" s="65" cm="1">
        <f t="array" ref="Q74">IF($AH74=0,"",INDEX(MASTER!$AH$24:$BD$391,$AH74,J$255))</f>
        <v>0</v>
      </c>
      <c r="R74" s="65" cm="1">
        <f t="array" ref="R74">IF($AH74=0,"",INDEX(MASTER!$AH$24:$BD$391,$AH74,K$255))</f>
        <v>0</v>
      </c>
      <c r="S74" s="65" cm="1">
        <f t="array" ref="S74">IF($AH74=0,"",INDEX(MASTER!$AH$24:$BD$391,$AH74,L$255))</f>
        <v>0</v>
      </c>
      <c r="T74" s="65" cm="1">
        <f t="array" ref="T74">IF($AH74=0,"",INDEX(MASTER!$AH$24:$BD$391,$AH74,M$255))</f>
        <v>0</v>
      </c>
      <c r="U74" s="65" cm="1">
        <f t="array" ref="U74">IF($AH74=0,"",INDEX(MASTER!$AH$24:$BD$391,$AH74,N$255))</f>
        <v>0</v>
      </c>
      <c r="V74" s="65" cm="1">
        <f t="array" ref="V74">IF($AH74=0,"",INDEX(MASTER!$AH$24:$BD$391,$AH74,O$255))</f>
        <v>0</v>
      </c>
      <c r="W74" s="65" cm="1">
        <f t="array" ref="W74">IF($AH74=0,"",INDEX(MASTER!$AH$24:$BD$391,$AH74,P$255))</f>
        <v>0</v>
      </c>
      <c r="X74" s="65" cm="1">
        <f t="array" ref="X74">IF($AH74=0,"",INDEX(MASTER!$AH$24:$BD$391,$AH74,Q$255))</f>
        <v>0</v>
      </c>
      <c r="Y74" s="65" cm="1">
        <f t="array" ref="Y74">IF($AH74=0,"",INDEX(MASTER!$AH$24:$BD$391,$AH74,R$255))</f>
        <v>0</v>
      </c>
      <c r="Z74" s="65" cm="1">
        <f t="array" ref="Z74">IF($AH74=0,"",INDEX(MASTER!$AH$24:$BD$391,$AH74,S$255))</f>
        <v>0</v>
      </c>
      <c r="AA74" s="65" cm="1">
        <f t="array" ref="AA74">IF($AH74=0,"",INDEX(MASTER!$AH$24:$BD$391,$AH74,T$255))</f>
        <v>0</v>
      </c>
      <c r="AB74" s="65" cm="1">
        <f t="array" ref="AB74">IF($AH74=0,"",INDEX(MASTER!$AH$24:$BD$391,$AH74,U$255))</f>
        <v>0</v>
      </c>
      <c r="AC74" s="65" cm="1">
        <f t="array" ref="AC74">IF($AH74=0,"",INDEX(MASTER!$AH$24:$BD$391,$AH74,V$255))</f>
        <v>0</v>
      </c>
      <c r="AH74" s="3">
        <v>51</v>
      </c>
    </row>
    <row r="75" spans="2:34" ht="12.75" customHeight="1" x14ac:dyDescent="0.2">
      <c r="B75" s="28"/>
      <c r="D75" s="22" t="str" cm="1">
        <f t="array" ref="D75">IF($AH$75=0,"",INDEX(MASTER!$D$24:$AG$391,$AH$75,D$255))</f>
        <v>$XS117</v>
      </c>
      <c r="E75" s="22" cm="1">
        <f t="array" ref="E75">IF($AH$75=0,"",INDEX(MASTER!$D$24:$AG$391,$AH$75,E$255))</f>
        <v>0</v>
      </c>
      <c r="F75" s="22" t="str" cm="1">
        <f t="array" ref="F75">IF($AH$75=0,"",INDEX(MASTER!$D$24:$AG$391,$AH$75,F$255))</f>
        <v>US 23</v>
      </c>
      <c r="G75" s="23" cm="1">
        <f t="array" ref="G75">IF($AH$75=0,"",INDEX(MASTER!$D$24:$AG$391,$AH$75,G$255))</f>
        <v>95450</v>
      </c>
      <c r="H75" s="22" t="str" cm="1">
        <f t="array" ref="H75">IF($AH$75=0,"",INDEX(MASTER!$D$24:$AG$391,$AH$75,H$255))</f>
        <v>TO</v>
      </c>
      <c r="I75" s="23" cm="1">
        <f t="array" ref="I75">IF($AH$75=0,"",INDEX(MASTER!$D$24:$AG$391,$AH$75,I$255))</f>
        <v>95500</v>
      </c>
      <c r="J75" s="22" cm="1">
        <f t="array" ref="J75">IF($AH$75=0,"",INDEX(MASTER!$D$24:$AG$391,$AH$75,J$255))</f>
        <v>0</v>
      </c>
      <c r="K75" s="65" cm="1">
        <f t="array" ref="K75">IF($AH75=0,"",INDEX(MASTER!$AH$24:$BD$391,$AH75,D$255))</f>
        <v>0</v>
      </c>
      <c r="L75" s="65" cm="1">
        <f t="array" ref="L75">IF($AH75=0,"",INDEX(MASTER!$AH$24:$BD$391,$AH75,E$255))</f>
        <v>0</v>
      </c>
      <c r="M75" s="65" cm="1">
        <f t="array" ref="M75">IF($AH75=0,"",INDEX(MASTER!$AH$24:$BD$391,$AH75,F$255))</f>
        <v>0</v>
      </c>
      <c r="N75" s="65" cm="1">
        <f t="array" ref="N75">IF($AH75=0,"",INDEX(MASTER!$AH$24:$BD$391,$AH75,G$255))</f>
        <v>0</v>
      </c>
      <c r="O75" s="65" cm="1">
        <f t="array" ref="O75">IF($AH75=0,"",INDEX(MASTER!$AH$24:$BD$391,$AH75,H$255))</f>
        <v>0</v>
      </c>
      <c r="P75" s="65" cm="1">
        <f t="array" ref="P75">IF($AH75=0,"",INDEX(MASTER!$AH$24:$BD$391,$AH75,I$255))</f>
        <v>0</v>
      </c>
      <c r="Q75" s="65" cm="1">
        <f t="array" ref="Q75">IF($AH75=0,"",INDEX(MASTER!$AH$24:$BD$391,$AH75,J$255))</f>
        <v>0</v>
      </c>
      <c r="R75" s="65" cm="1">
        <f t="array" ref="R75">IF($AH75=0,"",INDEX(MASTER!$AH$24:$BD$391,$AH75,K$255))</f>
        <v>0</v>
      </c>
      <c r="S75" s="65" cm="1">
        <f t="array" ref="S75">IF($AH75=0,"",INDEX(MASTER!$AH$24:$BD$391,$AH75,L$255))</f>
        <v>0</v>
      </c>
      <c r="T75" s="65" cm="1">
        <f t="array" ref="T75">IF($AH75=0,"",INDEX(MASTER!$AH$24:$BD$391,$AH75,M$255))</f>
        <v>0</v>
      </c>
      <c r="U75" s="65" cm="1">
        <f t="array" ref="U75">IF($AH75=0,"",INDEX(MASTER!$AH$24:$BD$391,$AH75,N$255))</f>
        <v>0</v>
      </c>
      <c r="V75" s="65" cm="1">
        <f t="array" ref="V75">IF($AH75=0,"",INDEX(MASTER!$AH$24:$BD$391,$AH75,O$255))</f>
        <v>0</v>
      </c>
      <c r="W75" s="65" cm="1">
        <f t="array" ref="W75">IF($AH75=0,"",INDEX(MASTER!$AH$24:$BD$391,$AH75,P$255))</f>
        <v>0</v>
      </c>
      <c r="X75" s="65" cm="1">
        <f t="array" ref="X75">IF($AH75=0,"",INDEX(MASTER!$AH$24:$BD$391,$AH75,Q$255))</f>
        <v>0</v>
      </c>
      <c r="Y75" s="65" cm="1">
        <f t="array" ref="Y75">IF($AH75=0,"",INDEX(MASTER!$AH$24:$BD$391,$AH75,R$255))</f>
        <v>0</v>
      </c>
      <c r="Z75" s="65" cm="1">
        <f t="array" ref="Z75">IF($AH75=0,"",INDEX(MASTER!$AH$24:$BD$391,$AH75,S$255))</f>
        <v>0</v>
      </c>
      <c r="AA75" s="65" cm="1">
        <f t="array" ref="AA75">IF($AH75=0,"",INDEX(MASTER!$AH$24:$BD$391,$AH75,T$255))</f>
        <v>0</v>
      </c>
      <c r="AB75" s="65" cm="1">
        <f t="array" ref="AB75">IF($AH75=0,"",INDEX(MASTER!$AH$24:$BD$391,$AH75,U$255))</f>
        <v>0</v>
      </c>
      <c r="AC75" s="65" cm="1">
        <f t="array" ref="AC75">IF($AH75=0,"",INDEX(MASTER!$AH$24:$BD$391,$AH75,V$255))</f>
        <v>0</v>
      </c>
      <c r="AH75" s="3">
        <v>52</v>
      </c>
    </row>
    <row r="76" spans="2:34" ht="12.75" customHeight="1" x14ac:dyDescent="0.2">
      <c r="B76" s="28"/>
      <c r="D76" s="22" t="str" cm="1">
        <f t="array" ref="D76">IF($AH$76=0,"",INDEX(MASTER!$D$24:$AG$391,$AH$76,D$255))</f>
        <v>$XS117</v>
      </c>
      <c r="E76" s="22" cm="1">
        <f t="array" ref="E76">IF($AH$76=0,"",INDEX(MASTER!$D$24:$AG$391,$AH$76,E$255))</f>
        <v>0</v>
      </c>
      <c r="F76" s="22" t="str" cm="1">
        <f t="array" ref="F76">IF($AH$76=0,"",INDEX(MASTER!$D$24:$AG$391,$AH$76,F$255))</f>
        <v>US 23</v>
      </c>
      <c r="G76" s="23" cm="1">
        <f t="array" ref="G76">IF($AH$76=0,"",INDEX(MASTER!$D$24:$AG$391,$AH$76,G$255))</f>
        <v>95500</v>
      </c>
      <c r="H76" s="22" t="str" cm="1">
        <f t="array" ref="H76">IF($AH$76=0,"",INDEX(MASTER!$D$24:$AG$391,$AH$76,H$255))</f>
        <v>TO</v>
      </c>
      <c r="I76" s="23" cm="1">
        <f t="array" ref="I76">IF($AH$76=0,"",INDEX(MASTER!$D$24:$AG$391,$AH$76,I$255))</f>
        <v>95550</v>
      </c>
      <c r="J76" s="22" cm="1">
        <f t="array" ref="J76">IF($AH$76=0,"",INDEX(MASTER!$D$24:$AG$391,$AH$76,J$255))</f>
        <v>0</v>
      </c>
      <c r="K76" s="65" cm="1">
        <f t="array" ref="K76">IF($AH76=0,"",INDEX(MASTER!$AH$24:$BD$391,$AH76,D$255))</f>
        <v>0</v>
      </c>
      <c r="L76" s="65" cm="1">
        <f t="array" ref="L76">IF($AH76=0,"",INDEX(MASTER!$AH$24:$BD$391,$AH76,E$255))</f>
        <v>0</v>
      </c>
      <c r="M76" s="65" cm="1">
        <f t="array" ref="M76">IF($AH76=0,"",INDEX(MASTER!$AH$24:$BD$391,$AH76,F$255))</f>
        <v>0</v>
      </c>
      <c r="N76" s="65" cm="1">
        <f t="array" ref="N76">IF($AH76=0,"",INDEX(MASTER!$AH$24:$BD$391,$AH76,G$255))</f>
        <v>0</v>
      </c>
      <c r="O76" s="65" cm="1">
        <f t="array" ref="O76">IF($AH76=0,"",INDEX(MASTER!$AH$24:$BD$391,$AH76,H$255))</f>
        <v>0</v>
      </c>
      <c r="P76" s="65" cm="1">
        <f t="array" ref="P76">IF($AH76=0,"",INDEX(MASTER!$AH$24:$BD$391,$AH76,I$255))</f>
        <v>0</v>
      </c>
      <c r="Q76" s="65" cm="1">
        <f t="array" ref="Q76">IF($AH76=0,"",INDEX(MASTER!$AH$24:$BD$391,$AH76,J$255))</f>
        <v>0</v>
      </c>
      <c r="R76" s="65" cm="1">
        <f t="array" ref="R76">IF($AH76=0,"",INDEX(MASTER!$AH$24:$BD$391,$AH76,K$255))</f>
        <v>0</v>
      </c>
      <c r="S76" s="65" cm="1">
        <f t="array" ref="S76">IF($AH76=0,"",INDEX(MASTER!$AH$24:$BD$391,$AH76,L$255))</f>
        <v>0</v>
      </c>
      <c r="T76" s="65" cm="1">
        <f t="array" ref="T76">IF($AH76=0,"",INDEX(MASTER!$AH$24:$BD$391,$AH76,M$255))</f>
        <v>0</v>
      </c>
      <c r="U76" s="65" cm="1">
        <f t="array" ref="U76">IF($AH76=0,"",INDEX(MASTER!$AH$24:$BD$391,$AH76,N$255))</f>
        <v>0</v>
      </c>
      <c r="V76" s="65" cm="1">
        <f t="array" ref="V76">IF($AH76=0,"",INDEX(MASTER!$AH$24:$BD$391,$AH76,O$255))</f>
        <v>0</v>
      </c>
      <c r="W76" s="65" cm="1">
        <f t="array" ref="W76">IF($AH76=0,"",INDEX(MASTER!$AH$24:$BD$391,$AH76,P$255))</f>
        <v>0</v>
      </c>
      <c r="X76" s="65" cm="1">
        <f t="array" ref="X76">IF($AH76=0,"",INDEX(MASTER!$AH$24:$BD$391,$AH76,Q$255))</f>
        <v>0</v>
      </c>
      <c r="Y76" s="65" cm="1">
        <f t="array" ref="Y76">IF($AH76=0,"",INDEX(MASTER!$AH$24:$BD$391,$AH76,R$255))</f>
        <v>0</v>
      </c>
      <c r="Z76" s="65" cm="1">
        <f t="array" ref="Z76">IF($AH76=0,"",INDEX(MASTER!$AH$24:$BD$391,$AH76,S$255))</f>
        <v>0</v>
      </c>
      <c r="AA76" s="65" cm="1">
        <f t="array" ref="AA76">IF($AH76=0,"",INDEX(MASTER!$AH$24:$BD$391,$AH76,T$255))</f>
        <v>0</v>
      </c>
      <c r="AB76" s="65" cm="1">
        <f t="array" ref="AB76">IF($AH76=0,"",INDEX(MASTER!$AH$24:$BD$391,$AH76,U$255))</f>
        <v>0</v>
      </c>
      <c r="AC76" s="65" cm="1">
        <f t="array" ref="AC76">IF($AH76=0,"",INDEX(MASTER!$AH$24:$BD$391,$AH76,V$255))</f>
        <v>0</v>
      </c>
      <c r="AH76" s="3">
        <v>53</v>
      </c>
    </row>
    <row r="77" spans="2:34" ht="12.75" customHeight="1" x14ac:dyDescent="0.2">
      <c r="B77" s="28"/>
      <c r="D77" s="22" t="str" cm="1">
        <f t="array" ref="D77">IF($AH$77=0,"",INDEX(MASTER!$D$24:$AG$391,$AH$77,D$255))</f>
        <v>$XS117</v>
      </c>
      <c r="E77" s="22" cm="1">
        <f t="array" ref="E77">IF($AH$77=0,"",INDEX(MASTER!$D$24:$AG$391,$AH$77,E$255))</f>
        <v>0</v>
      </c>
      <c r="F77" s="22" t="str" cm="1">
        <f t="array" ref="F77">IF($AH$77=0,"",INDEX(MASTER!$D$24:$AG$391,$AH$77,F$255))</f>
        <v>US 23</v>
      </c>
      <c r="G77" s="23" cm="1">
        <f t="array" ref="G77">IF($AH$77=0,"",INDEX(MASTER!$D$24:$AG$391,$AH$77,G$255))</f>
        <v>95550</v>
      </c>
      <c r="H77" s="22" t="str" cm="1">
        <f t="array" ref="H77">IF($AH$77=0,"",INDEX(MASTER!$D$24:$AG$391,$AH$77,H$255))</f>
        <v>TO</v>
      </c>
      <c r="I77" s="23" cm="1">
        <f t="array" ref="I77">IF($AH$77=0,"",INDEX(MASTER!$D$24:$AG$391,$AH$77,I$255))</f>
        <v>95600</v>
      </c>
      <c r="J77" s="22" cm="1">
        <f t="array" ref="J77">IF($AH$77=0,"",INDEX(MASTER!$D$24:$AG$391,$AH$77,J$255))</f>
        <v>0</v>
      </c>
      <c r="K77" s="65" cm="1">
        <f t="array" ref="K77">IF($AH77=0,"",INDEX(MASTER!$AH$24:$BD$391,$AH77,D$255))</f>
        <v>0</v>
      </c>
      <c r="L77" s="65" cm="1">
        <f t="array" ref="L77">IF($AH77=0,"",INDEX(MASTER!$AH$24:$BD$391,$AH77,E$255))</f>
        <v>0</v>
      </c>
      <c r="M77" s="65" cm="1">
        <f t="array" ref="M77">IF($AH77=0,"",INDEX(MASTER!$AH$24:$BD$391,$AH77,F$255))</f>
        <v>0</v>
      </c>
      <c r="N77" s="65" cm="1">
        <f t="array" ref="N77">IF($AH77=0,"",INDEX(MASTER!$AH$24:$BD$391,$AH77,G$255))</f>
        <v>0</v>
      </c>
      <c r="O77" s="65" cm="1">
        <f t="array" ref="O77">IF($AH77=0,"",INDEX(MASTER!$AH$24:$BD$391,$AH77,H$255))</f>
        <v>0</v>
      </c>
      <c r="P77" s="65" cm="1">
        <f t="array" ref="P77">IF($AH77=0,"",INDEX(MASTER!$AH$24:$BD$391,$AH77,I$255))</f>
        <v>0</v>
      </c>
      <c r="Q77" s="65" cm="1">
        <f t="array" ref="Q77">IF($AH77=0,"",INDEX(MASTER!$AH$24:$BD$391,$AH77,J$255))</f>
        <v>0</v>
      </c>
      <c r="R77" s="65" cm="1">
        <f t="array" ref="R77">IF($AH77=0,"",INDEX(MASTER!$AH$24:$BD$391,$AH77,K$255))</f>
        <v>0</v>
      </c>
      <c r="S77" s="65" cm="1">
        <f t="array" ref="S77">IF($AH77=0,"",INDEX(MASTER!$AH$24:$BD$391,$AH77,L$255))</f>
        <v>0</v>
      </c>
      <c r="T77" s="65" cm="1">
        <f t="array" ref="T77">IF($AH77=0,"",INDEX(MASTER!$AH$24:$BD$391,$AH77,M$255))</f>
        <v>0</v>
      </c>
      <c r="U77" s="65" cm="1">
        <f t="array" ref="U77">IF($AH77=0,"",INDEX(MASTER!$AH$24:$BD$391,$AH77,N$255))</f>
        <v>0</v>
      </c>
      <c r="V77" s="65" cm="1">
        <f t="array" ref="V77">IF($AH77=0,"",INDEX(MASTER!$AH$24:$BD$391,$AH77,O$255))</f>
        <v>0</v>
      </c>
      <c r="W77" s="65" cm="1">
        <f t="array" ref="W77">IF($AH77=0,"",INDEX(MASTER!$AH$24:$BD$391,$AH77,P$255))</f>
        <v>0</v>
      </c>
      <c r="X77" s="65" cm="1">
        <f t="array" ref="X77">IF($AH77=0,"",INDEX(MASTER!$AH$24:$BD$391,$AH77,Q$255))</f>
        <v>0</v>
      </c>
      <c r="Y77" s="65" cm="1">
        <f t="array" ref="Y77">IF($AH77=0,"",INDEX(MASTER!$AH$24:$BD$391,$AH77,R$255))</f>
        <v>0</v>
      </c>
      <c r="Z77" s="65" cm="1">
        <f t="array" ref="Z77">IF($AH77=0,"",INDEX(MASTER!$AH$24:$BD$391,$AH77,S$255))</f>
        <v>0</v>
      </c>
      <c r="AA77" s="65" cm="1">
        <f t="array" ref="AA77">IF($AH77=0,"",INDEX(MASTER!$AH$24:$BD$391,$AH77,T$255))</f>
        <v>0</v>
      </c>
      <c r="AB77" s="65" cm="1">
        <f t="array" ref="AB77">IF($AH77=0,"",INDEX(MASTER!$AH$24:$BD$391,$AH77,U$255))</f>
        <v>0</v>
      </c>
      <c r="AC77" s="65" cm="1">
        <f t="array" ref="AC77">IF($AH77=0,"",INDEX(MASTER!$AH$24:$BD$391,$AH77,V$255))</f>
        <v>0</v>
      </c>
      <c r="AH77" s="3">
        <v>54</v>
      </c>
    </row>
    <row r="78" spans="2:34" ht="12.75" customHeight="1" x14ac:dyDescent="0.2">
      <c r="B78" s="28"/>
      <c r="D78" s="22" t="str" cm="1">
        <f t="array" ref="D78">IF($AH$78=0,"",INDEX(MASTER!$D$24:$AG$391,$AH$78,D$255))</f>
        <v>$XS118</v>
      </c>
      <c r="E78" s="22" cm="1">
        <f t="array" ref="E78">IF($AH$78=0,"",INDEX(MASTER!$D$24:$AG$391,$AH$78,E$255))</f>
        <v>0</v>
      </c>
      <c r="F78" s="22" t="str" cm="1">
        <f t="array" ref="F78">IF($AH$78=0,"",INDEX(MASTER!$D$24:$AG$391,$AH$78,F$255))</f>
        <v>US 23</v>
      </c>
      <c r="G78" s="23" cm="1">
        <f t="array" ref="G78">IF($AH$78=0,"",INDEX(MASTER!$D$24:$AG$391,$AH$78,G$255))</f>
        <v>95600</v>
      </c>
      <c r="H78" s="22" t="str" cm="1">
        <f t="array" ref="H78">IF($AH$78=0,"",INDEX(MASTER!$D$24:$AG$391,$AH$78,H$255))</f>
        <v>TO</v>
      </c>
      <c r="I78" s="23" cm="1">
        <f t="array" ref="I78">IF($AH$78=0,"",INDEX(MASTER!$D$24:$AG$391,$AH$78,I$255))</f>
        <v>95650</v>
      </c>
      <c r="J78" s="22" cm="1">
        <f t="array" ref="J78">IF($AH$78=0,"",INDEX(MASTER!$D$24:$AG$391,$AH$78,J$255))</f>
        <v>0</v>
      </c>
      <c r="K78" s="65" cm="1">
        <f t="array" ref="K78">IF($AH78=0,"",INDEX(MASTER!$AH$24:$BD$391,$AH78,D$255))</f>
        <v>0</v>
      </c>
      <c r="L78" s="65" cm="1">
        <f t="array" ref="L78">IF($AH78=0,"",INDEX(MASTER!$AH$24:$BD$391,$AH78,E$255))</f>
        <v>0</v>
      </c>
      <c r="M78" s="65" cm="1">
        <f t="array" ref="M78">IF($AH78=0,"",INDEX(MASTER!$AH$24:$BD$391,$AH78,F$255))</f>
        <v>0</v>
      </c>
      <c r="N78" s="65" cm="1">
        <f t="array" ref="N78">IF($AH78=0,"",INDEX(MASTER!$AH$24:$BD$391,$AH78,G$255))</f>
        <v>0</v>
      </c>
      <c r="O78" s="65" cm="1">
        <f t="array" ref="O78">IF($AH78=0,"",INDEX(MASTER!$AH$24:$BD$391,$AH78,H$255))</f>
        <v>0</v>
      </c>
      <c r="P78" s="65" cm="1">
        <f t="array" ref="P78">IF($AH78=0,"",INDEX(MASTER!$AH$24:$BD$391,$AH78,I$255))</f>
        <v>0</v>
      </c>
      <c r="Q78" s="65" cm="1">
        <f t="array" ref="Q78">IF($AH78=0,"",INDEX(MASTER!$AH$24:$BD$391,$AH78,J$255))</f>
        <v>0</v>
      </c>
      <c r="R78" s="65" cm="1">
        <f t="array" ref="R78">IF($AH78=0,"",INDEX(MASTER!$AH$24:$BD$391,$AH78,K$255))</f>
        <v>0</v>
      </c>
      <c r="S78" s="65" cm="1">
        <f t="array" ref="S78">IF($AH78=0,"",INDEX(MASTER!$AH$24:$BD$391,$AH78,L$255))</f>
        <v>0</v>
      </c>
      <c r="T78" s="65" cm="1">
        <f t="array" ref="T78">IF($AH78=0,"",INDEX(MASTER!$AH$24:$BD$391,$AH78,M$255))</f>
        <v>0</v>
      </c>
      <c r="U78" s="65" cm="1">
        <f t="array" ref="U78">IF($AH78=0,"",INDEX(MASTER!$AH$24:$BD$391,$AH78,N$255))</f>
        <v>0</v>
      </c>
      <c r="V78" s="65" cm="1">
        <f t="array" ref="V78">IF($AH78=0,"",INDEX(MASTER!$AH$24:$BD$391,$AH78,O$255))</f>
        <v>0</v>
      </c>
      <c r="W78" s="65" cm="1">
        <f t="array" ref="W78">IF($AH78=0,"",INDEX(MASTER!$AH$24:$BD$391,$AH78,P$255))</f>
        <v>0</v>
      </c>
      <c r="X78" s="65" cm="1">
        <f t="array" ref="X78">IF($AH78=0,"",INDEX(MASTER!$AH$24:$BD$391,$AH78,Q$255))</f>
        <v>0</v>
      </c>
      <c r="Y78" s="65" cm="1">
        <f t="array" ref="Y78">IF($AH78=0,"",INDEX(MASTER!$AH$24:$BD$391,$AH78,R$255))</f>
        <v>0</v>
      </c>
      <c r="Z78" s="65" cm="1">
        <f t="array" ref="Z78">IF($AH78=0,"",INDEX(MASTER!$AH$24:$BD$391,$AH78,S$255))</f>
        <v>0</v>
      </c>
      <c r="AA78" s="65" cm="1">
        <f t="array" ref="AA78">IF($AH78=0,"",INDEX(MASTER!$AH$24:$BD$391,$AH78,T$255))</f>
        <v>0</v>
      </c>
      <c r="AB78" s="65" cm="1">
        <f t="array" ref="AB78">IF($AH78=0,"",INDEX(MASTER!$AH$24:$BD$391,$AH78,U$255))</f>
        <v>0</v>
      </c>
      <c r="AC78" s="65" cm="1">
        <f t="array" ref="AC78">IF($AH78=0,"",INDEX(MASTER!$AH$24:$BD$391,$AH78,V$255))</f>
        <v>0</v>
      </c>
      <c r="AH78" s="3">
        <v>55</v>
      </c>
    </row>
    <row r="79" spans="2:34" ht="12.75" customHeight="1" x14ac:dyDescent="0.2">
      <c r="B79" s="28"/>
      <c r="D79" s="22" t="str" cm="1">
        <f t="array" ref="D79">IF($AH$79=0,"",INDEX(MASTER!$D$24:$AG$391,$AH$79,D$255))</f>
        <v>$XS118</v>
      </c>
      <c r="E79" s="22" cm="1">
        <f t="array" ref="E79">IF($AH$79=0,"",INDEX(MASTER!$D$24:$AG$391,$AH$79,E$255))</f>
        <v>0</v>
      </c>
      <c r="F79" s="22" t="str" cm="1">
        <f t="array" ref="F79">IF($AH$79=0,"",INDEX(MASTER!$D$24:$AG$391,$AH$79,F$255))</f>
        <v>US 23</v>
      </c>
      <c r="G79" s="23" cm="1">
        <f t="array" ref="G79">IF($AH$79=0,"",INDEX(MASTER!$D$24:$AG$391,$AH$79,G$255))</f>
        <v>95650</v>
      </c>
      <c r="H79" s="22" t="str" cm="1">
        <f t="array" ref="H79">IF($AH$79=0,"",INDEX(MASTER!$D$24:$AG$391,$AH$79,H$255))</f>
        <v>TO</v>
      </c>
      <c r="I79" s="23" cm="1">
        <f t="array" ref="I79">IF($AH$79=0,"",INDEX(MASTER!$D$24:$AG$391,$AH$79,I$255))</f>
        <v>95700</v>
      </c>
      <c r="J79" s="22" cm="1">
        <f t="array" ref="J79">IF($AH$79=0,"",INDEX(MASTER!$D$24:$AG$391,$AH$79,J$255))</f>
        <v>0</v>
      </c>
      <c r="K79" s="65" cm="1">
        <f t="array" ref="K79">IF($AH79=0,"",INDEX(MASTER!$AH$24:$BD$391,$AH79,D$255))</f>
        <v>0</v>
      </c>
      <c r="L79" s="65" cm="1">
        <f t="array" ref="L79">IF($AH79=0,"",INDEX(MASTER!$AH$24:$BD$391,$AH79,E$255))</f>
        <v>0</v>
      </c>
      <c r="M79" s="65" cm="1">
        <f t="array" ref="M79">IF($AH79=0,"",INDEX(MASTER!$AH$24:$BD$391,$AH79,F$255))</f>
        <v>0</v>
      </c>
      <c r="N79" s="65" cm="1">
        <f t="array" ref="N79">IF($AH79=0,"",INDEX(MASTER!$AH$24:$BD$391,$AH79,G$255))</f>
        <v>0</v>
      </c>
      <c r="O79" s="65" cm="1">
        <f t="array" ref="O79">IF($AH79=0,"",INDEX(MASTER!$AH$24:$BD$391,$AH79,H$255))</f>
        <v>0</v>
      </c>
      <c r="P79" s="65" cm="1">
        <f t="array" ref="P79">IF($AH79=0,"",INDEX(MASTER!$AH$24:$BD$391,$AH79,I$255))</f>
        <v>0</v>
      </c>
      <c r="Q79" s="65" cm="1">
        <f t="array" ref="Q79">IF($AH79=0,"",INDEX(MASTER!$AH$24:$BD$391,$AH79,J$255))</f>
        <v>0</v>
      </c>
      <c r="R79" s="65" cm="1">
        <f t="array" ref="R79">IF($AH79=0,"",INDEX(MASTER!$AH$24:$BD$391,$AH79,K$255))</f>
        <v>0</v>
      </c>
      <c r="S79" s="65" cm="1">
        <f t="array" ref="S79">IF($AH79=0,"",INDEX(MASTER!$AH$24:$BD$391,$AH79,L$255))</f>
        <v>0</v>
      </c>
      <c r="T79" s="65" cm="1">
        <f t="array" ref="T79">IF($AH79=0,"",INDEX(MASTER!$AH$24:$BD$391,$AH79,M$255))</f>
        <v>0</v>
      </c>
      <c r="U79" s="65" cm="1">
        <f t="array" ref="U79">IF($AH79=0,"",INDEX(MASTER!$AH$24:$BD$391,$AH79,N$255))</f>
        <v>0</v>
      </c>
      <c r="V79" s="65" cm="1">
        <f t="array" ref="V79">IF($AH79=0,"",INDEX(MASTER!$AH$24:$BD$391,$AH79,O$255))</f>
        <v>0</v>
      </c>
      <c r="W79" s="65" cm="1">
        <f t="array" ref="W79">IF($AH79=0,"",INDEX(MASTER!$AH$24:$BD$391,$AH79,P$255))</f>
        <v>0</v>
      </c>
      <c r="X79" s="65" cm="1">
        <f t="array" ref="X79">IF($AH79=0,"",INDEX(MASTER!$AH$24:$BD$391,$AH79,Q$255))</f>
        <v>0</v>
      </c>
      <c r="Y79" s="65" cm="1">
        <f t="array" ref="Y79">IF($AH79=0,"",INDEX(MASTER!$AH$24:$BD$391,$AH79,R$255))</f>
        <v>0</v>
      </c>
      <c r="Z79" s="65" cm="1">
        <f t="array" ref="Z79">IF($AH79=0,"",INDEX(MASTER!$AH$24:$BD$391,$AH79,S$255))</f>
        <v>0</v>
      </c>
      <c r="AA79" s="65" cm="1">
        <f t="array" ref="AA79">IF($AH79=0,"",INDEX(MASTER!$AH$24:$BD$391,$AH79,T$255))</f>
        <v>0</v>
      </c>
      <c r="AB79" s="65" cm="1">
        <f t="array" ref="AB79">IF($AH79=0,"",INDEX(MASTER!$AH$24:$BD$391,$AH79,U$255))</f>
        <v>0</v>
      </c>
      <c r="AC79" s="65" cm="1">
        <f t="array" ref="AC79">IF($AH79=0,"",INDEX(MASTER!$AH$24:$BD$391,$AH79,V$255))</f>
        <v>0</v>
      </c>
      <c r="AH79" s="3">
        <v>56</v>
      </c>
    </row>
    <row r="80" spans="2:34" ht="12.75" customHeight="1" x14ac:dyDescent="0.2">
      <c r="B80" s="28"/>
      <c r="D80" s="22" cm="1">
        <f t="array" ref="D80">IF($AH$80=0,"",INDEX(MASTER!$D$24:$AG$391,$AH$80,D$255))</f>
        <v>0</v>
      </c>
      <c r="E80" s="22" cm="1">
        <f t="array" ref="E80">IF($AH$80=0,"",INDEX(MASTER!$D$24:$AG$391,$AH$80,E$255))</f>
        <v>0</v>
      </c>
      <c r="F80" s="22" cm="1">
        <f t="array" ref="F80">IF($AH$80=0,"",INDEX(MASTER!$D$24:$AG$391,$AH$80,F$255))</f>
        <v>0</v>
      </c>
      <c r="G80" s="23" cm="1">
        <f t="array" ref="G80">IF($AH$80=0,"",INDEX(MASTER!$D$24:$AG$391,$AH$80,G$255))</f>
        <v>0</v>
      </c>
      <c r="H80" s="22" cm="1">
        <f t="array" ref="H80">IF($AH$80=0,"",INDEX(MASTER!$D$24:$AG$391,$AH$80,H$255))</f>
        <v>0</v>
      </c>
      <c r="I80" s="23" cm="1">
        <f t="array" ref="I80">IF($AH$80=0,"",INDEX(MASTER!$D$24:$AG$391,$AH$80,I$255))</f>
        <v>0</v>
      </c>
      <c r="J80" s="22" cm="1">
        <f t="array" ref="J80">IF($AH$80=0,"",INDEX(MASTER!$D$24:$AG$391,$AH$80,J$255))</f>
        <v>0</v>
      </c>
      <c r="K80" s="65" cm="1">
        <f t="array" ref="K80">IF($AH80=0,"",INDEX(MASTER!$AH$24:$BD$391,$AH80,D$255))</f>
        <v>0</v>
      </c>
      <c r="L80" s="65" cm="1">
        <f t="array" ref="L80">IF($AH80=0,"",INDEX(MASTER!$AH$24:$BD$391,$AH80,E$255))</f>
        <v>0</v>
      </c>
      <c r="M80" s="65" cm="1">
        <f t="array" ref="M80">IF($AH80=0,"",INDEX(MASTER!$AH$24:$BD$391,$AH80,F$255))</f>
        <v>0</v>
      </c>
      <c r="N80" s="65" cm="1">
        <f t="array" ref="N80">IF($AH80=0,"",INDEX(MASTER!$AH$24:$BD$391,$AH80,G$255))</f>
        <v>0</v>
      </c>
      <c r="O80" s="65" cm="1">
        <f t="array" ref="O80">IF($AH80=0,"",INDEX(MASTER!$AH$24:$BD$391,$AH80,H$255))</f>
        <v>0</v>
      </c>
      <c r="P80" s="65" cm="1">
        <f t="array" ref="P80">IF($AH80=0,"",INDEX(MASTER!$AH$24:$BD$391,$AH80,I$255))</f>
        <v>0</v>
      </c>
      <c r="Q80" s="65" cm="1">
        <f t="array" ref="Q80">IF($AH80=0,"",INDEX(MASTER!$AH$24:$BD$391,$AH80,J$255))</f>
        <v>0</v>
      </c>
      <c r="R80" s="65" cm="1">
        <f t="array" ref="R80">IF($AH80=0,"",INDEX(MASTER!$AH$24:$BD$391,$AH80,K$255))</f>
        <v>0</v>
      </c>
      <c r="S80" s="65" cm="1">
        <f t="array" ref="S80">IF($AH80=0,"",INDEX(MASTER!$AH$24:$BD$391,$AH80,L$255))</f>
        <v>0</v>
      </c>
      <c r="T80" s="65" cm="1">
        <f t="array" ref="T80">IF($AH80=0,"",INDEX(MASTER!$AH$24:$BD$391,$AH80,M$255))</f>
        <v>0</v>
      </c>
      <c r="U80" s="65" cm="1">
        <f t="array" ref="U80">IF($AH80=0,"",INDEX(MASTER!$AH$24:$BD$391,$AH80,N$255))</f>
        <v>0</v>
      </c>
      <c r="V80" s="65" cm="1">
        <f t="array" ref="V80">IF($AH80=0,"",INDEX(MASTER!$AH$24:$BD$391,$AH80,O$255))</f>
        <v>0</v>
      </c>
      <c r="W80" s="65" cm="1">
        <f t="array" ref="W80">IF($AH80=0,"",INDEX(MASTER!$AH$24:$BD$391,$AH80,P$255))</f>
        <v>0</v>
      </c>
      <c r="X80" s="65" cm="1">
        <f t="array" ref="X80">IF($AH80=0,"",INDEX(MASTER!$AH$24:$BD$391,$AH80,Q$255))</f>
        <v>0</v>
      </c>
      <c r="Y80" s="65" cm="1">
        <f t="array" ref="Y80">IF($AH80=0,"",INDEX(MASTER!$AH$24:$BD$391,$AH80,R$255))</f>
        <v>0</v>
      </c>
      <c r="Z80" s="65" cm="1">
        <f t="array" ref="Z80">IF($AH80=0,"",INDEX(MASTER!$AH$24:$BD$391,$AH80,S$255))</f>
        <v>0</v>
      </c>
      <c r="AA80" s="65" cm="1">
        <f t="array" ref="AA80">IF($AH80=0,"",INDEX(MASTER!$AH$24:$BD$391,$AH80,T$255))</f>
        <v>0</v>
      </c>
      <c r="AB80" s="65" cm="1">
        <f t="array" ref="AB80">IF($AH80=0,"",INDEX(MASTER!$AH$24:$BD$391,$AH80,U$255))</f>
        <v>0</v>
      </c>
      <c r="AC80" s="65" cm="1">
        <f t="array" ref="AC80">IF($AH80=0,"",INDEX(MASTER!$AH$24:$BD$391,$AH80,V$255))</f>
        <v>0</v>
      </c>
      <c r="AH80" s="3">
        <v>57</v>
      </c>
    </row>
    <row r="81" spans="2:34" ht="12.75" customHeight="1" x14ac:dyDescent="0.2">
      <c r="B81" s="28"/>
      <c r="D81" s="22" t="str" cm="1">
        <f t="array" ref="D81">IF($AH$81=0,"",INDEX(MASTER!$D$24:$AG$391,$AH$81,D$255))</f>
        <v>$XS119</v>
      </c>
      <c r="E81" s="22" cm="1">
        <f t="array" ref="E81">IF($AH$81=0,"",INDEX(MASTER!$D$24:$AG$391,$AH$81,E$255))</f>
        <v>0</v>
      </c>
      <c r="F81" s="22" t="str" cm="1">
        <f t="array" ref="F81">IF($AH$81=0,"",INDEX(MASTER!$D$24:$AG$391,$AH$81,F$255))</f>
        <v>RAMPS AB</v>
      </c>
      <c r="G81" s="23" cm="1">
        <f t="array" ref="G81">IF($AH$81=0,"",INDEX(MASTER!$D$24:$AG$391,$AH$81,G$255))</f>
        <v>2100</v>
      </c>
      <c r="H81" s="22" t="str" cm="1">
        <f t="array" ref="H81">IF($AH$81=0,"",INDEX(MASTER!$D$24:$AG$391,$AH$81,H$255))</f>
        <v>TO</v>
      </c>
      <c r="I81" s="23" cm="1">
        <f t="array" ref="I81">IF($AH$81=0,"",INDEX(MASTER!$D$24:$AG$391,$AH$81,I$255))</f>
        <v>2150</v>
      </c>
      <c r="J81" s="22" cm="1">
        <f t="array" ref="J81">IF($AH$81=0,"",INDEX(MASTER!$D$24:$AG$391,$AH$81,J$255))</f>
        <v>0</v>
      </c>
      <c r="K81" s="65" cm="1">
        <f t="array" ref="K81">IF($AH81=0,"",INDEX(MASTER!$AH$24:$BD$391,$AH81,D$255))</f>
        <v>0</v>
      </c>
      <c r="L81" s="65" cm="1">
        <f t="array" ref="L81">IF($AH81=0,"",INDEX(MASTER!$AH$24:$BD$391,$AH81,E$255))</f>
        <v>0</v>
      </c>
      <c r="M81" s="65" cm="1">
        <f t="array" ref="M81">IF($AH81=0,"",INDEX(MASTER!$AH$24:$BD$391,$AH81,F$255))</f>
        <v>0</v>
      </c>
      <c r="N81" s="65" cm="1">
        <f t="array" ref="N81">IF($AH81=0,"",INDEX(MASTER!$AH$24:$BD$391,$AH81,G$255))</f>
        <v>0</v>
      </c>
      <c r="O81" s="65" cm="1">
        <f t="array" ref="O81">IF($AH81=0,"",INDEX(MASTER!$AH$24:$BD$391,$AH81,H$255))</f>
        <v>0</v>
      </c>
      <c r="P81" s="65" cm="1">
        <f t="array" ref="P81">IF($AH81=0,"",INDEX(MASTER!$AH$24:$BD$391,$AH81,I$255))</f>
        <v>0</v>
      </c>
      <c r="Q81" s="65" cm="1">
        <f t="array" ref="Q81">IF($AH81=0,"",INDEX(MASTER!$AH$24:$BD$391,$AH81,J$255))</f>
        <v>0</v>
      </c>
      <c r="R81" s="65" cm="1">
        <f t="array" ref="R81">IF($AH81=0,"",INDEX(MASTER!$AH$24:$BD$391,$AH81,K$255))</f>
        <v>0</v>
      </c>
      <c r="S81" s="65" cm="1">
        <f t="array" ref="S81">IF($AH81=0,"",INDEX(MASTER!$AH$24:$BD$391,$AH81,L$255))</f>
        <v>0</v>
      </c>
      <c r="T81" s="65" cm="1">
        <f t="array" ref="T81">IF($AH81=0,"",INDEX(MASTER!$AH$24:$BD$391,$AH81,M$255))</f>
        <v>0</v>
      </c>
      <c r="U81" s="65" cm="1">
        <f t="array" ref="U81">IF($AH81=0,"",INDEX(MASTER!$AH$24:$BD$391,$AH81,N$255))</f>
        <v>0</v>
      </c>
      <c r="V81" s="65" cm="1">
        <f t="array" ref="V81">IF($AH81=0,"",INDEX(MASTER!$AH$24:$BD$391,$AH81,O$255))</f>
        <v>0</v>
      </c>
      <c r="W81" s="65" cm="1">
        <f t="array" ref="W81">IF($AH81=0,"",INDEX(MASTER!$AH$24:$BD$391,$AH81,P$255))</f>
        <v>0</v>
      </c>
      <c r="X81" s="65" cm="1">
        <f t="array" ref="X81">IF($AH81=0,"",INDEX(MASTER!$AH$24:$BD$391,$AH81,Q$255))</f>
        <v>0</v>
      </c>
      <c r="Y81" s="65" cm="1">
        <f t="array" ref="Y81">IF($AH81=0,"",INDEX(MASTER!$AH$24:$BD$391,$AH81,R$255))</f>
        <v>0</v>
      </c>
      <c r="Z81" s="65" cm="1">
        <f t="array" ref="Z81">IF($AH81=0,"",INDEX(MASTER!$AH$24:$BD$391,$AH81,S$255))</f>
        <v>0</v>
      </c>
      <c r="AA81" s="65" cm="1">
        <f t="array" ref="AA81">IF($AH81=0,"",INDEX(MASTER!$AH$24:$BD$391,$AH81,T$255))</f>
        <v>0</v>
      </c>
      <c r="AB81" s="65" cm="1">
        <f t="array" ref="AB81">IF($AH81=0,"",INDEX(MASTER!$AH$24:$BD$391,$AH81,U$255))</f>
        <v>0</v>
      </c>
      <c r="AC81" s="65" cm="1">
        <f t="array" ref="AC81">IF($AH81=0,"",INDEX(MASTER!$AH$24:$BD$391,$AH81,V$255))</f>
        <v>0</v>
      </c>
      <c r="AH81" s="3">
        <v>58</v>
      </c>
    </row>
    <row r="82" spans="2:34" ht="12.75" customHeight="1" x14ac:dyDescent="0.2">
      <c r="B82" s="28"/>
      <c r="D82" s="22" t="str" cm="1">
        <f t="array" ref="D82">IF($AH$82=0,"",INDEX(MASTER!$D$24:$AG$391,$AH$82,D$255))</f>
        <v>$XS120</v>
      </c>
      <c r="E82" s="22" cm="1">
        <f t="array" ref="E82">IF($AH$82=0,"",INDEX(MASTER!$D$24:$AG$391,$AH$82,E$255))</f>
        <v>0</v>
      </c>
      <c r="F82" s="22" t="str" cm="1">
        <f t="array" ref="F82">IF($AH$82=0,"",INDEX(MASTER!$D$24:$AG$391,$AH$82,F$255))</f>
        <v>RAMPS AB</v>
      </c>
      <c r="G82" s="23" cm="1">
        <f t="array" ref="G82">IF($AH$82=0,"",INDEX(MASTER!$D$24:$AG$391,$AH$82,G$255))</f>
        <v>2150</v>
      </c>
      <c r="H82" s="22" t="str" cm="1">
        <f t="array" ref="H82">IF($AH$82=0,"",INDEX(MASTER!$D$24:$AG$391,$AH$82,H$255))</f>
        <v>TO</v>
      </c>
      <c r="I82" s="23" cm="1">
        <f t="array" ref="I82">IF($AH$82=0,"",INDEX(MASTER!$D$24:$AG$391,$AH$82,I$255))</f>
        <v>2161.83</v>
      </c>
      <c r="J82" s="22" cm="1">
        <f t="array" ref="J82">IF($AH$82=0,"",INDEX(MASTER!$D$24:$AG$391,$AH$82,J$255))</f>
        <v>0</v>
      </c>
      <c r="K82" s="65" cm="1">
        <f t="array" ref="K82">IF($AH82=0,"",INDEX(MASTER!$AH$24:$BD$391,$AH82,D$255))</f>
        <v>0</v>
      </c>
      <c r="L82" s="65" cm="1">
        <f t="array" ref="L82">IF($AH82=0,"",INDEX(MASTER!$AH$24:$BD$391,$AH82,E$255))</f>
        <v>0</v>
      </c>
      <c r="M82" s="65" cm="1">
        <f t="array" ref="M82">IF($AH82=0,"",INDEX(MASTER!$AH$24:$BD$391,$AH82,F$255))</f>
        <v>0</v>
      </c>
      <c r="N82" s="65" cm="1">
        <f t="array" ref="N82">IF($AH82=0,"",INDEX(MASTER!$AH$24:$BD$391,$AH82,G$255))</f>
        <v>0</v>
      </c>
      <c r="O82" s="65" cm="1">
        <f t="array" ref="O82">IF($AH82=0,"",INDEX(MASTER!$AH$24:$BD$391,$AH82,H$255))</f>
        <v>0</v>
      </c>
      <c r="P82" s="65" cm="1">
        <f t="array" ref="P82">IF($AH82=0,"",INDEX(MASTER!$AH$24:$BD$391,$AH82,I$255))</f>
        <v>0</v>
      </c>
      <c r="Q82" s="65" cm="1">
        <f t="array" ref="Q82">IF($AH82=0,"",INDEX(MASTER!$AH$24:$BD$391,$AH82,J$255))</f>
        <v>0</v>
      </c>
      <c r="R82" s="65" cm="1">
        <f t="array" ref="R82">IF($AH82=0,"",INDEX(MASTER!$AH$24:$BD$391,$AH82,K$255))</f>
        <v>0</v>
      </c>
      <c r="S82" s="65" cm="1">
        <f t="array" ref="S82">IF($AH82=0,"",INDEX(MASTER!$AH$24:$BD$391,$AH82,L$255))</f>
        <v>0</v>
      </c>
      <c r="T82" s="65" cm="1">
        <f t="array" ref="T82">IF($AH82=0,"",INDEX(MASTER!$AH$24:$BD$391,$AH82,M$255))</f>
        <v>0</v>
      </c>
      <c r="U82" s="65" cm="1">
        <f t="array" ref="U82">IF($AH82=0,"",INDEX(MASTER!$AH$24:$BD$391,$AH82,N$255))</f>
        <v>0</v>
      </c>
      <c r="V82" s="65" cm="1">
        <f t="array" ref="V82">IF($AH82=0,"",INDEX(MASTER!$AH$24:$BD$391,$AH82,O$255))</f>
        <v>0</v>
      </c>
      <c r="W82" s="65" cm="1">
        <f t="array" ref="W82">IF($AH82=0,"",INDEX(MASTER!$AH$24:$BD$391,$AH82,P$255))</f>
        <v>0</v>
      </c>
      <c r="X82" s="65" cm="1">
        <f t="array" ref="X82">IF($AH82=0,"",INDEX(MASTER!$AH$24:$BD$391,$AH82,Q$255))</f>
        <v>0</v>
      </c>
      <c r="Y82" s="65" cm="1">
        <f t="array" ref="Y82">IF($AH82=0,"",INDEX(MASTER!$AH$24:$BD$391,$AH82,R$255))</f>
        <v>0</v>
      </c>
      <c r="Z82" s="65" cm="1">
        <f t="array" ref="Z82">IF($AH82=0,"",INDEX(MASTER!$AH$24:$BD$391,$AH82,S$255))</f>
        <v>0</v>
      </c>
      <c r="AA82" s="65" cm="1">
        <f t="array" ref="AA82">IF($AH82=0,"",INDEX(MASTER!$AH$24:$BD$391,$AH82,T$255))</f>
        <v>0</v>
      </c>
      <c r="AB82" s="65" cm="1">
        <f t="array" ref="AB82">IF($AH82=0,"",INDEX(MASTER!$AH$24:$BD$391,$AH82,U$255))</f>
        <v>0</v>
      </c>
      <c r="AC82" s="65" cm="1">
        <f t="array" ref="AC82">IF($AH82=0,"",INDEX(MASTER!$AH$24:$BD$391,$AH82,V$255))</f>
        <v>0</v>
      </c>
      <c r="AH82" s="3">
        <v>59</v>
      </c>
    </row>
    <row r="83" spans="2:34" ht="12.75" customHeight="1" x14ac:dyDescent="0.2">
      <c r="B83" s="34"/>
      <c r="D83" s="22" cm="1">
        <f t="array" ref="D83">IF($AH$83=0,"",INDEX(MASTER!$D$24:$AG$391,$AH$83,D$255))</f>
        <v>0</v>
      </c>
      <c r="E83" s="22" cm="1">
        <f t="array" ref="E83">IF($AH$83=0,"",INDEX(MASTER!$D$24:$AG$391,$AH$83,E$255))</f>
        <v>0</v>
      </c>
      <c r="F83" s="22" cm="1">
        <f t="array" ref="F83">IF($AH$83=0,"",INDEX(MASTER!$D$24:$AG$391,$AH$83,F$255))</f>
        <v>0</v>
      </c>
      <c r="G83" s="23" cm="1">
        <f t="array" ref="G83">IF($AH$83=0,"",INDEX(MASTER!$D$24:$AG$391,$AH$83,G$255))</f>
        <v>0</v>
      </c>
      <c r="H83" s="22" cm="1">
        <f t="array" ref="H83">IF($AH$83=0,"",INDEX(MASTER!$D$24:$AG$391,$AH$83,H$255))</f>
        <v>0</v>
      </c>
      <c r="I83" s="23" cm="1">
        <f t="array" ref="I83">IF($AH$83=0,"",INDEX(MASTER!$D$24:$AG$391,$AH$83,I$255))</f>
        <v>0</v>
      </c>
      <c r="J83" s="22" cm="1">
        <f t="array" ref="J83">IF($AH$83=0,"",INDEX(MASTER!$D$24:$AG$391,$AH$83,J$255))</f>
        <v>0</v>
      </c>
      <c r="K83" s="65" cm="1">
        <f t="array" ref="K83">IF($AH83=0,"",INDEX(MASTER!$AH$24:$BD$391,$AH83,D$255))</f>
        <v>0</v>
      </c>
      <c r="L83" s="65" cm="1">
        <f t="array" ref="L83">IF($AH83=0,"",INDEX(MASTER!$AH$24:$BD$391,$AH83,E$255))</f>
        <v>0</v>
      </c>
      <c r="M83" s="65" cm="1">
        <f t="array" ref="M83">IF($AH83=0,"",INDEX(MASTER!$AH$24:$BD$391,$AH83,F$255))</f>
        <v>0</v>
      </c>
      <c r="N83" s="65" cm="1">
        <f t="array" ref="N83">IF($AH83=0,"",INDEX(MASTER!$AH$24:$BD$391,$AH83,G$255))</f>
        <v>0</v>
      </c>
      <c r="O83" s="65" cm="1">
        <f t="array" ref="O83">IF($AH83=0,"",INDEX(MASTER!$AH$24:$BD$391,$AH83,H$255))</f>
        <v>0</v>
      </c>
      <c r="P83" s="65" cm="1">
        <f t="array" ref="P83">IF($AH83=0,"",INDEX(MASTER!$AH$24:$BD$391,$AH83,I$255))</f>
        <v>0</v>
      </c>
      <c r="Q83" s="65" cm="1">
        <f t="array" ref="Q83">IF($AH83=0,"",INDEX(MASTER!$AH$24:$BD$391,$AH83,J$255))</f>
        <v>0</v>
      </c>
      <c r="R83" s="65" cm="1">
        <f t="array" ref="R83">IF($AH83=0,"",INDEX(MASTER!$AH$24:$BD$391,$AH83,K$255))</f>
        <v>0</v>
      </c>
      <c r="S83" s="65" cm="1">
        <f t="array" ref="S83">IF($AH83=0,"",INDEX(MASTER!$AH$24:$BD$391,$AH83,L$255))</f>
        <v>0</v>
      </c>
      <c r="T83" s="65" cm="1">
        <f t="array" ref="T83">IF($AH83=0,"",INDEX(MASTER!$AH$24:$BD$391,$AH83,M$255))</f>
        <v>0</v>
      </c>
      <c r="U83" s="65" cm="1">
        <f t="array" ref="U83">IF($AH83=0,"",INDEX(MASTER!$AH$24:$BD$391,$AH83,N$255))</f>
        <v>0</v>
      </c>
      <c r="V83" s="65" cm="1">
        <f t="array" ref="V83">IF($AH83=0,"",INDEX(MASTER!$AH$24:$BD$391,$AH83,O$255))</f>
        <v>0</v>
      </c>
      <c r="W83" s="65" cm="1">
        <f t="array" ref="W83">IF($AH83=0,"",INDEX(MASTER!$AH$24:$BD$391,$AH83,P$255))</f>
        <v>0</v>
      </c>
      <c r="X83" s="65" cm="1">
        <f t="array" ref="X83">IF($AH83=0,"",INDEX(MASTER!$AH$24:$BD$391,$AH83,Q$255))</f>
        <v>0</v>
      </c>
      <c r="Y83" s="65" cm="1">
        <f t="array" ref="Y83">IF($AH83=0,"",INDEX(MASTER!$AH$24:$BD$391,$AH83,R$255))</f>
        <v>0</v>
      </c>
      <c r="Z83" s="65" cm="1">
        <f t="array" ref="Z83">IF($AH83=0,"",INDEX(MASTER!$AH$24:$BD$391,$AH83,S$255))</f>
        <v>0</v>
      </c>
      <c r="AA83" s="65" cm="1">
        <f t="array" ref="AA83">IF($AH83=0,"",INDEX(MASTER!$AH$24:$BD$391,$AH83,T$255))</f>
        <v>0</v>
      </c>
      <c r="AB83" s="65" cm="1">
        <f t="array" ref="AB83">IF($AH83=0,"",INDEX(MASTER!$AH$24:$BD$391,$AH83,U$255))</f>
        <v>0</v>
      </c>
      <c r="AC83" s="65" cm="1">
        <f t="array" ref="AC83">IF($AH83=0,"",INDEX(MASTER!$AH$24:$BD$391,$AH83,V$255))</f>
        <v>0</v>
      </c>
      <c r="AH83" s="3">
        <v>60</v>
      </c>
    </row>
    <row r="84" spans="2:34" ht="12.75" customHeight="1" x14ac:dyDescent="0.2">
      <c r="B84" s="34"/>
      <c r="D84" s="22" t="str" cm="1">
        <f t="array" ref="D84">IF($AH$84=0,"",INDEX(MASTER!$D$24:$AG$391,$AH$84,D$255))</f>
        <v>$XS121</v>
      </c>
      <c r="E84" s="22" cm="1">
        <f t="array" ref="E84">IF($AH$84=0,"",INDEX(MASTER!$D$24:$AG$391,$AH$84,E$255))</f>
        <v>0</v>
      </c>
      <c r="F84" s="22" t="str" cm="1">
        <f t="array" ref="F84">IF($AH$84=0,"",INDEX(MASTER!$D$24:$AG$391,$AH$84,F$255))</f>
        <v>RAMP A</v>
      </c>
      <c r="G84" s="23" cm="1">
        <f t="array" ref="G84">IF($AH$84=0,"",INDEX(MASTER!$D$24:$AG$391,$AH$84,G$255))</f>
        <v>2161.83</v>
      </c>
      <c r="H84" s="22" t="str" cm="1">
        <f t="array" ref="H84">IF($AH$84=0,"",INDEX(MASTER!$D$24:$AG$391,$AH$84,H$255))</f>
        <v>TO</v>
      </c>
      <c r="I84" s="23" cm="1">
        <f t="array" ref="I84">IF($AH$84=0,"",INDEX(MASTER!$D$24:$AG$391,$AH$84,I$255))</f>
        <v>2200</v>
      </c>
      <c r="J84" s="22" cm="1">
        <f t="array" ref="J84">IF($AH$84=0,"",INDEX(MASTER!$D$24:$AG$391,$AH$84,J$255))</f>
        <v>0</v>
      </c>
      <c r="K84" s="65" cm="1">
        <f t="array" ref="K84">IF($AH84=0,"",INDEX(MASTER!$AH$24:$BD$391,$AH84,D$255))</f>
        <v>0</v>
      </c>
      <c r="L84" s="65" cm="1">
        <f t="array" ref="L84">IF($AH84=0,"",INDEX(MASTER!$AH$24:$BD$391,$AH84,E$255))</f>
        <v>0</v>
      </c>
      <c r="M84" s="65" cm="1">
        <f t="array" ref="M84">IF($AH84=0,"",INDEX(MASTER!$AH$24:$BD$391,$AH84,F$255))</f>
        <v>0</v>
      </c>
      <c r="N84" s="65" cm="1">
        <f t="array" ref="N84">IF($AH84=0,"",INDEX(MASTER!$AH$24:$BD$391,$AH84,G$255))</f>
        <v>0</v>
      </c>
      <c r="O84" s="65" cm="1">
        <f t="array" ref="O84">IF($AH84=0,"",INDEX(MASTER!$AH$24:$BD$391,$AH84,H$255))</f>
        <v>0</v>
      </c>
      <c r="P84" s="65" cm="1">
        <f t="array" ref="P84">IF($AH84=0,"",INDEX(MASTER!$AH$24:$BD$391,$AH84,I$255))</f>
        <v>0</v>
      </c>
      <c r="Q84" s="65" cm="1">
        <f t="array" ref="Q84">IF($AH84=0,"",INDEX(MASTER!$AH$24:$BD$391,$AH84,J$255))</f>
        <v>0</v>
      </c>
      <c r="R84" s="65" cm="1">
        <f t="array" ref="R84">IF($AH84=0,"",INDEX(MASTER!$AH$24:$BD$391,$AH84,K$255))</f>
        <v>0</v>
      </c>
      <c r="S84" s="65" cm="1">
        <f t="array" ref="S84">IF($AH84=0,"",INDEX(MASTER!$AH$24:$BD$391,$AH84,L$255))</f>
        <v>0</v>
      </c>
      <c r="T84" s="65" cm="1">
        <f t="array" ref="T84">IF($AH84=0,"",INDEX(MASTER!$AH$24:$BD$391,$AH84,M$255))</f>
        <v>0</v>
      </c>
      <c r="U84" s="65" cm="1">
        <f t="array" ref="U84">IF($AH84=0,"",INDEX(MASTER!$AH$24:$BD$391,$AH84,N$255))</f>
        <v>0</v>
      </c>
      <c r="V84" s="65" cm="1">
        <f t="array" ref="V84">IF($AH84=0,"",INDEX(MASTER!$AH$24:$BD$391,$AH84,O$255))</f>
        <v>0</v>
      </c>
      <c r="W84" s="65" cm="1">
        <f t="array" ref="W84">IF($AH84=0,"",INDEX(MASTER!$AH$24:$BD$391,$AH84,P$255))</f>
        <v>0</v>
      </c>
      <c r="X84" s="65" cm="1">
        <f t="array" ref="X84">IF($AH84=0,"",INDEX(MASTER!$AH$24:$BD$391,$AH84,Q$255))</f>
        <v>0</v>
      </c>
      <c r="Y84" s="65" cm="1">
        <f t="array" ref="Y84">IF($AH84=0,"",INDEX(MASTER!$AH$24:$BD$391,$AH84,R$255))</f>
        <v>0</v>
      </c>
      <c r="Z84" s="65" cm="1">
        <f t="array" ref="Z84">IF($AH84=0,"",INDEX(MASTER!$AH$24:$BD$391,$AH84,S$255))</f>
        <v>0</v>
      </c>
      <c r="AA84" s="65" cm="1">
        <f t="array" ref="AA84">IF($AH84=0,"",INDEX(MASTER!$AH$24:$BD$391,$AH84,T$255))</f>
        <v>0</v>
      </c>
      <c r="AB84" s="65" cm="1">
        <f t="array" ref="AB84">IF($AH84=0,"",INDEX(MASTER!$AH$24:$BD$391,$AH84,U$255))</f>
        <v>0</v>
      </c>
      <c r="AC84" s="65" cm="1">
        <f t="array" ref="AC84">IF($AH84=0,"",INDEX(MASTER!$AH$24:$BD$391,$AH84,V$255))</f>
        <v>0</v>
      </c>
      <c r="AH84" s="3">
        <v>61</v>
      </c>
    </row>
    <row r="85" spans="2:34" ht="12.75" customHeight="1" x14ac:dyDescent="0.2">
      <c r="B85" s="34"/>
      <c r="D85" s="22" t="str" cm="1">
        <f t="array" ref="D85">IF($AH$85=0,"",INDEX(MASTER!$D$24:$AG$391,$AH$85,D$255))</f>
        <v>$XS121</v>
      </c>
      <c r="E85" s="22" cm="1">
        <f t="array" ref="E85">IF($AH$85=0,"",INDEX(MASTER!$D$24:$AG$391,$AH$85,E$255))</f>
        <v>0</v>
      </c>
      <c r="F85" s="22" t="str" cm="1">
        <f t="array" ref="F85">IF($AH$85=0,"",INDEX(MASTER!$D$24:$AG$391,$AH$85,F$255))</f>
        <v>RAMP A</v>
      </c>
      <c r="G85" s="23" cm="1">
        <f t="array" ref="G85">IF($AH$85=0,"",INDEX(MASTER!$D$24:$AG$391,$AH$85,G$255))</f>
        <v>2200</v>
      </c>
      <c r="H85" s="22" t="str" cm="1">
        <f t="array" ref="H85">IF($AH$85=0,"",INDEX(MASTER!$D$24:$AG$391,$AH$85,H$255))</f>
        <v>TO</v>
      </c>
      <c r="I85" s="23" cm="1">
        <f t="array" ref="I85">IF($AH$85=0,"",INDEX(MASTER!$D$24:$AG$391,$AH$85,I$255))</f>
        <v>2250</v>
      </c>
      <c r="J85" s="22" cm="1">
        <f t="array" ref="J85">IF($AH$85=0,"",INDEX(MASTER!$D$24:$AG$391,$AH$85,J$255))</f>
        <v>0</v>
      </c>
      <c r="K85" s="65" cm="1">
        <f t="array" ref="K85">IF($AH85=0,"",INDEX(MASTER!$AH$24:$BD$391,$AH85,D$255))</f>
        <v>0</v>
      </c>
      <c r="L85" s="65" cm="1">
        <f t="array" ref="L85">IF($AH85=0,"",INDEX(MASTER!$AH$24:$BD$391,$AH85,E$255))</f>
        <v>0</v>
      </c>
      <c r="M85" s="65" cm="1">
        <f t="array" ref="M85">IF($AH85=0,"",INDEX(MASTER!$AH$24:$BD$391,$AH85,F$255))</f>
        <v>0</v>
      </c>
      <c r="N85" s="65" cm="1">
        <f t="array" ref="N85">IF($AH85=0,"",INDEX(MASTER!$AH$24:$BD$391,$AH85,G$255))</f>
        <v>0</v>
      </c>
      <c r="O85" s="65" cm="1">
        <f t="array" ref="O85">IF($AH85=0,"",INDEX(MASTER!$AH$24:$BD$391,$AH85,H$255))</f>
        <v>0</v>
      </c>
      <c r="P85" s="65" cm="1">
        <f t="array" ref="P85">IF($AH85=0,"",INDEX(MASTER!$AH$24:$BD$391,$AH85,I$255))</f>
        <v>0</v>
      </c>
      <c r="Q85" s="65" cm="1">
        <f t="array" ref="Q85">IF($AH85=0,"",INDEX(MASTER!$AH$24:$BD$391,$AH85,J$255))</f>
        <v>0</v>
      </c>
      <c r="R85" s="65" cm="1">
        <f t="array" ref="R85">IF($AH85=0,"",INDEX(MASTER!$AH$24:$BD$391,$AH85,K$255))</f>
        <v>0</v>
      </c>
      <c r="S85" s="65" cm="1">
        <f t="array" ref="S85">IF($AH85=0,"",INDEX(MASTER!$AH$24:$BD$391,$AH85,L$255))</f>
        <v>0</v>
      </c>
      <c r="T85" s="65" cm="1">
        <f t="array" ref="T85">IF($AH85=0,"",INDEX(MASTER!$AH$24:$BD$391,$AH85,M$255))</f>
        <v>0</v>
      </c>
      <c r="U85" s="65" cm="1">
        <f t="array" ref="U85">IF($AH85=0,"",INDEX(MASTER!$AH$24:$BD$391,$AH85,N$255))</f>
        <v>0</v>
      </c>
      <c r="V85" s="65" cm="1">
        <f t="array" ref="V85">IF($AH85=0,"",INDEX(MASTER!$AH$24:$BD$391,$AH85,O$255))</f>
        <v>0</v>
      </c>
      <c r="W85" s="65" cm="1">
        <f t="array" ref="W85">IF($AH85=0,"",INDEX(MASTER!$AH$24:$BD$391,$AH85,P$255))</f>
        <v>0</v>
      </c>
      <c r="X85" s="65" cm="1">
        <f t="array" ref="X85">IF($AH85=0,"",INDEX(MASTER!$AH$24:$BD$391,$AH85,Q$255))</f>
        <v>0</v>
      </c>
      <c r="Y85" s="65" cm="1">
        <f t="array" ref="Y85">IF($AH85=0,"",INDEX(MASTER!$AH$24:$BD$391,$AH85,R$255))</f>
        <v>0</v>
      </c>
      <c r="Z85" s="65" cm="1">
        <f t="array" ref="Z85">IF($AH85=0,"",INDEX(MASTER!$AH$24:$BD$391,$AH85,S$255))</f>
        <v>0</v>
      </c>
      <c r="AA85" s="65" cm="1">
        <f t="array" ref="AA85">IF($AH85=0,"",INDEX(MASTER!$AH$24:$BD$391,$AH85,T$255))</f>
        <v>0</v>
      </c>
      <c r="AB85" s="65" cm="1">
        <f t="array" ref="AB85">IF($AH85=0,"",INDEX(MASTER!$AH$24:$BD$391,$AH85,U$255))</f>
        <v>0</v>
      </c>
      <c r="AC85" s="65" cm="1">
        <f t="array" ref="AC85">IF($AH85=0,"",INDEX(MASTER!$AH$24:$BD$391,$AH85,V$255))</f>
        <v>0</v>
      </c>
      <c r="AH85" s="3">
        <v>62</v>
      </c>
    </row>
    <row r="86" spans="2:34" ht="12.75" customHeight="1" x14ac:dyDescent="0.2">
      <c r="B86" s="34"/>
      <c r="D86" s="22" t="str" cm="1">
        <f t="array" ref="D86">IF($AH$86=0,"",INDEX(MASTER!$D$24:$AG$391,$AH$86,D$255))</f>
        <v>$XS122</v>
      </c>
      <c r="E86" s="22" cm="1">
        <f t="array" ref="E86">IF($AH$86=0,"",INDEX(MASTER!$D$24:$AG$391,$AH$86,E$255))</f>
        <v>0</v>
      </c>
      <c r="F86" s="22" t="str" cm="1">
        <f t="array" ref="F86">IF($AH$86=0,"",INDEX(MASTER!$D$24:$AG$391,$AH$86,F$255))</f>
        <v>RAMP A</v>
      </c>
      <c r="G86" s="23" cm="1">
        <f t="array" ref="G86">IF($AH$86=0,"",INDEX(MASTER!$D$24:$AG$391,$AH$86,G$255))</f>
        <v>2250</v>
      </c>
      <c r="H86" s="22" t="str" cm="1">
        <f t="array" ref="H86">IF($AH$86=0,"",INDEX(MASTER!$D$24:$AG$391,$AH$86,H$255))</f>
        <v>TO</v>
      </c>
      <c r="I86" s="23" cm="1">
        <f t="array" ref="I86">IF($AH$86=0,"",INDEX(MASTER!$D$24:$AG$391,$AH$86,I$255))</f>
        <v>2300</v>
      </c>
      <c r="J86" s="22" cm="1">
        <f t="array" ref="J86">IF($AH$86=0,"",INDEX(MASTER!$D$24:$AG$391,$AH$86,J$255))</f>
        <v>0</v>
      </c>
      <c r="K86" s="65" cm="1">
        <f t="array" ref="K86">IF($AH86=0,"",INDEX(MASTER!$AH$24:$BD$391,$AH86,D$255))</f>
        <v>0</v>
      </c>
      <c r="L86" s="65" cm="1">
        <f t="array" ref="L86">IF($AH86=0,"",INDEX(MASTER!$AH$24:$BD$391,$AH86,E$255))</f>
        <v>0</v>
      </c>
      <c r="M86" s="65" cm="1">
        <f t="array" ref="M86">IF($AH86=0,"",INDEX(MASTER!$AH$24:$BD$391,$AH86,F$255))</f>
        <v>0</v>
      </c>
      <c r="N86" s="65" cm="1">
        <f t="array" ref="N86">IF($AH86=0,"",INDEX(MASTER!$AH$24:$BD$391,$AH86,G$255))</f>
        <v>0</v>
      </c>
      <c r="O86" s="65" cm="1">
        <f t="array" ref="O86">IF($AH86=0,"",INDEX(MASTER!$AH$24:$BD$391,$AH86,H$255))</f>
        <v>0</v>
      </c>
      <c r="P86" s="65" cm="1">
        <f t="array" ref="P86">IF($AH86=0,"",INDEX(MASTER!$AH$24:$BD$391,$AH86,I$255))</f>
        <v>0</v>
      </c>
      <c r="Q86" s="65" cm="1">
        <f t="array" ref="Q86">IF($AH86=0,"",INDEX(MASTER!$AH$24:$BD$391,$AH86,J$255))</f>
        <v>0</v>
      </c>
      <c r="R86" s="65" cm="1">
        <f t="array" ref="R86">IF($AH86=0,"",INDEX(MASTER!$AH$24:$BD$391,$AH86,K$255))</f>
        <v>0</v>
      </c>
      <c r="S86" s="65" cm="1">
        <f t="array" ref="S86">IF($AH86=0,"",INDEX(MASTER!$AH$24:$BD$391,$AH86,L$255))</f>
        <v>0</v>
      </c>
      <c r="T86" s="65" cm="1">
        <f t="array" ref="T86">IF($AH86=0,"",INDEX(MASTER!$AH$24:$BD$391,$AH86,M$255))</f>
        <v>0</v>
      </c>
      <c r="U86" s="65" cm="1">
        <f t="array" ref="U86">IF($AH86=0,"",INDEX(MASTER!$AH$24:$BD$391,$AH86,N$255))</f>
        <v>0</v>
      </c>
      <c r="V86" s="65" cm="1">
        <f t="array" ref="V86">IF($AH86=0,"",INDEX(MASTER!$AH$24:$BD$391,$AH86,O$255))</f>
        <v>0</v>
      </c>
      <c r="W86" s="65" cm="1">
        <f t="array" ref="W86">IF($AH86=0,"",INDEX(MASTER!$AH$24:$BD$391,$AH86,P$255))</f>
        <v>0</v>
      </c>
      <c r="X86" s="65" cm="1">
        <f t="array" ref="X86">IF($AH86=0,"",INDEX(MASTER!$AH$24:$BD$391,$AH86,Q$255))</f>
        <v>0</v>
      </c>
      <c r="Y86" s="65" cm="1">
        <f t="array" ref="Y86">IF($AH86=0,"",INDEX(MASTER!$AH$24:$BD$391,$AH86,R$255))</f>
        <v>0</v>
      </c>
      <c r="Z86" s="65" cm="1">
        <f t="array" ref="Z86">IF($AH86=0,"",INDEX(MASTER!$AH$24:$BD$391,$AH86,S$255))</f>
        <v>0</v>
      </c>
      <c r="AA86" s="65" cm="1">
        <f t="array" ref="AA86">IF($AH86=0,"",INDEX(MASTER!$AH$24:$BD$391,$AH86,T$255))</f>
        <v>0</v>
      </c>
      <c r="AB86" s="65" cm="1">
        <f t="array" ref="AB86">IF($AH86=0,"",INDEX(MASTER!$AH$24:$BD$391,$AH86,U$255))</f>
        <v>0</v>
      </c>
      <c r="AC86" s="65" cm="1">
        <f t="array" ref="AC86">IF($AH86=0,"",INDEX(MASTER!$AH$24:$BD$391,$AH86,V$255))</f>
        <v>0</v>
      </c>
      <c r="AH86" s="3">
        <v>63</v>
      </c>
    </row>
    <row r="87" spans="2:34" ht="12.75" customHeight="1" x14ac:dyDescent="0.2">
      <c r="B87" s="34"/>
      <c r="D87" s="22" t="str" cm="1">
        <f t="array" ref="D87">IF($AH$87=0,"",INDEX(MASTER!$D$24:$AG$391,$AH$87,D$255))</f>
        <v>$XS122</v>
      </c>
      <c r="E87" s="22" cm="1">
        <f t="array" ref="E87">IF($AH$87=0,"",INDEX(MASTER!$D$24:$AG$391,$AH$87,E$255))</f>
        <v>0</v>
      </c>
      <c r="F87" s="22" t="str" cm="1">
        <f t="array" ref="F87">IF($AH$87=0,"",INDEX(MASTER!$D$24:$AG$391,$AH$87,F$255))</f>
        <v>RAMP A</v>
      </c>
      <c r="G87" s="23" cm="1">
        <f t="array" ref="G87">IF($AH$87=0,"",INDEX(MASTER!$D$24:$AG$391,$AH$87,G$255))</f>
        <v>2300</v>
      </c>
      <c r="H87" s="22" t="str" cm="1">
        <f t="array" ref="H87">IF($AH$87=0,"",INDEX(MASTER!$D$24:$AG$391,$AH$87,H$255))</f>
        <v>TO</v>
      </c>
      <c r="I87" s="23" cm="1">
        <f t="array" ref="I87">IF($AH$87=0,"",INDEX(MASTER!$D$24:$AG$391,$AH$87,I$255))</f>
        <v>2350</v>
      </c>
      <c r="J87" s="22" cm="1">
        <f t="array" ref="J87">IF($AH$87=0,"",INDEX(MASTER!$D$24:$AG$391,$AH$87,J$255))</f>
        <v>0</v>
      </c>
      <c r="K87" s="65" cm="1">
        <f t="array" ref="K87">IF($AH87=0,"",INDEX(MASTER!$AH$24:$BD$391,$AH87,D$255))</f>
        <v>0</v>
      </c>
      <c r="L87" s="65" cm="1">
        <f t="array" ref="L87">IF($AH87=0,"",INDEX(MASTER!$AH$24:$BD$391,$AH87,E$255))</f>
        <v>0</v>
      </c>
      <c r="M87" s="65" cm="1">
        <f t="array" ref="M87">IF($AH87=0,"",INDEX(MASTER!$AH$24:$BD$391,$AH87,F$255))</f>
        <v>0</v>
      </c>
      <c r="N87" s="65" cm="1">
        <f t="array" ref="N87">IF($AH87=0,"",INDEX(MASTER!$AH$24:$BD$391,$AH87,G$255))</f>
        <v>0</v>
      </c>
      <c r="O87" s="65" cm="1">
        <f t="array" ref="O87">IF($AH87=0,"",INDEX(MASTER!$AH$24:$BD$391,$AH87,H$255))</f>
        <v>0</v>
      </c>
      <c r="P87" s="65" cm="1">
        <f t="array" ref="P87">IF($AH87=0,"",INDEX(MASTER!$AH$24:$BD$391,$AH87,I$255))</f>
        <v>0</v>
      </c>
      <c r="Q87" s="65" cm="1">
        <f t="array" ref="Q87">IF($AH87=0,"",INDEX(MASTER!$AH$24:$BD$391,$AH87,J$255))</f>
        <v>0</v>
      </c>
      <c r="R87" s="65" cm="1">
        <f t="array" ref="R87">IF($AH87=0,"",INDEX(MASTER!$AH$24:$BD$391,$AH87,K$255))</f>
        <v>0</v>
      </c>
      <c r="S87" s="65" cm="1">
        <f t="array" ref="S87">IF($AH87=0,"",INDEX(MASTER!$AH$24:$BD$391,$AH87,L$255))</f>
        <v>0</v>
      </c>
      <c r="T87" s="65" cm="1">
        <f t="array" ref="T87">IF($AH87=0,"",INDEX(MASTER!$AH$24:$BD$391,$AH87,M$255))</f>
        <v>0</v>
      </c>
      <c r="U87" s="65" cm="1">
        <f t="array" ref="U87">IF($AH87=0,"",INDEX(MASTER!$AH$24:$BD$391,$AH87,N$255))</f>
        <v>0</v>
      </c>
      <c r="V87" s="65" cm="1">
        <f t="array" ref="V87">IF($AH87=0,"",INDEX(MASTER!$AH$24:$BD$391,$AH87,O$255))</f>
        <v>0</v>
      </c>
      <c r="W87" s="65" cm="1">
        <f t="array" ref="W87">IF($AH87=0,"",INDEX(MASTER!$AH$24:$BD$391,$AH87,P$255))</f>
        <v>0</v>
      </c>
      <c r="X87" s="65" cm="1">
        <f t="array" ref="X87">IF($AH87=0,"",INDEX(MASTER!$AH$24:$BD$391,$AH87,Q$255))</f>
        <v>0</v>
      </c>
      <c r="Y87" s="65" cm="1">
        <f t="array" ref="Y87">IF($AH87=0,"",INDEX(MASTER!$AH$24:$BD$391,$AH87,R$255))</f>
        <v>0</v>
      </c>
      <c r="Z87" s="65" cm="1">
        <f t="array" ref="Z87">IF($AH87=0,"",INDEX(MASTER!$AH$24:$BD$391,$AH87,S$255))</f>
        <v>0</v>
      </c>
      <c r="AA87" s="65" cm="1">
        <f t="array" ref="AA87">IF($AH87=0,"",INDEX(MASTER!$AH$24:$BD$391,$AH87,T$255))</f>
        <v>0</v>
      </c>
      <c r="AB87" s="65" cm="1">
        <f t="array" ref="AB87">IF($AH87=0,"",INDEX(MASTER!$AH$24:$BD$391,$AH87,U$255))</f>
        <v>0</v>
      </c>
      <c r="AC87" s="65" cm="1">
        <f t="array" ref="AC87">IF($AH87=0,"",INDEX(MASTER!$AH$24:$BD$391,$AH87,V$255))</f>
        <v>0</v>
      </c>
      <c r="AH87" s="3">
        <v>64</v>
      </c>
    </row>
    <row r="88" spans="2:34" ht="12.75" customHeight="1" x14ac:dyDescent="0.2">
      <c r="B88" s="34"/>
      <c r="D88" s="22" t="str" cm="1">
        <f t="array" ref="D88">IF($AH$88=0,"",INDEX(MASTER!$D$24:$AG$391,$AH$88,D$255))</f>
        <v>$XS122</v>
      </c>
      <c r="E88" s="22" cm="1">
        <f t="array" ref="E88">IF($AH$88=0,"",INDEX(MASTER!$D$24:$AG$391,$AH$88,E$255))</f>
        <v>0</v>
      </c>
      <c r="F88" s="22" t="str" cm="1">
        <f t="array" ref="F88">IF($AH$88=0,"",INDEX(MASTER!$D$24:$AG$391,$AH$88,F$255))</f>
        <v>RAMP A</v>
      </c>
      <c r="G88" s="23" cm="1">
        <f t="array" ref="G88">IF($AH$88=0,"",INDEX(MASTER!$D$24:$AG$391,$AH$88,G$255))</f>
        <v>2350</v>
      </c>
      <c r="H88" s="22" t="str" cm="1">
        <f t="array" ref="H88">IF($AH$88=0,"",INDEX(MASTER!$D$24:$AG$391,$AH$88,H$255))</f>
        <v>TO</v>
      </c>
      <c r="I88" s="23" cm="1">
        <f t="array" ref="I88">IF($AH$88=0,"",INDEX(MASTER!$D$24:$AG$391,$AH$88,I$255))</f>
        <v>2400</v>
      </c>
      <c r="J88" s="22" cm="1">
        <f t="array" ref="J88">IF($AH$88=0,"",INDEX(MASTER!$D$24:$AG$391,$AH$88,J$255))</f>
        <v>0</v>
      </c>
      <c r="K88" s="65" cm="1">
        <f t="array" ref="K88">IF($AH88=0,"",INDEX(MASTER!$AH$24:$BD$391,$AH88,D$255))</f>
        <v>0</v>
      </c>
      <c r="L88" s="65" cm="1">
        <f t="array" ref="L88">IF($AH88=0,"",INDEX(MASTER!$AH$24:$BD$391,$AH88,E$255))</f>
        <v>0</v>
      </c>
      <c r="M88" s="65" cm="1">
        <f t="array" ref="M88">IF($AH88=0,"",INDEX(MASTER!$AH$24:$BD$391,$AH88,F$255))</f>
        <v>0</v>
      </c>
      <c r="N88" s="65" cm="1">
        <f t="array" ref="N88">IF($AH88=0,"",INDEX(MASTER!$AH$24:$BD$391,$AH88,G$255))</f>
        <v>0</v>
      </c>
      <c r="O88" s="65" cm="1">
        <f t="array" ref="O88">IF($AH88=0,"",INDEX(MASTER!$AH$24:$BD$391,$AH88,H$255))</f>
        <v>0</v>
      </c>
      <c r="P88" s="65" cm="1">
        <f t="array" ref="P88">IF($AH88=0,"",INDEX(MASTER!$AH$24:$BD$391,$AH88,I$255))</f>
        <v>0</v>
      </c>
      <c r="Q88" s="65" cm="1">
        <f t="array" ref="Q88">IF($AH88=0,"",INDEX(MASTER!$AH$24:$BD$391,$AH88,J$255))</f>
        <v>0</v>
      </c>
      <c r="R88" s="65" cm="1">
        <f t="array" ref="R88">IF($AH88=0,"",INDEX(MASTER!$AH$24:$BD$391,$AH88,K$255))</f>
        <v>0</v>
      </c>
      <c r="S88" s="65" cm="1">
        <f t="array" ref="S88">IF($AH88=0,"",INDEX(MASTER!$AH$24:$BD$391,$AH88,L$255))</f>
        <v>0</v>
      </c>
      <c r="T88" s="65" cm="1">
        <f t="array" ref="T88">IF($AH88=0,"",INDEX(MASTER!$AH$24:$BD$391,$AH88,M$255))</f>
        <v>0</v>
      </c>
      <c r="U88" s="65" cm="1">
        <f t="array" ref="U88">IF($AH88=0,"",INDEX(MASTER!$AH$24:$BD$391,$AH88,N$255))</f>
        <v>0</v>
      </c>
      <c r="V88" s="65" cm="1">
        <f t="array" ref="V88">IF($AH88=0,"",INDEX(MASTER!$AH$24:$BD$391,$AH88,O$255))</f>
        <v>0</v>
      </c>
      <c r="W88" s="65" cm="1">
        <f t="array" ref="W88">IF($AH88=0,"",INDEX(MASTER!$AH$24:$BD$391,$AH88,P$255))</f>
        <v>0</v>
      </c>
      <c r="X88" s="65" cm="1">
        <f t="array" ref="X88">IF($AH88=0,"",INDEX(MASTER!$AH$24:$BD$391,$AH88,Q$255))</f>
        <v>0</v>
      </c>
      <c r="Y88" s="65" cm="1">
        <f t="array" ref="Y88">IF($AH88=0,"",INDEX(MASTER!$AH$24:$BD$391,$AH88,R$255))</f>
        <v>0</v>
      </c>
      <c r="Z88" s="65" cm="1">
        <f t="array" ref="Z88">IF($AH88=0,"",INDEX(MASTER!$AH$24:$BD$391,$AH88,S$255))</f>
        <v>0</v>
      </c>
      <c r="AA88" s="65" cm="1">
        <f t="array" ref="AA88">IF($AH88=0,"",INDEX(MASTER!$AH$24:$BD$391,$AH88,T$255))</f>
        <v>0</v>
      </c>
      <c r="AB88" s="65" cm="1">
        <f t="array" ref="AB88">IF($AH88=0,"",INDEX(MASTER!$AH$24:$BD$391,$AH88,U$255))</f>
        <v>0</v>
      </c>
      <c r="AC88" s="65" cm="1">
        <f t="array" ref="AC88">IF($AH88=0,"",INDEX(MASTER!$AH$24:$BD$391,$AH88,V$255))</f>
        <v>0</v>
      </c>
      <c r="AH88" s="3">
        <v>65</v>
      </c>
    </row>
    <row r="89" spans="2:34" ht="12.75" customHeight="1" thickBot="1" x14ac:dyDescent="0.25">
      <c r="B89" s="29"/>
      <c r="D89" s="22" t="str" cm="1">
        <f t="array" ref="D89">IF($AH$89=0,"",INDEX(MASTER!$D$24:$AG$391,$AH$89,D$255))</f>
        <v/>
      </c>
      <c r="E89" s="22" t="str" cm="1">
        <f t="array" ref="E89">IF($AH$89=0,"",INDEX(MASTER!$D$24:$AG$391,$AH$89,E$255))</f>
        <v/>
      </c>
      <c r="F89" s="22" t="str" cm="1">
        <f t="array" ref="F89">IF($AH$89=0,"",INDEX(MASTER!$D$24:$AG$391,$AH$89,F$255))</f>
        <v/>
      </c>
      <c r="G89" s="22" t="str" cm="1">
        <f t="array" ref="G89">IF($AH$89=0,"",INDEX(MASTER!$D$24:$AG$391,$AH$89,G$255))</f>
        <v/>
      </c>
      <c r="H89" s="22" t="str" cm="1">
        <f t="array" ref="H89">IF($AH$89=0,"",INDEX(MASTER!$D$24:$AG$391,$AH$89,H$255))</f>
        <v/>
      </c>
      <c r="I89" s="22" t="str" cm="1">
        <f t="array" ref="I89">IF($AH$89=0,"",INDEX(MASTER!$D$24:$AG$391,$AH$89,I$255))</f>
        <v/>
      </c>
      <c r="J89" s="22" t="str" cm="1">
        <f t="array" ref="J89">IF($AH$89=0,"",INDEX(MASTER!$D$24:$AG$391,$AH$89,J$255))</f>
        <v/>
      </c>
      <c r="K89" s="86" t="str" cm="1">
        <f t="array" ref="K89">IF($AH89=0,"",INDEX(MASTER!$AH$24:$BD$391,$AH89,D$255))</f>
        <v/>
      </c>
      <c r="L89" s="86" t="str" cm="1">
        <f t="array" ref="L89">IF($AH89=0,"",INDEX(MASTER!$AH$24:$BD$391,$AH89,E$255))</f>
        <v/>
      </c>
      <c r="M89" s="86" t="str" cm="1">
        <f t="array" ref="M89">IF($AH89=0,"",INDEX(MASTER!$AH$24:$BD$391,$AH89,F$255))</f>
        <v/>
      </c>
      <c r="N89" s="86" t="str" cm="1">
        <f t="array" ref="N89">IF($AH89=0,"",INDEX(MASTER!$AH$24:$BD$391,$AH89,G$255))</f>
        <v/>
      </c>
      <c r="O89" s="86" t="str" cm="1">
        <f t="array" ref="O89">IF($AH89=0,"",INDEX(MASTER!$AH$24:$BD$391,$AH89,H$255))</f>
        <v/>
      </c>
      <c r="P89" s="86" t="str" cm="1">
        <f t="array" ref="P89">IF($AH89=0,"",INDEX(MASTER!$AH$24:$BD$391,$AH89,I$255))</f>
        <v/>
      </c>
      <c r="Q89" s="86" t="str" cm="1">
        <f t="array" ref="Q89">IF($AH89=0,"",INDEX(MASTER!$AH$24:$BD$391,$AH89,J$255))</f>
        <v/>
      </c>
      <c r="R89" s="86" t="str" cm="1">
        <f t="array" ref="R89">IF($AH89=0,"",INDEX(MASTER!$AH$24:$BD$391,$AH89,K$255))</f>
        <v/>
      </c>
      <c r="S89" s="86" t="str" cm="1">
        <f t="array" ref="S89">IF($AH89=0,"",INDEX(MASTER!$AH$24:$BD$391,$AH89,L$255))</f>
        <v/>
      </c>
      <c r="T89" s="86" t="str" cm="1">
        <f t="array" ref="T89">IF($AH89=0,"",INDEX(MASTER!$AH$24:$BD$391,$AH89,M$255))</f>
        <v/>
      </c>
      <c r="U89" s="86" t="str" cm="1">
        <f t="array" ref="U89">IF($AH89=0,"",INDEX(MASTER!$AH$24:$BD$391,$AH89,N$255))</f>
        <v/>
      </c>
      <c r="V89" s="86" t="str" cm="1">
        <f t="array" ref="V89">IF($AH89=0,"",INDEX(MASTER!$AH$24:$BD$391,$AH89,O$255))</f>
        <v/>
      </c>
      <c r="W89" s="86" t="str" cm="1">
        <f t="array" ref="W89">IF($AH89=0,"",INDEX(MASTER!$AH$24:$BD$391,$AH89,P$255))</f>
        <v/>
      </c>
      <c r="X89" s="86" t="str" cm="1">
        <f t="array" ref="X89">IF($AH89=0,"",INDEX(MASTER!$AH$24:$BD$391,$AH89,Q$255))</f>
        <v/>
      </c>
      <c r="Y89" s="86" t="str" cm="1">
        <f t="array" ref="Y89">IF($AH89=0,"",INDEX(MASTER!$AH$24:$BD$391,$AH89,R$255))</f>
        <v/>
      </c>
      <c r="Z89" s="86" t="str" cm="1">
        <f t="array" ref="Z89">IF($AH89=0,"",INDEX(MASTER!$AH$24:$BD$391,$AH89,S$255))</f>
        <v/>
      </c>
      <c r="AA89" s="86" t="str" cm="1">
        <f t="array" ref="AA89">IF($AH89=0,"",INDEX(MASTER!$AH$24:$BD$391,$AH89,T$255))</f>
        <v/>
      </c>
      <c r="AB89" s="86" t="str" cm="1">
        <f t="array" ref="AB89">IF($AH89=0,"",INDEX(MASTER!$AH$24:$BD$391,$AH89,U$255))</f>
        <v/>
      </c>
      <c r="AC89" s="86" t="str" cm="1">
        <f t="array" ref="AC89">IF($AH89=0,"",INDEX(MASTER!$AH$24:$BD$391,$AH89,V$255))</f>
        <v/>
      </c>
    </row>
    <row r="90" spans="2:34" ht="12.75" customHeight="1" thickBot="1" x14ac:dyDescent="0.25">
      <c r="B90" s="3" t="s">
        <v>6</v>
      </c>
      <c r="D90" s="185" t="s">
        <v>24</v>
      </c>
      <c r="E90" s="186"/>
      <c r="F90" s="186"/>
      <c r="G90" s="186"/>
      <c r="H90" s="186"/>
      <c r="I90" s="186"/>
      <c r="J90" s="186"/>
      <c r="K90" s="60" t="str">
        <f t="shared" ref="K90:P90" si="6">IF(K8="","",IF(K23="",IF(SUM(COUNTIF(K24:K89,"LS")+COUNTIF(K24:K89,"LUMP"))&gt;0,"LS",""),IF(SUM(K24:K89)&gt;0,ROUNDUP(SUM(K24:K89),0),"")))</f>
        <v/>
      </c>
      <c r="L90" s="60" t="str">
        <f t="shared" si="6"/>
        <v/>
      </c>
      <c r="M90" s="60" t="str">
        <f t="shared" si="6"/>
        <v/>
      </c>
      <c r="N90" s="60" t="str">
        <f t="shared" si="6"/>
        <v/>
      </c>
      <c r="O90" s="60" t="str">
        <f t="shared" si="6"/>
        <v/>
      </c>
      <c r="P90" s="60" t="str">
        <f t="shared" si="6"/>
        <v/>
      </c>
      <c r="Q90" s="60" t="str">
        <f>IF(Q8="","",IF(Q23="",IF(SUM(COUNTIF(Q24:Q89,"LS")+COUNTIF(Q24:Q89,"LUMP"))&gt;0,"LS",""),IF(SUM(Q24:Q89)&gt;0,ROUNDUP(SUM(Q24:Q89),1),"")))</f>
        <v/>
      </c>
      <c r="R90" s="60" t="str">
        <f t="shared" ref="R90:AB90" si="7">IF(R8="","",IF(R23="",IF(SUM(COUNTIF(R24:R89,"LS")+COUNTIF(R24:R89,"LUMP"))&gt;0,"LS",""),IF(SUM(R24:R89)&gt;0,ROUNDUP(SUM(R24:R89),0),"")))</f>
        <v/>
      </c>
      <c r="S90" s="60" t="str">
        <f t="shared" si="7"/>
        <v/>
      </c>
      <c r="T90" s="60" t="str">
        <f t="shared" si="7"/>
        <v/>
      </c>
      <c r="U90" s="60" t="str">
        <f t="shared" si="7"/>
        <v/>
      </c>
      <c r="V90" s="60" t="str">
        <f t="shared" si="7"/>
        <v/>
      </c>
      <c r="W90" s="60" t="str">
        <f t="shared" si="7"/>
        <v/>
      </c>
      <c r="X90" s="60" t="str">
        <f t="shared" si="7"/>
        <v/>
      </c>
      <c r="Y90" s="60" t="str">
        <f t="shared" si="7"/>
        <v/>
      </c>
      <c r="Z90" s="60" t="str">
        <f t="shared" si="7"/>
        <v/>
      </c>
      <c r="AA90" s="60" t="str">
        <f t="shared" si="7"/>
        <v/>
      </c>
      <c r="AB90" s="60" t="str">
        <f t="shared" si="7"/>
        <v/>
      </c>
      <c r="AC90" s="60">
        <f>SUM(AC24:AC89)</f>
        <v>0</v>
      </c>
    </row>
    <row r="91" spans="2:34" ht="12.75" customHeight="1" thickBot="1" x14ac:dyDescent="0.25"/>
    <row r="92" spans="2:34" ht="12.75" customHeight="1" thickBot="1" x14ac:dyDescent="0.25">
      <c r="B92" s="10" t="s">
        <v>4</v>
      </c>
      <c r="D92" s="188">
        <f>D7+2</f>
        <v>4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</row>
    <row r="93" spans="2:34" ht="12.75" customHeight="1" thickBot="1" x14ac:dyDescent="0.25">
      <c r="B93" s="14"/>
      <c r="D93" s="164" t="s">
        <v>16</v>
      </c>
      <c r="E93" s="164"/>
      <c r="F93" s="164"/>
      <c r="G93" s="164"/>
      <c r="H93" s="164"/>
      <c r="I93" s="164"/>
      <c r="J93" s="164"/>
      <c r="K93" s="33" t="str" cm="1">
        <f t="array" ref="K93">IF($AH$93=0,"",IF(INDEX(MASTER!$AH$8:$BD$9,$AH$93,D$255)=0,"",INDEX(MASTER!$AH$8:$BD$9,$AH$93,D$255)))</f>
        <v/>
      </c>
      <c r="L93" s="33" t="str" cm="1">
        <f t="array" ref="L93">IF($AH$93=0,"",IF(INDEX(MASTER!$AH$8:$BD$9,$AH$93,E$255)=0,"",INDEX(MASTER!$AH$8:$BD$9,$AH$93,E$255)))</f>
        <v/>
      </c>
      <c r="M93" s="33" t="str" cm="1">
        <f t="array" ref="M93">IF($AH$93=0,"",IF(INDEX(MASTER!$AH$8:$BD$9,$AH$93,F$255)=0,"",INDEX(MASTER!$AH$8:$BD$9,$AH$93,F$255)))</f>
        <v/>
      </c>
      <c r="N93" s="33" t="str" cm="1">
        <f t="array" ref="N93">IF($AH$93=0,"",IF(INDEX(MASTER!$AH$8:$BD$9,$AH$93,G$255)=0,"",INDEX(MASTER!$AH$8:$BD$9,$AH$93,G$255)))</f>
        <v/>
      </c>
      <c r="O93" s="33" t="str" cm="1">
        <f t="array" ref="O93">IF($AH$93=0,"",IF(INDEX(MASTER!$AH$8:$BD$9,$AH$93,H$255)=0,"",INDEX(MASTER!$AH$8:$BD$9,$AH$93,H$255)))</f>
        <v/>
      </c>
      <c r="P93" s="33" t="str" cm="1">
        <f t="array" ref="P93">IF($AH$93=0,"",IF(INDEX(MASTER!$AH$8:$BD$9,$AH$93,I$255)=0,"",INDEX(MASTER!$AH$8:$BD$9,$AH$93,I$255)))</f>
        <v/>
      </c>
      <c r="Q93" s="33" t="str" cm="1">
        <f t="array" ref="Q93">IF($AH$93=0,"",IF(INDEX(MASTER!$AH$8:$BD$9,$AH$93,J$255)=0,"",INDEX(MASTER!$AH$8:$BD$9,$AH$93,J$255)))</f>
        <v/>
      </c>
      <c r="R93" s="33" t="str" cm="1">
        <f t="array" ref="R93">IF($AH$93=0,"",IF(INDEX(MASTER!$AH$8:$BD$9,$AH$93,K$255)=0,"",INDEX(MASTER!$AH$8:$BD$9,$AH$93,K$255)))</f>
        <v/>
      </c>
      <c r="S93" s="33" t="str" cm="1">
        <f t="array" ref="S93">IF($AH$93=0,"",IF(INDEX(MASTER!$AH$8:$BD$9,$AH$93,L$255)=0,"",INDEX(MASTER!$AH$8:$BD$9,$AH$93,L$255)))</f>
        <v/>
      </c>
      <c r="T93" s="33" t="str" cm="1">
        <f t="array" ref="T93">IF($AH$93=0,"",IF(INDEX(MASTER!$AH$8:$BD$9,$AH$93,M$255)=0,"",INDEX(MASTER!$AH$8:$BD$9,$AH$93,M$255)))</f>
        <v/>
      </c>
      <c r="U93" s="33" t="str" cm="1">
        <f t="array" ref="U93">IF($AH$93=0,"",IF(INDEX(MASTER!$AH$8:$BD$9,$AH$93,N$255)=0,"",INDEX(MASTER!$AH$8:$BD$9,$AH$93,N$255)))</f>
        <v/>
      </c>
      <c r="V93" s="33" t="str" cm="1">
        <f t="array" ref="V93">IF($AH$93=0,"",IF(INDEX(MASTER!$AH$8:$BD$9,$AH$93,O$255)=0,"",INDEX(MASTER!$AH$8:$BD$9,$AH$93,O$255)))</f>
        <v/>
      </c>
      <c r="W93" s="33" t="str" cm="1">
        <f t="array" ref="W93">IF($AH$93=0,"",IF(INDEX(MASTER!$AH$8:$BD$9,$AH$93,P$255)=0,"",INDEX(MASTER!$AH$8:$BD$9,$AH$93,P$255)))</f>
        <v/>
      </c>
      <c r="X93" s="33" t="str" cm="1">
        <f t="array" ref="X93">IF($AH$93=0,"",IF(INDEX(MASTER!$AH$8:$BD$9,$AH$93,Q$255)=0,"",INDEX(MASTER!$AH$8:$BD$9,$AH$93,Q$255)))</f>
        <v/>
      </c>
      <c r="Y93" s="33" t="str" cm="1">
        <f t="array" ref="Y93">IF($AH$93=0,"",IF(INDEX(MASTER!$AH$8:$BD$9,$AH$93,R$255)=0,"",INDEX(MASTER!$AH$8:$BD$9,$AH$93,R$255)))</f>
        <v/>
      </c>
      <c r="Z93" s="33" t="str" cm="1">
        <f t="array" ref="Z93">IF($AH$93=0,"",IF(INDEX(MASTER!$AH$8:$BD$9,$AH$93,S$255)=0,"",INDEX(MASTER!$AH$8:$BD$9,$AH$93,S$255)))</f>
        <v/>
      </c>
      <c r="AA93" s="33" t="str" cm="1">
        <f t="array" ref="AA93">IF($AH$93=0,"",IF(INDEX(MASTER!$AH$8:$BD$9,$AH$93,T$255)=0,"",INDEX(MASTER!$AH$8:$BD$9,$AH$93,T$255)))</f>
        <v/>
      </c>
      <c r="AB93" s="33" t="str" cm="1">
        <f t="array" ref="AB93">IF($AH$93=0,"",IF(INDEX(MASTER!$AH$8:$BD$9,$AH$93,U$255)=0,"",INDEX(MASTER!$AH$8:$BD$9,$AH$93,U$255)))</f>
        <v/>
      </c>
      <c r="AC93" s="33" t="str" cm="1">
        <f t="array" ref="AC93">IF($AH$93=0,"",IF(INDEX(MASTER!$AH$8:$BD$9,$AH$93,V$255)=0,"",INDEX(MASTER!$AH$8:$BD$9,$AH$93,V$255)))</f>
        <v/>
      </c>
      <c r="AH93" s="3">
        <v>1</v>
      </c>
    </row>
    <row r="94" spans="2:34" ht="12.75" customHeight="1" thickBot="1" x14ac:dyDescent="0.25">
      <c r="D94" s="165" t="s">
        <v>17</v>
      </c>
      <c r="E94" s="165"/>
      <c r="F94" s="165"/>
      <c r="G94" s="165"/>
      <c r="H94" s="165"/>
      <c r="I94" s="165"/>
      <c r="J94" s="165"/>
      <c r="K94" s="33" t="str" cm="1">
        <f t="array" ref="K94">IF($AH$94=0,"",IF(INDEX(MASTER!$AI$8:$BD$9,$AH$94,D$255)=0,"",INDEX(MASTER!$AI$8:$BD$9,$AH$94,D$255)))</f>
        <v/>
      </c>
      <c r="L94" s="33" t="str" cm="1">
        <f t="array" ref="L94">IF($AH$94=0,"",IF(INDEX(MASTER!$AI$8:$BD$9,$AH$94,E$255)=0,"",INDEX(MASTER!$AI$8:$BD$9,$AH$94,E$255)))</f>
        <v/>
      </c>
      <c r="M94" s="33" t="str" cm="1">
        <f t="array" ref="M94">IF($AH$94=0,"",IF(INDEX(MASTER!$AI$8:$BD$9,$AH$94,F$255)=0,"",INDEX(MASTER!$AI$8:$BD$9,$AH$94,F$255)))</f>
        <v/>
      </c>
      <c r="N94" s="33" t="str" cm="1">
        <f t="array" ref="N94">IF($AH$94=0,"",IF(INDEX(MASTER!$AI$8:$BD$9,$AH$94,G$255)=0,"",INDEX(MASTER!$AI$8:$BD$9,$AH$94,G$255)))</f>
        <v/>
      </c>
      <c r="O94" s="33" t="str" cm="1">
        <f t="array" ref="O94">IF($AH$94=0,"",IF(INDEX(MASTER!$AI$8:$BD$9,$AH$94,H$255)=0,"",INDEX(MASTER!$AI$8:$BD$9,$AH$94,H$255)))</f>
        <v/>
      </c>
      <c r="P94" s="33" t="str" cm="1">
        <f t="array" ref="P94">IF($AH$94=0,"",IF(INDEX(MASTER!$AI$8:$BD$9,$AH$94,I$255)=0,"",INDEX(MASTER!$AI$8:$BD$9,$AH$94,I$255)))</f>
        <v/>
      </c>
      <c r="Q94" s="33" t="str" cm="1">
        <f t="array" ref="Q94">IF($AH$94=0,"",IF(INDEX(MASTER!$AI$8:$BD$9,$AH$94,J$255)=0,"",INDEX(MASTER!$AI$8:$BD$9,$AH$94,J$255)))</f>
        <v/>
      </c>
      <c r="R94" s="33" t="str" cm="1">
        <f t="array" ref="R94">IF($AH$94=0,"",IF(INDEX(MASTER!$AI$8:$BD$9,$AH$94,K$255)=0,"",INDEX(MASTER!$AI$8:$BD$9,$AH$94,K$255)))</f>
        <v/>
      </c>
      <c r="S94" s="33" t="str" cm="1">
        <f t="array" ref="S94">IF($AH$94=0,"",IF(INDEX(MASTER!$AI$8:$BD$9,$AH$94,L$255)=0,"",INDEX(MASTER!$AI$8:$BD$9,$AH$94,L$255)))</f>
        <v/>
      </c>
      <c r="T94" s="33" t="str" cm="1">
        <f t="array" ref="T94">IF($AH$94=0,"",IF(INDEX(MASTER!$AI$8:$BD$9,$AH$94,M$255)=0,"",INDEX(MASTER!$AI$8:$BD$9,$AH$94,M$255)))</f>
        <v/>
      </c>
      <c r="U94" s="33" t="str" cm="1">
        <f t="array" ref="U94">IF($AH$94=0,"",IF(INDEX(MASTER!$AI$8:$BD$9,$AH$94,N$255)=0,"",INDEX(MASTER!$AI$8:$BD$9,$AH$94,N$255)))</f>
        <v/>
      </c>
      <c r="V94" s="33" t="str" cm="1">
        <f t="array" ref="V94">IF($AH$94=0,"",IF(INDEX(MASTER!$AI$8:$BD$9,$AH$94,O$255)=0,"",INDEX(MASTER!$AI$8:$BD$9,$AH$94,O$255)))</f>
        <v/>
      </c>
      <c r="W94" s="33" t="str" cm="1">
        <f t="array" ref="W94">IF($AH$94=0,"",IF(INDEX(MASTER!$AI$8:$BD$9,$AH$94,P$255)=0,"",INDEX(MASTER!$AI$8:$BD$9,$AH$94,P$255)))</f>
        <v/>
      </c>
      <c r="X94" s="33" t="str" cm="1">
        <f t="array" ref="X94">IF($AH$94=0,"",IF(INDEX(MASTER!$AI$8:$BD$9,$AH$94,Q$255)=0,"",INDEX(MASTER!$AI$8:$BD$9,$AH$94,Q$255)))</f>
        <v/>
      </c>
      <c r="Y94" s="33" t="str" cm="1">
        <f t="array" ref="Y94">IF($AH$94=0,"",IF(INDEX(MASTER!$AI$8:$BD$9,$AH$94,R$255)=0,"",INDEX(MASTER!$AI$8:$BD$9,$AH$94,R$255)))</f>
        <v/>
      </c>
      <c r="Z94" s="33" t="str" cm="1">
        <f t="array" ref="Z94">IF($AH$94=0,"",IF(INDEX(MASTER!$AI$8:$BD$9,$AH$94,S$255)=0,"",INDEX(MASTER!$AI$8:$BD$9,$AH$94,S$255)))</f>
        <v/>
      </c>
      <c r="AA94" s="33" t="str" cm="1">
        <f t="array" ref="AA94">IF($AH$94=0,"",IF(INDEX(MASTER!$AI$8:$BD$9,$AH$94,T$255)=0,"",INDEX(MASTER!$AI$8:$BD$9,$AH$94,T$255)))</f>
        <v/>
      </c>
      <c r="AB94" s="33" t="str" cm="1">
        <f t="array" ref="AB94">IF($AH$94=0,"",IF(INDEX(MASTER!$AI$8:$BD$9,$AH$94,U$255)=0,"",INDEX(MASTER!$AI$8:$BD$9,$AH$94,U$255)))</f>
        <v/>
      </c>
      <c r="AC94" s="33" t="str" cm="1">
        <f t="array" ref="AC94">IF($AH$94=0,"",IF(INDEX(MASTER!$AI$8:$BD$9,$AH$94,V$255)=0,"",INDEX(MASTER!$AI$8:$BD$9,$AH$94,V$255)))</f>
        <v/>
      </c>
      <c r="AH94" s="3">
        <v>2</v>
      </c>
    </row>
    <row r="95" spans="2:34" ht="12.75" customHeight="1" x14ac:dyDescent="0.2">
      <c r="B95" s="160" t="s">
        <v>5</v>
      </c>
      <c r="D95" s="156" t="s">
        <v>0</v>
      </c>
      <c r="E95" s="156" t="s">
        <v>0</v>
      </c>
      <c r="F95" s="156" t="s">
        <v>14</v>
      </c>
      <c r="G95" s="166" t="s">
        <v>1</v>
      </c>
      <c r="H95" s="167"/>
      <c r="I95" s="167"/>
      <c r="J95" s="173" t="s">
        <v>15</v>
      </c>
      <c r="K95" s="17" t="str">
        <f t="shared" ref="K95:AC95" si="8">IF(OR(TRIM(K93)=0,TRIM(K93)=""),"",IF(IFERROR(TRIM(INDEX(QryItemNamed,MATCH(TRIM(K93),ITEM,0),2)),"")="Y","SPECIAL",LEFT(IFERROR(TRIM(INDEX(ITEM,MATCH(TRIM(K93),ITEM,0))),""),3)))</f>
        <v/>
      </c>
      <c r="L95" s="18" t="str">
        <f t="shared" si="8"/>
        <v/>
      </c>
      <c r="M95" s="18" t="str">
        <f t="shared" si="8"/>
        <v/>
      </c>
      <c r="N95" s="18" t="str">
        <f t="shared" ref="N95" si="9">IF(OR(TRIM(N93)=0,TRIM(N93)=""),"",IF(IFERROR(TRIM(INDEX(QryItemNamed,MATCH(TRIM(N93),ITEM,0),2)),"")="Y","SPECIAL",LEFT(IFERROR(TRIM(INDEX(ITEM,MATCH(TRIM(N93),ITEM,0))),""),3)))</f>
        <v/>
      </c>
      <c r="O95" s="18" t="str">
        <f t="shared" si="8"/>
        <v/>
      </c>
      <c r="P95" s="18" t="str">
        <f t="shared" si="8"/>
        <v/>
      </c>
      <c r="Q95" s="18" t="str">
        <f t="shared" si="8"/>
        <v/>
      </c>
      <c r="R95" s="18" t="str">
        <f t="shared" si="8"/>
        <v/>
      </c>
      <c r="S95" s="18" t="str">
        <f t="shared" si="8"/>
        <v/>
      </c>
      <c r="T95" s="18" t="str">
        <f t="shared" si="8"/>
        <v/>
      </c>
      <c r="U95" s="18" t="str">
        <f t="shared" si="8"/>
        <v/>
      </c>
      <c r="V95" s="18" t="str">
        <f t="shared" si="8"/>
        <v/>
      </c>
      <c r="W95" s="18" t="str">
        <f t="shared" si="8"/>
        <v/>
      </c>
      <c r="X95" s="18" t="str">
        <f t="shared" si="8"/>
        <v/>
      </c>
      <c r="Y95" s="18" t="str">
        <f t="shared" si="8"/>
        <v/>
      </c>
      <c r="Z95" s="18" t="str">
        <f t="shared" si="8"/>
        <v/>
      </c>
      <c r="AA95" s="18" t="str">
        <f t="shared" si="8"/>
        <v/>
      </c>
      <c r="AB95" s="18" t="str">
        <f t="shared" si="8"/>
        <v/>
      </c>
      <c r="AC95" s="18" t="str">
        <f t="shared" si="8"/>
        <v/>
      </c>
    </row>
    <row r="96" spans="2:34" ht="12.75" customHeight="1" x14ac:dyDescent="0.2">
      <c r="B96" s="161"/>
      <c r="D96" s="157"/>
      <c r="E96" s="157"/>
      <c r="F96" s="157"/>
      <c r="G96" s="168"/>
      <c r="H96" s="169"/>
      <c r="I96" s="169"/>
      <c r="J96" s="174"/>
      <c r="K96" s="189" t="str">
        <f t="shared" ref="K96:AC96" si="10">IF(OR(TRIM(K93)=0,TRIM(K93)=""),IF(K94="","",K94),IF(IFERROR(TRIM(INDEX(QryItemNamed,MATCH(TRIM(K93),ITEM,0),2)),"")="Y",TRIM(RIGHT(IFERROR(TRIM(INDEX(QryItemNamed,MATCH(TRIM(K93),ITEM,0),4)),"123456789012"),LEN(IFERROR(TRIM(INDEX(QryItemNamed,MATCH(TRIM(K93),ITEM,0),4)),"123456789012"))-9))&amp;K94,IFERROR(TRIM(INDEX(QryItemNamed,MATCH(TRIM(K93),ITEM,0),4))&amp;K94,"ITEM CODE DOES NOT EXIST IN ITEM MASTER")))</f>
        <v/>
      </c>
      <c r="L96" s="150" t="str">
        <f t="shared" si="10"/>
        <v/>
      </c>
      <c r="M96" s="150" t="str">
        <f t="shared" ref="M96:N96" si="11">IF(OR(TRIM(M93)=0,TRIM(M93)=""),IF(M94="","",M94),IF(IFERROR(TRIM(INDEX(QryItemNamed,MATCH(TRIM(M93),ITEM,0),2)),"")="Y",TRIM(RIGHT(IFERROR(TRIM(INDEX(QryItemNamed,MATCH(TRIM(M93),ITEM,0),4)),"123456789012"),LEN(IFERROR(TRIM(INDEX(QryItemNamed,MATCH(TRIM(M93),ITEM,0),4)),"123456789012"))-9))&amp;M94,IFERROR(TRIM(INDEX(QryItemNamed,MATCH(TRIM(M93),ITEM,0),4))&amp;M94,"ITEM CODE DOES NOT EXIST IN ITEM MASTER")))</f>
        <v/>
      </c>
      <c r="N96" s="150" t="str">
        <f t="shared" si="11"/>
        <v/>
      </c>
      <c r="O96" s="150" t="str">
        <f t="shared" si="10"/>
        <v/>
      </c>
      <c r="P96" s="150" t="str">
        <f t="shared" si="10"/>
        <v/>
      </c>
      <c r="Q96" s="150" t="str">
        <f t="shared" si="10"/>
        <v/>
      </c>
      <c r="R96" s="150" t="str">
        <f t="shared" si="10"/>
        <v/>
      </c>
      <c r="S96" s="150" t="str">
        <f t="shared" si="10"/>
        <v/>
      </c>
      <c r="T96" s="150" t="str">
        <f t="shared" si="10"/>
        <v/>
      </c>
      <c r="U96" s="150" t="str">
        <f t="shared" si="10"/>
        <v/>
      </c>
      <c r="V96" s="150" t="str">
        <f t="shared" si="10"/>
        <v/>
      </c>
      <c r="W96" s="150" t="str">
        <f t="shared" si="10"/>
        <v/>
      </c>
      <c r="X96" s="150" t="str">
        <f t="shared" si="10"/>
        <v/>
      </c>
      <c r="Y96" s="150" t="str">
        <f t="shared" si="10"/>
        <v/>
      </c>
      <c r="Z96" s="150" t="str">
        <f t="shared" si="10"/>
        <v/>
      </c>
      <c r="AA96" s="150" t="str">
        <f t="shared" si="10"/>
        <v/>
      </c>
      <c r="AB96" s="150" t="str">
        <f t="shared" si="10"/>
        <v/>
      </c>
      <c r="AC96" s="150" t="str">
        <f t="shared" si="10"/>
        <v/>
      </c>
    </row>
    <row r="97" spans="2:34" ht="12.75" customHeight="1" x14ac:dyDescent="0.2">
      <c r="B97" s="161"/>
      <c r="D97" s="157"/>
      <c r="E97" s="157"/>
      <c r="F97" s="157"/>
      <c r="G97" s="168"/>
      <c r="H97" s="169"/>
      <c r="I97" s="169"/>
      <c r="J97" s="174"/>
      <c r="K97" s="190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</row>
    <row r="98" spans="2:34" ht="12.75" customHeight="1" x14ac:dyDescent="0.2">
      <c r="B98" s="161"/>
      <c r="D98" s="157"/>
      <c r="E98" s="157"/>
      <c r="F98" s="157"/>
      <c r="G98" s="168"/>
      <c r="H98" s="169"/>
      <c r="I98" s="169"/>
      <c r="J98" s="174"/>
      <c r="K98" s="190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</row>
    <row r="99" spans="2:34" ht="12.75" customHeight="1" x14ac:dyDescent="0.2">
      <c r="B99" s="161"/>
      <c r="D99" s="157"/>
      <c r="E99" s="157"/>
      <c r="F99" s="157"/>
      <c r="G99" s="168"/>
      <c r="H99" s="169"/>
      <c r="I99" s="169"/>
      <c r="J99" s="174"/>
      <c r="K99" s="190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</row>
    <row r="100" spans="2:34" ht="12.75" customHeight="1" x14ac:dyDescent="0.2">
      <c r="B100" s="161"/>
      <c r="D100" s="157"/>
      <c r="E100" s="157"/>
      <c r="F100" s="157"/>
      <c r="G100" s="168"/>
      <c r="H100" s="169"/>
      <c r="I100" s="169"/>
      <c r="J100" s="174"/>
      <c r="K100" s="190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</row>
    <row r="101" spans="2:34" ht="12.75" customHeight="1" x14ac:dyDescent="0.2">
      <c r="B101" s="161"/>
      <c r="D101" s="157"/>
      <c r="E101" s="157"/>
      <c r="F101" s="157"/>
      <c r="G101" s="168"/>
      <c r="H101" s="169"/>
      <c r="I101" s="169"/>
      <c r="J101" s="174"/>
      <c r="K101" s="190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</row>
    <row r="102" spans="2:34" ht="12.75" customHeight="1" x14ac:dyDescent="0.2">
      <c r="B102" s="161"/>
      <c r="D102" s="157"/>
      <c r="E102" s="157"/>
      <c r="F102" s="157"/>
      <c r="G102" s="168"/>
      <c r="H102" s="169"/>
      <c r="I102" s="169"/>
      <c r="J102" s="174"/>
      <c r="K102" s="190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</row>
    <row r="103" spans="2:34" ht="12.75" customHeight="1" x14ac:dyDescent="0.2">
      <c r="B103" s="161"/>
      <c r="D103" s="157"/>
      <c r="E103" s="157"/>
      <c r="F103" s="157"/>
      <c r="G103" s="168"/>
      <c r="H103" s="169"/>
      <c r="I103" s="169"/>
      <c r="J103" s="174"/>
      <c r="K103" s="190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</row>
    <row r="104" spans="2:34" ht="12.75" customHeight="1" x14ac:dyDescent="0.2">
      <c r="B104" s="161"/>
      <c r="D104" s="157"/>
      <c r="E104" s="157"/>
      <c r="F104" s="157"/>
      <c r="G104" s="168"/>
      <c r="H104" s="169"/>
      <c r="I104" s="169"/>
      <c r="J104" s="174"/>
      <c r="K104" s="190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</row>
    <row r="105" spans="2:34" ht="12.75" customHeight="1" x14ac:dyDescent="0.2">
      <c r="B105" s="161"/>
      <c r="D105" s="157"/>
      <c r="E105" s="157"/>
      <c r="F105" s="157"/>
      <c r="G105" s="168"/>
      <c r="H105" s="169"/>
      <c r="I105" s="169"/>
      <c r="J105" s="174"/>
      <c r="K105" s="190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</row>
    <row r="106" spans="2:34" ht="12.75" customHeight="1" x14ac:dyDescent="0.2">
      <c r="B106" s="161"/>
      <c r="D106" s="157"/>
      <c r="E106" s="157"/>
      <c r="F106" s="157"/>
      <c r="G106" s="168"/>
      <c r="H106" s="169"/>
      <c r="I106" s="169"/>
      <c r="J106" s="174"/>
      <c r="K106" s="190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</row>
    <row r="107" spans="2:34" ht="12.75" customHeight="1" x14ac:dyDescent="0.2">
      <c r="B107" s="161"/>
      <c r="D107" s="157"/>
      <c r="E107" s="157"/>
      <c r="F107" s="157"/>
      <c r="G107" s="168"/>
      <c r="H107" s="169"/>
      <c r="I107" s="169"/>
      <c r="J107" s="174"/>
      <c r="K107" s="191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</row>
    <row r="108" spans="2:34" ht="12.75" customHeight="1" thickBot="1" x14ac:dyDescent="0.25">
      <c r="B108" s="162"/>
      <c r="D108" s="180"/>
      <c r="E108" s="180"/>
      <c r="F108" s="180"/>
      <c r="G108" s="183"/>
      <c r="H108" s="184"/>
      <c r="I108" s="184"/>
      <c r="J108" s="175"/>
      <c r="K108" s="19" t="str">
        <f t="shared" ref="K108:AC108" si="12">IF(OR(TRIM(K93)=0,TRIM(K93)=""),"",IF(IFERROR(TRIM(INDEX(QryItemNamed,MATCH(TRIM(K93),ITEM,0),3)),"")="LS","",IFERROR(TRIM(INDEX(QryItemNamed,MATCH(TRIM(K93),ITEM,0),3)),"")))</f>
        <v/>
      </c>
      <c r="L108" s="20" t="str">
        <f t="shared" si="12"/>
        <v/>
      </c>
      <c r="M108" s="20" t="str">
        <f t="shared" si="12"/>
        <v/>
      </c>
      <c r="N108" s="20" t="str">
        <f t="shared" ref="N108" si="13">IF(OR(TRIM(N93)=0,TRIM(N93)=""),"",IF(IFERROR(TRIM(INDEX(QryItemNamed,MATCH(TRIM(N93),ITEM,0),3)),"")="LS","",IFERROR(TRIM(INDEX(QryItemNamed,MATCH(TRIM(N93),ITEM,0),3)),"")))</f>
        <v/>
      </c>
      <c r="O108" s="20" t="str">
        <f t="shared" si="12"/>
        <v/>
      </c>
      <c r="P108" s="20" t="str">
        <f t="shared" si="12"/>
        <v/>
      </c>
      <c r="Q108" s="20" t="str">
        <f t="shared" si="12"/>
        <v/>
      </c>
      <c r="R108" s="20" t="str">
        <f t="shared" si="12"/>
        <v/>
      </c>
      <c r="S108" s="20" t="str">
        <f t="shared" si="12"/>
        <v/>
      </c>
      <c r="T108" s="20" t="str">
        <f t="shared" si="12"/>
        <v/>
      </c>
      <c r="U108" s="20" t="str">
        <f t="shared" si="12"/>
        <v/>
      </c>
      <c r="V108" s="20" t="str">
        <f t="shared" si="12"/>
        <v/>
      </c>
      <c r="W108" s="20" t="str">
        <f t="shared" si="12"/>
        <v/>
      </c>
      <c r="X108" s="20" t="str">
        <f t="shared" si="12"/>
        <v/>
      </c>
      <c r="Y108" s="20" t="str">
        <f t="shared" si="12"/>
        <v/>
      </c>
      <c r="Z108" s="20" t="str">
        <f t="shared" si="12"/>
        <v/>
      </c>
      <c r="AA108" s="20" t="str">
        <f t="shared" si="12"/>
        <v/>
      </c>
      <c r="AB108" s="20" t="str">
        <f t="shared" si="12"/>
        <v/>
      </c>
      <c r="AC108" s="20" t="str">
        <f t="shared" si="12"/>
        <v/>
      </c>
    </row>
    <row r="109" spans="2:34" ht="12.75" customHeight="1" x14ac:dyDescent="0.2">
      <c r="B109" s="21"/>
      <c r="D109" s="22" t="str" cm="1">
        <f t="array" ref="D109">IF($AH$109=0,"",INDEX(MASTER!$D$24:$AG$391,$AH$109,D$255))</f>
        <v>$XS123</v>
      </c>
      <c r="E109" s="22" cm="1">
        <f t="array" ref="E109">IF($AH$109=0,"",INDEX(MASTER!$D$24:$AG$391,$AH$109,E$255))</f>
        <v>0</v>
      </c>
      <c r="F109" s="22" t="str" cm="1">
        <f t="array" ref="F109">IF($AH$109=0,"",INDEX(MASTER!$D$24:$AG$391,$AH$109,F$255))</f>
        <v>RAMP A</v>
      </c>
      <c r="G109" s="23" cm="1">
        <f t="array" ref="G109">IF($AH$109=0,"",INDEX(MASTER!$D$24:$AG$391,$AH$109,G$255))</f>
        <v>2400</v>
      </c>
      <c r="H109" s="22" t="str" cm="1">
        <f t="array" ref="H109">IF($AH$109=0,"",INDEX(MASTER!$D$24:$AG$391,$AH$109,H$255))</f>
        <v>TO</v>
      </c>
      <c r="I109" s="23" cm="1">
        <f t="array" ref="I109">IF($AH$109=0,"",INDEX(MASTER!$D$24:$AG$391,$AH$109,I$255))</f>
        <v>2450</v>
      </c>
      <c r="J109" s="22" cm="1">
        <f t="array" ref="J109">IF($AH$109=0,"",INDEX(MASTER!$D$24:$AG$391,$AH$109,J$255))</f>
        <v>0</v>
      </c>
      <c r="K109" s="65" cm="1">
        <f t="array" ref="K109">IF($AH109=0,"",INDEX(MASTER!$AH$24:$BD$391,$AH109,D$255))</f>
        <v>0</v>
      </c>
      <c r="L109" s="61" cm="1">
        <f t="array" ref="L109">IF($AH109=0,"",INDEX(MASTER!$AH$24:$BD$391,$AH109,E$255))</f>
        <v>0</v>
      </c>
      <c r="M109" s="61" cm="1">
        <f t="array" ref="M109">IF($AH109=0,"",INDEX(MASTER!$AH$24:$BD$391,$AH109,F$255))</f>
        <v>0</v>
      </c>
      <c r="N109" s="61" cm="1">
        <f t="array" ref="N109">IF($AH109=0,"",INDEX(MASTER!$AH$24:$BD$391,$AH109,G$255))</f>
        <v>0</v>
      </c>
      <c r="O109" s="61" cm="1">
        <f t="array" ref="O109">IF($AH109=0,"",INDEX(MASTER!$AH$24:$BD$391,$AH109,H$255))</f>
        <v>0</v>
      </c>
      <c r="P109" s="61" cm="1">
        <f t="array" ref="P109">IF($AH109=0,"",INDEX(MASTER!$AH$24:$BD$391,$AH109,I$255))</f>
        <v>0</v>
      </c>
      <c r="Q109" s="61" cm="1">
        <f t="array" ref="Q109">IF($AH109=0,"",INDEX(MASTER!$AH$24:$BD$391,$AH109,J$255))</f>
        <v>0</v>
      </c>
      <c r="R109" s="61" cm="1">
        <f t="array" ref="R109">IF($AH109=0,"",INDEX(MASTER!$AH$24:$BD$391,$AH109,K$255))</f>
        <v>0</v>
      </c>
      <c r="S109" s="61" cm="1">
        <f t="array" ref="S109">IF($AH109=0,"",INDEX(MASTER!$AH$24:$BD$391,$AH109,L$255))</f>
        <v>0</v>
      </c>
      <c r="T109" s="61" cm="1">
        <f t="array" ref="T109">IF($AH109=0,"",INDEX(MASTER!$AH$24:$BD$391,$AH109,M$255))</f>
        <v>0</v>
      </c>
      <c r="U109" s="61" cm="1">
        <f t="array" ref="U109">IF($AH109=0,"",INDEX(MASTER!$AH$24:$BD$391,$AH109,N$255))</f>
        <v>0</v>
      </c>
      <c r="V109" s="61" cm="1">
        <f t="array" ref="V109">IF($AH109=0,"",INDEX(MASTER!$AH$24:$BD$391,$AH109,O$255))</f>
        <v>0</v>
      </c>
      <c r="W109" s="61" cm="1">
        <f t="array" ref="W109">IF($AH109=0,"",INDEX(MASTER!$AH$24:$BD$391,$AH109,P$255))</f>
        <v>0</v>
      </c>
      <c r="X109" s="61" cm="1">
        <f t="array" ref="X109">IF($AH109=0,"",INDEX(MASTER!$AH$24:$BD$391,$AH109,Q$255))</f>
        <v>0</v>
      </c>
      <c r="Y109" s="61" cm="1">
        <f t="array" ref="Y109">IF($AH109=0,"",INDEX(MASTER!$AH$24:$BD$391,$AH109,R$255))</f>
        <v>0</v>
      </c>
      <c r="Z109" s="61" cm="1">
        <f t="array" ref="Z109">IF($AH109=0,"",INDEX(MASTER!$AH$24:$BD$391,$AH109,S$255))</f>
        <v>0</v>
      </c>
      <c r="AA109" s="61" cm="1">
        <f t="array" ref="AA109">IF($AH109=0,"",INDEX(MASTER!$AH$24:$BD$391,$AH109,T$255))</f>
        <v>0</v>
      </c>
      <c r="AB109" s="61" cm="1">
        <f t="array" ref="AB109">IF($AH109=0,"",INDEX(MASTER!$AH$24:$BD$391,$AH109,U$255))</f>
        <v>0</v>
      </c>
      <c r="AC109" s="61" cm="1">
        <f t="array" ref="AC109">IF($AH109=0,"",INDEX(MASTER!$AH$24:$BD$391,$AH109,V$255))</f>
        <v>0</v>
      </c>
      <c r="AH109" s="3">
        <v>66</v>
      </c>
    </row>
    <row r="110" spans="2:34" ht="12.75" customHeight="1" x14ac:dyDescent="0.2">
      <c r="B110" s="28"/>
      <c r="D110" s="22" t="str" cm="1">
        <f t="array" ref="D110">IF($AH$110=0,"",INDEX(MASTER!$D$24:$AG$391,$AH$110,D$255))</f>
        <v>$XS123</v>
      </c>
      <c r="E110" s="22" cm="1">
        <f t="array" ref="E110">IF($AH$110=0,"",INDEX(MASTER!$D$24:$AG$391,$AH$110,E$255))</f>
        <v>0</v>
      </c>
      <c r="F110" s="22" t="str" cm="1">
        <f t="array" ref="F110">IF($AH$110=0,"",INDEX(MASTER!$D$24:$AG$391,$AH$110,F$255))</f>
        <v>RAMP A</v>
      </c>
      <c r="G110" s="23" cm="1">
        <f t="array" ref="G110">IF($AH$110=0,"",INDEX(MASTER!$D$24:$AG$391,$AH$110,G$255))</f>
        <v>2450</v>
      </c>
      <c r="H110" s="22" t="str" cm="1">
        <f t="array" ref="H110">IF($AH$110=0,"",INDEX(MASTER!$D$24:$AG$391,$AH$110,H$255))</f>
        <v>TO</v>
      </c>
      <c r="I110" s="23" cm="1">
        <f t="array" ref="I110">IF($AH$110=0,"",INDEX(MASTER!$D$24:$AG$391,$AH$110,I$255))</f>
        <v>2500</v>
      </c>
      <c r="J110" s="22" cm="1">
        <f t="array" ref="J110">IF($AH$110=0,"",INDEX(MASTER!$D$24:$AG$391,$AH$110,J$255))</f>
        <v>0</v>
      </c>
      <c r="K110" s="26" cm="1">
        <f t="array" ref="K110">IF($AH110=0,"",INDEX(MASTER!$AH$24:$BD$391,$AH110,D$255))</f>
        <v>0</v>
      </c>
      <c r="L110" s="27" cm="1">
        <f t="array" ref="L110">IF($AH110=0,"",INDEX(MASTER!$AH$24:$BD$391,$AH110,E$255))</f>
        <v>0</v>
      </c>
      <c r="M110" s="27" cm="1">
        <f t="array" ref="M110">IF($AH110=0,"",INDEX(MASTER!$AH$24:$BD$391,$AH110,F$255))</f>
        <v>0</v>
      </c>
      <c r="N110" s="27" cm="1">
        <f t="array" ref="N110">IF($AH110=0,"",INDEX(MASTER!$AH$24:$BD$391,$AH110,G$255))</f>
        <v>0</v>
      </c>
      <c r="O110" s="27" cm="1">
        <f t="array" ref="O110">IF($AH110=0,"",INDEX(MASTER!$AH$24:$BD$391,$AH110,H$255))</f>
        <v>0</v>
      </c>
      <c r="P110" s="27" cm="1">
        <f t="array" ref="P110">IF($AH110=0,"",INDEX(MASTER!$AH$24:$BD$391,$AH110,I$255))</f>
        <v>0</v>
      </c>
      <c r="Q110" s="27" cm="1">
        <f t="array" ref="Q110">IF($AH110=0,"",INDEX(MASTER!$AH$24:$BD$391,$AH110,J$255))</f>
        <v>0</v>
      </c>
      <c r="R110" s="27" cm="1">
        <f t="array" ref="R110">IF($AH110=0,"",INDEX(MASTER!$AH$24:$BD$391,$AH110,K$255))</f>
        <v>0</v>
      </c>
      <c r="S110" s="27" cm="1">
        <f t="array" ref="S110">IF($AH110=0,"",INDEX(MASTER!$AH$24:$BD$391,$AH110,L$255))</f>
        <v>0</v>
      </c>
      <c r="T110" s="27" cm="1">
        <f t="array" ref="T110">IF($AH110=0,"",INDEX(MASTER!$AH$24:$BD$391,$AH110,M$255))</f>
        <v>0</v>
      </c>
      <c r="U110" s="27" cm="1">
        <f t="array" ref="U110">IF($AH110=0,"",INDEX(MASTER!$AH$24:$BD$391,$AH110,N$255))</f>
        <v>0</v>
      </c>
      <c r="V110" s="27" cm="1">
        <f t="array" ref="V110">IF($AH110=0,"",INDEX(MASTER!$AH$24:$BD$391,$AH110,O$255))</f>
        <v>0</v>
      </c>
      <c r="W110" s="27" cm="1">
        <f t="array" ref="W110">IF($AH110=0,"",INDEX(MASTER!$AH$24:$BD$391,$AH110,P$255))</f>
        <v>0</v>
      </c>
      <c r="X110" s="27" cm="1">
        <f t="array" ref="X110">IF($AH110=0,"",INDEX(MASTER!$AH$24:$BD$391,$AH110,Q$255))</f>
        <v>0</v>
      </c>
      <c r="Y110" s="27" cm="1">
        <f t="array" ref="Y110">IF($AH110=0,"",INDEX(MASTER!$AH$24:$BD$391,$AH110,R$255))</f>
        <v>0</v>
      </c>
      <c r="Z110" s="27" cm="1">
        <f t="array" ref="Z110">IF($AH110=0,"",INDEX(MASTER!$AH$24:$BD$391,$AH110,S$255))</f>
        <v>0</v>
      </c>
      <c r="AA110" s="27" cm="1">
        <f t="array" ref="AA110">IF($AH110=0,"",INDEX(MASTER!$AH$24:$BD$391,$AH110,T$255))</f>
        <v>0</v>
      </c>
      <c r="AB110" s="27" cm="1">
        <f t="array" ref="AB110">IF($AH110=0,"",INDEX(MASTER!$AH$24:$BD$391,$AH110,U$255))</f>
        <v>0</v>
      </c>
      <c r="AC110" s="27" cm="1">
        <f t="array" ref="AC110">IF($AH110=0,"",INDEX(MASTER!$AH$24:$BD$391,$AH110,V$255))</f>
        <v>0</v>
      </c>
      <c r="AH110" s="3">
        <v>67</v>
      </c>
    </row>
    <row r="111" spans="2:34" ht="12.75" customHeight="1" x14ac:dyDescent="0.2">
      <c r="B111" s="28"/>
      <c r="D111" s="22" t="str" cm="1">
        <f t="array" ref="D111">IF($AH$111=0,"",INDEX(MASTER!$D$24:$AG$391,$AH$111,D$255))</f>
        <v>$XS124</v>
      </c>
      <c r="E111" s="22" cm="1">
        <f t="array" ref="E111">IF($AH$111=0,"",INDEX(MASTER!$D$24:$AG$391,$AH$111,E$255))</f>
        <v>0</v>
      </c>
      <c r="F111" s="22" t="str" cm="1">
        <f t="array" ref="F111">IF($AH$111=0,"",INDEX(MASTER!$D$24:$AG$391,$AH$111,F$255))</f>
        <v>RAMP A</v>
      </c>
      <c r="G111" s="23" cm="1">
        <f t="array" ref="G111">IF($AH$111=0,"",INDEX(MASTER!$D$24:$AG$391,$AH$111,G$255))</f>
        <v>2500</v>
      </c>
      <c r="H111" s="22" t="str" cm="1">
        <f t="array" ref="H111">IF($AH$111=0,"",INDEX(MASTER!$D$24:$AG$391,$AH$111,H$255))</f>
        <v>TO</v>
      </c>
      <c r="I111" s="23" cm="1">
        <f t="array" ref="I111">IF($AH$111=0,"",INDEX(MASTER!$D$24:$AG$391,$AH$111,I$255))</f>
        <v>2550</v>
      </c>
      <c r="J111" s="22" cm="1">
        <f t="array" ref="J111">IF($AH$111=0,"",INDEX(MASTER!$D$24:$AG$391,$AH$111,J$255))</f>
        <v>0</v>
      </c>
      <c r="K111" s="26" cm="1">
        <f t="array" ref="K111">IF($AH111=0,"",INDEX(MASTER!$AH$24:$BD$391,$AH111,D$255))</f>
        <v>0</v>
      </c>
      <c r="L111" s="27" cm="1">
        <f t="array" ref="L111">IF($AH111=0,"",INDEX(MASTER!$AH$24:$BD$391,$AH111,E$255))</f>
        <v>0</v>
      </c>
      <c r="M111" s="27" cm="1">
        <f t="array" ref="M111">IF($AH111=0,"",INDEX(MASTER!$AH$24:$BD$391,$AH111,F$255))</f>
        <v>0</v>
      </c>
      <c r="N111" s="27" cm="1">
        <f t="array" ref="N111">IF($AH111=0,"",INDEX(MASTER!$AH$24:$BD$391,$AH111,G$255))</f>
        <v>0</v>
      </c>
      <c r="O111" s="27" cm="1">
        <f t="array" ref="O111">IF($AH111=0,"",INDEX(MASTER!$AH$24:$BD$391,$AH111,H$255))</f>
        <v>0</v>
      </c>
      <c r="P111" s="27" cm="1">
        <f t="array" ref="P111">IF($AH111=0,"",INDEX(MASTER!$AH$24:$BD$391,$AH111,I$255))</f>
        <v>0</v>
      </c>
      <c r="Q111" s="27" cm="1">
        <f t="array" ref="Q111">IF($AH111=0,"",INDEX(MASTER!$AH$24:$BD$391,$AH111,J$255))</f>
        <v>0</v>
      </c>
      <c r="R111" s="27" cm="1">
        <f t="array" ref="R111">IF($AH111=0,"",INDEX(MASTER!$AH$24:$BD$391,$AH111,K$255))</f>
        <v>0</v>
      </c>
      <c r="S111" s="27" cm="1">
        <f t="array" ref="S111">IF($AH111=0,"",INDEX(MASTER!$AH$24:$BD$391,$AH111,L$255))</f>
        <v>0</v>
      </c>
      <c r="T111" s="27" cm="1">
        <f t="array" ref="T111">IF($AH111=0,"",INDEX(MASTER!$AH$24:$BD$391,$AH111,M$255))</f>
        <v>0</v>
      </c>
      <c r="U111" s="27" cm="1">
        <f t="array" ref="U111">IF($AH111=0,"",INDEX(MASTER!$AH$24:$BD$391,$AH111,N$255))</f>
        <v>0</v>
      </c>
      <c r="V111" s="27" cm="1">
        <f t="array" ref="V111">IF($AH111=0,"",INDEX(MASTER!$AH$24:$BD$391,$AH111,O$255))</f>
        <v>0</v>
      </c>
      <c r="W111" s="27" cm="1">
        <f t="array" ref="W111">IF($AH111=0,"",INDEX(MASTER!$AH$24:$BD$391,$AH111,P$255))</f>
        <v>0</v>
      </c>
      <c r="X111" s="27" cm="1">
        <f t="array" ref="X111">IF($AH111=0,"",INDEX(MASTER!$AH$24:$BD$391,$AH111,Q$255))</f>
        <v>0</v>
      </c>
      <c r="Y111" s="27" cm="1">
        <f t="array" ref="Y111">IF($AH111=0,"",INDEX(MASTER!$AH$24:$BD$391,$AH111,R$255))</f>
        <v>0</v>
      </c>
      <c r="Z111" s="27" cm="1">
        <f t="array" ref="Z111">IF($AH111=0,"",INDEX(MASTER!$AH$24:$BD$391,$AH111,S$255))</f>
        <v>0</v>
      </c>
      <c r="AA111" s="27" cm="1">
        <f t="array" ref="AA111">IF($AH111=0,"",INDEX(MASTER!$AH$24:$BD$391,$AH111,T$255))</f>
        <v>0</v>
      </c>
      <c r="AB111" s="27" cm="1">
        <f t="array" ref="AB111">IF($AH111=0,"",INDEX(MASTER!$AH$24:$BD$391,$AH111,U$255))</f>
        <v>0</v>
      </c>
      <c r="AC111" s="27" cm="1">
        <f t="array" ref="AC111">IF($AH111=0,"",INDEX(MASTER!$AH$24:$BD$391,$AH111,V$255))</f>
        <v>0</v>
      </c>
      <c r="AH111" s="3">
        <v>68</v>
      </c>
    </row>
    <row r="112" spans="2:34" ht="12.75" customHeight="1" x14ac:dyDescent="0.2">
      <c r="B112" s="28"/>
      <c r="D112" s="22" t="str" cm="1">
        <f t="array" ref="D112">IF($AH$112=0,"",INDEX(MASTER!$D$24:$AG$391,$AH$112,D$255))</f>
        <v>$XS124</v>
      </c>
      <c r="E112" s="22" cm="1">
        <f t="array" ref="E112">IF($AH$112=0,"",INDEX(MASTER!$D$24:$AG$391,$AH$112,E$255))</f>
        <v>0</v>
      </c>
      <c r="F112" s="22" t="str" cm="1">
        <f t="array" ref="F112">IF($AH$112=0,"",INDEX(MASTER!$D$24:$AG$391,$AH$112,F$255))</f>
        <v>RAMP A</v>
      </c>
      <c r="G112" s="23" cm="1">
        <f t="array" ref="G112">IF($AH$112=0,"",INDEX(MASTER!$D$24:$AG$391,$AH$112,G$255))</f>
        <v>2550</v>
      </c>
      <c r="H112" s="22" t="str" cm="1">
        <f t="array" ref="H112">IF($AH$112=0,"",INDEX(MASTER!$D$24:$AG$391,$AH$112,H$255))</f>
        <v>TO</v>
      </c>
      <c r="I112" s="23" cm="1">
        <f t="array" ref="I112">IF($AH$112=0,"",INDEX(MASTER!$D$24:$AG$391,$AH$112,I$255))</f>
        <v>2600</v>
      </c>
      <c r="J112" s="22" cm="1">
        <f t="array" ref="J112">IF($AH$112=0,"",INDEX(MASTER!$D$24:$AG$391,$AH$112,J$255))</f>
        <v>0</v>
      </c>
      <c r="K112" s="26" cm="1">
        <f t="array" ref="K112">IF($AH112=0,"",INDEX(MASTER!$AH$24:$BD$391,$AH112,D$255))</f>
        <v>0</v>
      </c>
      <c r="L112" s="27" cm="1">
        <f t="array" ref="L112">IF($AH112=0,"",INDEX(MASTER!$AH$24:$BD$391,$AH112,E$255))</f>
        <v>0</v>
      </c>
      <c r="M112" s="27" cm="1">
        <f t="array" ref="M112">IF($AH112=0,"",INDEX(MASTER!$AH$24:$BD$391,$AH112,F$255))</f>
        <v>0</v>
      </c>
      <c r="N112" s="27" cm="1">
        <f t="array" ref="N112">IF($AH112=0,"",INDEX(MASTER!$AH$24:$BD$391,$AH112,G$255))</f>
        <v>0</v>
      </c>
      <c r="O112" s="27" cm="1">
        <f t="array" ref="O112">IF($AH112=0,"",INDEX(MASTER!$AH$24:$BD$391,$AH112,H$255))</f>
        <v>0</v>
      </c>
      <c r="P112" s="27" cm="1">
        <f t="array" ref="P112">IF($AH112=0,"",INDEX(MASTER!$AH$24:$BD$391,$AH112,I$255))</f>
        <v>0</v>
      </c>
      <c r="Q112" s="27" cm="1">
        <f t="array" ref="Q112">IF($AH112=0,"",INDEX(MASTER!$AH$24:$BD$391,$AH112,J$255))</f>
        <v>0</v>
      </c>
      <c r="R112" s="27" cm="1">
        <f t="array" ref="R112">IF($AH112=0,"",INDEX(MASTER!$AH$24:$BD$391,$AH112,K$255))</f>
        <v>0</v>
      </c>
      <c r="S112" s="27" cm="1">
        <f t="array" ref="S112">IF($AH112=0,"",INDEX(MASTER!$AH$24:$BD$391,$AH112,L$255))</f>
        <v>0</v>
      </c>
      <c r="T112" s="27" cm="1">
        <f t="array" ref="T112">IF($AH112=0,"",INDEX(MASTER!$AH$24:$BD$391,$AH112,M$255))</f>
        <v>0</v>
      </c>
      <c r="U112" s="27" cm="1">
        <f t="array" ref="U112">IF($AH112=0,"",INDEX(MASTER!$AH$24:$BD$391,$AH112,N$255))</f>
        <v>0</v>
      </c>
      <c r="V112" s="27" cm="1">
        <f t="array" ref="V112">IF($AH112=0,"",INDEX(MASTER!$AH$24:$BD$391,$AH112,O$255))</f>
        <v>0</v>
      </c>
      <c r="W112" s="27" cm="1">
        <f t="array" ref="W112">IF($AH112=0,"",INDEX(MASTER!$AH$24:$BD$391,$AH112,P$255))</f>
        <v>0</v>
      </c>
      <c r="X112" s="27" cm="1">
        <f t="array" ref="X112">IF($AH112=0,"",INDEX(MASTER!$AH$24:$BD$391,$AH112,Q$255))</f>
        <v>0</v>
      </c>
      <c r="Y112" s="27" cm="1">
        <f t="array" ref="Y112">IF($AH112=0,"",INDEX(MASTER!$AH$24:$BD$391,$AH112,R$255))</f>
        <v>0</v>
      </c>
      <c r="Z112" s="27" cm="1">
        <f t="array" ref="Z112">IF($AH112=0,"",INDEX(MASTER!$AH$24:$BD$391,$AH112,S$255))</f>
        <v>0</v>
      </c>
      <c r="AA112" s="27" cm="1">
        <f t="array" ref="AA112">IF($AH112=0,"",INDEX(MASTER!$AH$24:$BD$391,$AH112,T$255))</f>
        <v>0</v>
      </c>
      <c r="AB112" s="27" cm="1">
        <f t="array" ref="AB112">IF($AH112=0,"",INDEX(MASTER!$AH$24:$BD$391,$AH112,U$255))</f>
        <v>0</v>
      </c>
      <c r="AC112" s="27" cm="1">
        <f t="array" ref="AC112">IF($AH112=0,"",INDEX(MASTER!$AH$24:$BD$391,$AH112,V$255))</f>
        <v>0</v>
      </c>
      <c r="AH112" s="3">
        <v>69</v>
      </c>
    </row>
    <row r="113" spans="2:34" ht="12.75" customHeight="1" x14ac:dyDescent="0.2">
      <c r="B113" s="28"/>
      <c r="D113" s="22" t="str" cm="1">
        <f t="array" ref="D113">IF($AH$113=0,"",INDEX(MASTER!$D$24:$AG$391,$AH$113,D$255))</f>
        <v>$XS125</v>
      </c>
      <c r="E113" s="22" cm="1">
        <f t="array" ref="E113">IF($AH$113=0,"",INDEX(MASTER!$D$24:$AG$391,$AH$113,E$255))</f>
        <v>0</v>
      </c>
      <c r="F113" s="22" t="str" cm="1">
        <f t="array" ref="F113">IF($AH$113=0,"",INDEX(MASTER!$D$24:$AG$391,$AH$113,F$255))</f>
        <v>RAMP A</v>
      </c>
      <c r="G113" s="23" cm="1">
        <f t="array" ref="G113">IF($AH$113=0,"",INDEX(MASTER!$D$24:$AG$391,$AH$113,G$255))</f>
        <v>2600</v>
      </c>
      <c r="H113" s="22" t="str" cm="1">
        <f t="array" ref="H113">IF($AH$113=0,"",INDEX(MASTER!$D$24:$AG$391,$AH$113,H$255))</f>
        <v>TO</v>
      </c>
      <c r="I113" s="23" cm="1">
        <f t="array" ref="I113">IF($AH$113=0,"",INDEX(MASTER!$D$24:$AG$391,$AH$113,I$255))</f>
        <v>2650</v>
      </c>
      <c r="J113" s="22" cm="1">
        <f t="array" ref="J113">IF($AH$113=0,"",INDEX(MASTER!$D$24:$AG$391,$AH$113,J$255))</f>
        <v>0</v>
      </c>
      <c r="K113" s="26" cm="1">
        <f t="array" ref="K113">IF($AH113=0,"",INDEX(MASTER!$AH$24:$BD$391,$AH113,D$255))</f>
        <v>0</v>
      </c>
      <c r="L113" s="27" cm="1">
        <f t="array" ref="L113">IF($AH113=0,"",INDEX(MASTER!$AH$24:$BD$391,$AH113,E$255))</f>
        <v>0</v>
      </c>
      <c r="M113" s="27" cm="1">
        <f t="array" ref="M113">IF($AH113=0,"",INDEX(MASTER!$AH$24:$BD$391,$AH113,F$255))</f>
        <v>0</v>
      </c>
      <c r="N113" s="27" cm="1">
        <f t="array" ref="N113">IF($AH113=0,"",INDEX(MASTER!$AH$24:$BD$391,$AH113,G$255))</f>
        <v>0</v>
      </c>
      <c r="O113" s="27" cm="1">
        <f t="array" ref="O113">IF($AH113=0,"",INDEX(MASTER!$AH$24:$BD$391,$AH113,H$255))</f>
        <v>0</v>
      </c>
      <c r="P113" s="68" cm="1">
        <f t="array" ref="P113">IF($AH113=0,"",INDEX(MASTER!$AH$24:$BD$391,$AH113,I$255))</f>
        <v>0</v>
      </c>
      <c r="Q113" s="27" cm="1">
        <f t="array" ref="Q113">IF($AH113=0,"",INDEX(MASTER!$AH$24:$BD$391,$AH113,J$255))</f>
        <v>0</v>
      </c>
      <c r="R113" s="68" cm="1">
        <f t="array" ref="R113">IF($AH113=0,"",INDEX(MASTER!$AH$24:$BD$391,$AH113,K$255))</f>
        <v>0</v>
      </c>
      <c r="S113" s="68" cm="1">
        <f t="array" ref="S113">IF($AH113=0,"",INDEX(MASTER!$AH$24:$BD$391,$AH113,L$255))</f>
        <v>0</v>
      </c>
      <c r="T113" s="27" cm="1">
        <f t="array" ref="T113">IF($AH113=0,"",INDEX(MASTER!$AH$24:$BD$391,$AH113,M$255))</f>
        <v>0</v>
      </c>
      <c r="U113" s="27" cm="1">
        <f t="array" ref="U113">IF($AH113=0,"",INDEX(MASTER!$AH$24:$BD$391,$AH113,N$255))</f>
        <v>0</v>
      </c>
      <c r="V113" s="27" cm="1">
        <f t="array" ref="V113">IF($AH113=0,"",INDEX(MASTER!$AH$24:$BD$391,$AH113,O$255))</f>
        <v>0</v>
      </c>
      <c r="W113" s="27" cm="1">
        <f t="array" ref="W113">IF($AH113=0,"",INDEX(MASTER!$AH$24:$BD$391,$AH113,P$255))</f>
        <v>0</v>
      </c>
      <c r="X113" s="27" cm="1">
        <f t="array" ref="X113">IF($AH113=0,"",INDEX(MASTER!$AH$24:$BD$391,$AH113,Q$255))</f>
        <v>0</v>
      </c>
      <c r="Y113" s="27" cm="1">
        <f t="array" ref="Y113">IF($AH113=0,"",INDEX(MASTER!$AH$24:$BD$391,$AH113,R$255))</f>
        <v>0</v>
      </c>
      <c r="Z113" s="27" cm="1">
        <f t="array" ref="Z113">IF($AH113=0,"",INDEX(MASTER!$AH$24:$BD$391,$AH113,S$255))</f>
        <v>0</v>
      </c>
      <c r="AA113" s="27" cm="1">
        <f t="array" ref="AA113">IF($AH113=0,"",INDEX(MASTER!$AH$24:$BD$391,$AH113,T$255))</f>
        <v>0</v>
      </c>
      <c r="AB113" s="27" cm="1">
        <f t="array" ref="AB113">IF($AH113=0,"",INDEX(MASTER!$AH$24:$BD$391,$AH113,U$255))</f>
        <v>0</v>
      </c>
      <c r="AC113" s="27" cm="1">
        <f t="array" ref="AC113">IF($AH113=0,"",INDEX(MASTER!$AH$24:$BD$391,$AH113,V$255))</f>
        <v>0</v>
      </c>
      <c r="AH113" s="3">
        <v>70</v>
      </c>
    </row>
    <row r="114" spans="2:34" ht="12.75" customHeight="1" x14ac:dyDescent="0.2">
      <c r="B114" s="28"/>
      <c r="D114" s="22" t="str" cm="1">
        <f t="array" ref="D114">IF($AH$114=0,"",INDEX(MASTER!$D$24:$AG$391,$AH$114,D$255))</f>
        <v>$XS125</v>
      </c>
      <c r="E114" s="22" cm="1">
        <f t="array" ref="E114">IF($AH$114=0,"",INDEX(MASTER!$D$24:$AG$391,$AH$114,E$255))</f>
        <v>0</v>
      </c>
      <c r="F114" s="22" t="str" cm="1">
        <f t="array" ref="F114">IF($AH$114=0,"",INDEX(MASTER!$D$24:$AG$391,$AH$114,F$255))</f>
        <v>RAMP A</v>
      </c>
      <c r="G114" s="23" cm="1">
        <f t="array" ref="G114">IF($AH$114=0,"",INDEX(MASTER!$D$24:$AG$391,$AH$114,G$255))</f>
        <v>2650</v>
      </c>
      <c r="H114" s="22" t="str" cm="1">
        <f t="array" ref="H114">IF($AH$114=0,"",INDEX(MASTER!$D$24:$AG$391,$AH$114,H$255))</f>
        <v>TO</v>
      </c>
      <c r="I114" s="23" cm="1">
        <f t="array" ref="I114">IF($AH$114=0,"",INDEX(MASTER!$D$24:$AG$391,$AH$114,I$255))</f>
        <v>2700</v>
      </c>
      <c r="J114" s="22" cm="1">
        <f t="array" ref="J114">IF($AH$114=0,"",INDEX(MASTER!$D$24:$AG$391,$AH$114,J$255))</f>
        <v>0</v>
      </c>
      <c r="K114" s="26" cm="1">
        <f t="array" ref="K114">IF($AH114=0,"",INDEX(MASTER!$AH$24:$BD$391,$AH114,D$255))</f>
        <v>0</v>
      </c>
      <c r="L114" s="27" cm="1">
        <f t="array" ref="L114">IF($AH114=0,"",INDEX(MASTER!$AH$24:$BD$391,$AH114,E$255))</f>
        <v>0</v>
      </c>
      <c r="M114" s="27" cm="1">
        <f t="array" ref="M114">IF($AH114=0,"",INDEX(MASTER!$AH$24:$BD$391,$AH114,F$255))</f>
        <v>0</v>
      </c>
      <c r="N114" s="27" cm="1">
        <f t="array" ref="N114">IF($AH114=0,"",INDEX(MASTER!$AH$24:$BD$391,$AH114,G$255))</f>
        <v>0</v>
      </c>
      <c r="O114" s="27" cm="1">
        <f t="array" ref="O114">IF($AH114=0,"",INDEX(MASTER!$AH$24:$BD$391,$AH114,H$255))</f>
        <v>0</v>
      </c>
      <c r="P114" s="68" cm="1">
        <f t="array" ref="P114">IF($AH114=0,"",INDEX(MASTER!$AH$24:$BD$391,$AH114,I$255))</f>
        <v>0</v>
      </c>
      <c r="Q114" s="27" cm="1">
        <f t="array" ref="Q114">IF($AH114=0,"",INDEX(MASTER!$AH$24:$BD$391,$AH114,J$255))</f>
        <v>0</v>
      </c>
      <c r="R114" s="68" cm="1">
        <f t="array" ref="R114">IF($AH114=0,"",INDEX(MASTER!$AH$24:$BD$391,$AH114,K$255))</f>
        <v>0</v>
      </c>
      <c r="S114" s="68" cm="1">
        <f t="array" ref="S114">IF($AH114=0,"",INDEX(MASTER!$AH$24:$BD$391,$AH114,L$255))</f>
        <v>0</v>
      </c>
      <c r="T114" s="27" cm="1">
        <f t="array" ref="T114">IF($AH114=0,"",INDEX(MASTER!$AH$24:$BD$391,$AH114,M$255))</f>
        <v>0</v>
      </c>
      <c r="U114" s="27" cm="1">
        <f t="array" ref="U114">IF($AH114=0,"",INDEX(MASTER!$AH$24:$BD$391,$AH114,N$255))</f>
        <v>0</v>
      </c>
      <c r="V114" s="27" cm="1">
        <f t="array" ref="V114">IF($AH114=0,"",INDEX(MASTER!$AH$24:$BD$391,$AH114,O$255))</f>
        <v>0</v>
      </c>
      <c r="W114" s="27" cm="1">
        <f t="array" ref="W114">IF($AH114=0,"",INDEX(MASTER!$AH$24:$BD$391,$AH114,P$255))</f>
        <v>0</v>
      </c>
      <c r="X114" s="27" cm="1">
        <f t="array" ref="X114">IF($AH114=0,"",INDEX(MASTER!$AH$24:$BD$391,$AH114,Q$255))</f>
        <v>0</v>
      </c>
      <c r="Y114" s="27" cm="1">
        <f t="array" ref="Y114">IF($AH114=0,"",INDEX(MASTER!$AH$24:$BD$391,$AH114,R$255))</f>
        <v>0</v>
      </c>
      <c r="Z114" s="27" cm="1">
        <f t="array" ref="Z114">IF($AH114=0,"",INDEX(MASTER!$AH$24:$BD$391,$AH114,S$255))</f>
        <v>0</v>
      </c>
      <c r="AA114" s="27" cm="1">
        <f t="array" ref="AA114">IF($AH114=0,"",INDEX(MASTER!$AH$24:$BD$391,$AH114,T$255))</f>
        <v>0</v>
      </c>
      <c r="AB114" s="27" cm="1">
        <f t="array" ref="AB114">IF($AH114=0,"",INDEX(MASTER!$AH$24:$BD$391,$AH114,U$255))</f>
        <v>0</v>
      </c>
      <c r="AC114" s="27" cm="1">
        <f t="array" ref="AC114">IF($AH114=0,"",INDEX(MASTER!$AH$24:$BD$391,$AH114,V$255))</f>
        <v>0</v>
      </c>
      <c r="AH114" s="3">
        <v>71</v>
      </c>
    </row>
    <row r="115" spans="2:34" ht="12.75" customHeight="1" x14ac:dyDescent="0.2">
      <c r="B115" s="28"/>
      <c r="D115" s="22" t="str" cm="1">
        <f t="array" ref="D115">IF($AH$115=0,"",INDEX(MASTER!$D$24:$AG$391,$AH$115,D$255))</f>
        <v>$XS126</v>
      </c>
      <c r="E115" s="22" cm="1">
        <f t="array" ref="E115">IF($AH$115=0,"",INDEX(MASTER!$D$24:$AG$391,$AH$115,E$255))</f>
        <v>0</v>
      </c>
      <c r="F115" s="22" t="str" cm="1">
        <f t="array" ref="F115">IF($AH$115=0,"",INDEX(MASTER!$D$24:$AG$391,$AH$115,F$255))</f>
        <v>RAMP A</v>
      </c>
      <c r="G115" s="23" cm="1">
        <f t="array" ref="G115">IF($AH$115=0,"",INDEX(MASTER!$D$24:$AG$391,$AH$115,G$255))</f>
        <v>2700</v>
      </c>
      <c r="H115" s="22" t="str" cm="1">
        <f t="array" ref="H115">IF($AH$115=0,"",INDEX(MASTER!$D$24:$AG$391,$AH$115,H$255))</f>
        <v>TO</v>
      </c>
      <c r="I115" s="23" cm="1">
        <f t="array" ref="I115">IF($AH$115=0,"",INDEX(MASTER!$D$24:$AG$391,$AH$115,I$255))</f>
        <v>2750</v>
      </c>
      <c r="J115" s="22" cm="1">
        <f t="array" ref="J115">IF($AH$115=0,"",INDEX(MASTER!$D$24:$AG$391,$AH$115,J$255))</f>
        <v>0</v>
      </c>
      <c r="K115" s="26" cm="1">
        <f t="array" ref="K115">IF($AH115=0,"",INDEX(MASTER!$AH$24:$BD$391,$AH115,D$255))</f>
        <v>0</v>
      </c>
      <c r="L115" s="27" cm="1">
        <f t="array" ref="L115">IF($AH115=0,"",INDEX(MASTER!$AH$24:$BD$391,$AH115,E$255))</f>
        <v>0</v>
      </c>
      <c r="M115" s="27" cm="1">
        <f t="array" ref="M115">IF($AH115=0,"",INDEX(MASTER!$AH$24:$BD$391,$AH115,F$255))</f>
        <v>0</v>
      </c>
      <c r="N115" s="27" cm="1">
        <f t="array" ref="N115">IF($AH115=0,"",INDEX(MASTER!$AH$24:$BD$391,$AH115,G$255))</f>
        <v>0</v>
      </c>
      <c r="O115" s="27" cm="1">
        <f t="array" ref="O115">IF($AH115=0,"",INDEX(MASTER!$AH$24:$BD$391,$AH115,H$255))</f>
        <v>0</v>
      </c>
      <c r="P115" s="68" cm="1">
        <f t="array" ref="P115">IF($AH115=0,"",INDEX(MASTER!$AH$24:$BD$391,$AH115,I$255))</f>
        <v>0</v>
      </c>
      <c r="Q115" s="27" cm="1">
        <f t="array" ref="Q115">IF($AH115=0,"",INDEX(MASTER!$AH$24:$BD$391,$AH115,J$255))</f>
        <v>0</v>
      </c>
      <c r="R115" s="68" cm="1">
        <f t="array" ref="R115">IF($AH115=0,"",INDEX(MASTER!$AH$24:$BD$391,$AH115,K$255))</f>
        <v>0</v>
      </c>
      <c r="S115" s="68" cm="1">
        <f t="array" ref="S115">IF($AH115=0,"",INDEX(MASTER!$AH$24:$BD$391,$AH115,L$255))</f>
        <v>0</v>
      </c>
      <c r="T115" s="27" cm="1">
        <f t="array" ref="T115">IF($AH115=0,"",INDEX(MASTER!$AH$24:$BD$391,$AH115,M$255))</f>
        <v>0</v>
      </c>
      <c r="U115" s="27" cm="1">
        <f t="array" ref="U115">IF($AH115=0,"",INDEX(MASTER!$AH$24:$BD$391,$AH115,N$255))</f>
        <v>0</v>
      </c>
      <c r="V115" s="27" cm="1">
        <f t="array" ref="V115">IF($AH115=0,"",INDEX(MASTER!$AH$24:$BD$391,$AH115,O$255))</f>
        <v>0</v>
      </c>
      <c r="W115" s="27" cm="1">
        <f t="array" ref="W115">IF($AH115=0,"",INDEX(MASTER!$AH$24:$BD$391,$AH115,P$255))</f>
        <v>0</v>
      </c>
      <c r="X115" s="27" cm="1">
        <f t="array" ref="X115">IF($AH115=0,"",INDEX(MASTER!$AH$24:$BD$391,$AH115,Q$255))</f>
        <v>0</v>
      </c>
      <c r="Y115" s="27" cm="1">
        <f t="array" ref="Y115">IF($AH115=0,"",INDEX(MASTER!$AH$24:$BD$391,$AH115,R$255))</f>
        <v>0</v>
      </c>
      <c r="Z115" s="27" cm="1">
        <f t="array" ref="Z115">IF($AH115=0,"",INDEX(MASTER!$AH$24:$BD$391,$AH115,S$255))</f>
        <v>0</v>
      </c>
      <c r="AA115" s="27" cm="1">
        <f t="array" ref="AA115">IF($AH115=0,"",INDEX(MASTER!$AH$24:$BD$391,$AH115,T$255))</f>
        <v>0</v>
      </c>
      <c r="AB115" s="27" cm="1">
        <f t="array" ref="AB115">IF($AH115=0,"",INDEX(MASTER!$AH$24:$BD$391,$AH115,U$255))</f>
        <v>0</v>
      </c>
      <c r="AC115" s="27" cm="1">
        <f t="array" ref="AC115">IF($AH115=0,"",INDEX(MASTER!$AH$24:$BD$391,$AH115,V$255))</f>
        <v>0</v>
      </c>
      <c r="AH115" s="3">
        <v>72</v>
      </c>
    </row>
    <row r="116" spans="2:34" ht="12.75" customHeight="1" x14ac:dyDescent="0.2">
      <c r="B116" s="28"/>
      <c r="D116" s="22" t="str" cm="1">
        <f t="array" ref="D116">IF($AH$116=0,"",INDEX(MASTER!$D$24:$AG$391,$AH$116,D$255))</f>
        <v>$XS126</v>
      </c>
      <c r="E116" s="22" cm="1">
        <f t="array" ref="E116">IF($AH$116=0,"",INDEX(MASTER!$D$24:$AG$391,$AH$116,E$255))</f>
        <v>0</v>
      </c>
      <c r="F116" s="22" t="str" cm="1">
        <f t="array" ref="F116">IF($AH$116=0,"",INDEX(MASTER!$D$24:$AG$391,$AH$116,F$255))</f>
        <v>RAMP A</v>
      </c>
      <c r="G116" s="23" cm="1">
        <f t="array" ref="G116">IF($AH$116=0,"",INDEX(MASTER!$D$24:$AG$391,$AH$116,G$255))</f>
        <v>2750</v>
      </c>
      <c r="H116" s="22" t="str" cm="1">
        <f t="array" ref="H116">IF($AH$116=0,"",INDEX(MASTER!$D$24:$AG$391,$AH$116,H$255))</f>
        <v>TO</v>
      </c>
      <c r="I116" s="23" cm="1">
        <f t="array" ref="I116">IF($AH$116=0,"",INDEX(MASTER!$D$24:$AG$391,$AH$116,I$255))</f>
        <v>2800</v>
      </c>
      <c r="J116" s="22" cm="1">
        <f t="array" ref="J116">IF($AH$116=0,"",INDEX(MASTER!$D$24:$AG$391,$AH$116,J$255))</f>
        <v>0</v>
      </c>
      <c r="K116" s="26" cm="1">
        <f t="array" ref="K116">IF($AH116=0,"",INDEX(MASTER!$AH$24:$BD$391,$AH116,D$255))</f>
        <v>0</v>
      </c>
      <c r="L116" s="27" cm="1">
        <f t="array" ref="L116">IF($AH116=0,"",INDEX(MASTER!$AH$24:$BD$391,$AH116,E$255))</f>
        <v>0</v>
      </c>
      <c r="M116" s="27" cm="1">
        <f t="array" ref="M116">IF($AH116=0,"",INDEX(MASTER!$AH$24:$BD$391,$AH116,F$255))</f>
        <v>0</v>
      </c>
      <c r="N116" s="27" cm="1">
        <f t="array" ref="N116">IF($AH116=0,"",INDEX(MASTER!$AH$24:$BD$391,$AH116,G$255))</f>
        <v>0</v>
      </c>
      <c r="O116" s="27" cm="1">
        <f t="array" ref="O116">IF($AH116=0,"",INDEX(MASTER!$AH$24:$BD$391,$AH116,H$255))</f>
        <v>0</v>
      </c>
      <c r="P116" s="68" cm="1">
        <f t="array" ref="P116">IF($AH116=0,"",INDEX(MASTER!$AH$24:$BD$391,$AH116,I$255))</f>
        <v>0</v>
      </c>
      <c r="Q116" s="27" cm="1">
        <f t="array" ref="Q116">IF($AH116=0,"",INDEX(MASTER!$AH$24:$BD$391,$AH116,J$255))</f>
        <v>0</v>
      </c>
      <c r="R116" s="68" cm="1">
        <f t="array" ref="R116">IF($AH116=0,"",INDEX(MASTER!$AH$24:$BD$391,$AH116,K$255))</f>
        <v>0</v>
      </c>
      <c r="S116" s="68" cm="1">
        <f t="array" ref="S116">IF($AH116=0,"",INDEX(MASTER!$AH$24:$BD$391,$AH116,L$255))</f>
        <v>0</v>
      </c>
      <c r="T116" s="27" cm="1">
        <f t="array" ref="T116">IF($AH116=0,"",INDEX(MASTER!$AH$24:$BD$391,$AH116,M$255))</f>
        <v>0</v>
      </c>
      <c r="U116" s="27" cm="1">
        <f t="array" ref="U116">IF($AH116=0,"",INDEX(MASTER!$AH$24:$BD$391,$AH116,N$255))</f>
        <v>0</v>
      </c>
      <c r="V116" s="27" cm="1">
        <f t="array" ref="V116">IF($AH116=0,"",INDEX(MASTER!$AH$24:$BD$391,$AH116,O$255))</f>
        <v>0</v>
      </c>
      <c r="W116" s="27" cm="1">
        <f t="array" ref="W116">IF($AH116=0,"",INDEX(MASTER!$AH$24:$BD$391,$AH116,P$255))</f>
        <v>0</v>
      </c>
      <c r="X116" s="27" cm="1">
        <f t="array" ref="X116">IF($AH116=0,"",INDEX(MASTER!$AH$24:$BD$391,$AH116,Q$255))</f>
        <v>0</v>
      </c>
      <c r="Y116" s="27" cm="1">
        <f t="array" ref="Y116">IF($AH116=0,"",INDEX(MASTER!$AH$24:$BD$391,$AH116,R$255))</f>
        <v>0</v>
      </c>
      <c r="Z116" s="27" cm="1">
        <f t="array" ref="Z116">IF($AH116=0,"",INDEX(MASTER!$AH$24:$BD$391,$AH116,S$255))</f>
        <v>0</v>
      </c>
      <c r="AA116" s="27" cm="1">
        <f t="array" ref="AA116">IF($AH116=0,"",INDEX(MASTER!$AH$24:$BD$391,$AH116,T$255))</f>
        <v>0</v>
      </c>
      <c r="AB116" s="27" cm="1">
        <f t="array" ref="AB116">IF($AH116=0,"",INDEX(MASTER!$AH$24:$BD$391,$AH116,U$255))</f>
        <v>0</v>
      </c>
      <c r="AC116" s="27" cm="1">
        <f t="array" ref="AC116">IF($AH116=0,"",INDEX(MASTER!$AH$24:$BD$391,$AH116,V$255))</f>
        <v>0</v>
      </c>
      <c r="AH116" s="3">
        <v>73</v>
      </c>
    </row>
    <row r="117" spans="2:34" ht="12.75" customHeight="1" x14ac:dyDescent="0.2">
      <c r="B117" s="28"/>
      <c r="D117" s="22" t="str" cm="1">
        <f t="array" ref="D117">IF($AH$117=0,"",INDEX(MASTER!$D$24:$AG$391,$AH$117,D$255))</f>
        <v>$XS126</v>
      </c>
      <c r="E117" s="22" cm="1">
        <f t="array" ref="E117">IF($AH$117=0,"",INDEX(MASTER!$D$24:$AG$391,$AH$117,E$255))</f>
        <v>0</v>
      </c>
      <c r="F117" s="22" t="str" cm="1">
        <f t="array" ref="F117">IF($AH$117=0,"",INDEX(MASTER!$D$24:$AG$391,$AH$117,F$255))</f>
        <v>RAMP A</v>
      </c>
      <c r="G117" s="23" cm="1">
        <f t="array" ref="G117">IF($AH$117=0,"",INDEX(MASTER!$D$24:$AG$391,$AH$117,G$255))</f>
        <v>2800</v>
      </c>
      <c r="H117" s="22" t="str" cm="1">
        <f t="array" ref="H117">IF($AH$117=0,"",INDEX(MASTER!$D$24:$AG$391,$AH$117,H$255))</f>
        <v>TO</v>
      </c>
      <c r="I117" s="23" cm="1">
        <f t="array" ref="I117">IF($AH$117=0,"",INDEX(MASTER!$D$24:$AG$391,$AH$117,I$255))</f>
        <v>2850</v>
      </c>
      <c r="J117" s="22" cm="1">
        <f t="array" ref="J117">IF($AH$117=0,"",INDEX(MASTER!$D$24:$AG$391,$AH$117,J$255))</f>
        <v>0</v>
      </c>
      <c r="K117" s="26" cm="1">
        <f t="array" ref="K117">IF($AH117=0,"",INDEX(MASTER!$AH$24:$BD$391,$AH117,D$255))</f>
        <v>0</v>
      </c>
      <c r="L117" s="27" cm="1">
        <f t="array" ref="L117">IF($AH117=0,"",INDEX(MASTER!$AH$24:$BD$391,$AH117,E$255))</f>
        <v>0</v>
      </c>
      <c r="M117" s="27" cm="1">
        <f t="array" ref="M117">IF($AH117=0,"",INDEX(MASTER!$AH$24:$BD$391,$AH117,F$255))</f>
        <v>0</v>
      </c>
      <c r="N117" s="27" cm="1">
        <f t="array" ref="N117">IF($AH117=0,"",INDEX(MASTER!$AH$24:$BD$391,$AH117,G$255))</f>
        <v>0</v>
      </c>
      <c r="O117" s="27" cm="1">
        <f t="array" ref="O117">IF($AH117=0,"",INDEX(MASTER!$AH$24:$BD$391,$AH117,H$255))</f>
        <v>0</v>
      </c>
      <c r="P117" s="68" cm="1">
        <f t="array" ref="P117">IF($AH117=0,"",INDEX(MASTER!$AH$24:$BD$391,$AH117,I$255))</f>
        <v>0</v>
      </c>
      <c r="Q117" s="27" cm="1">
        <f t="array" ref="Q117">IF($AH117=0,"",INDEX(MASTER!$AH$24:$BD$391,$AH117,J$255))</f>
        <v>0</v>
      </c>
      <c r="R117" s="68" cm="1">
        <f t="array" ref="R117">IF($AH117=0,"",INDEX(MASTER!$AH$24:$BD$391,$AH117,K$255))</f>
        <v>0</v>
      </c>
      <c r="S117" s="68" cm="1">
        <f t="array" ref="S117">IF($AH117=0,"",INDEX(MASTER!$AH$24:$BD$391,$AH117,L$255))</f>
        <v>0</v>
      </c>
      <c r="T117" s="27" cm="1">
        <f t="array" ref="T117">IF($AH117=0,"",INDEX(MASTER!$AH$24:$BD$391,$AH117,M$255))</f>
        <v>0</v>
      </c>
      <c r="U117" s="27" cm="1">
        <f t="array" ref="U117">IF($AH117=0,"",INDEX(MASTER!$AH$24:$BD$391,$AH117,N$255))</f>
        <v>0</v>
      </c>
      <c r="V117" s="27" cm="1">
        <f t="array" ref="V117">IF($AH117=0,"",INDEX(MASTER!$AH$24:$BD$391,$AH117,O$255))</f>
        <v>0</v>
      </c>
      <c r="W117" s="27" cm="1">
        <f t="array" ref="W117">IF($AH117=0,"",INDEX(MASTER!$AH$24:$BD$391,$AH117,P$255))</f>
        <v>0</v>
      </c>
      <c r="X117" s="27" cm="1">
        <f t="array" ref="X117">IF($AH117=0,"",INDEX(MASTER!$AH$24:$BD$391,$AH117,Q$255))</f>
        <v>0</v>
      </c>
      <c r="Y117" s="27" cm="1">
        <f t="array" ref="Y117">IF($AH117=0,"",INDEX(MASTER!$AH$24:$BD$391,$AH117,R$255))</f>
        <v>0</v>
      </c>
      <c r="Z117" s="27" cm="1">
        <f t="array" ref="Z117">IF($AH117=0,"",INDEX(MASTER!$AH$24:$BD$391,$AH117,S$255))</f>
        <v>0</v>
      </c>
      <c r="AA117" s="27" cm="1">
        <f t="array" ref="AA117">IF($AH117=0,"",INDEX(MASTER!$AH$24:$BD$391,$AH117,T$255))</f>
        <v>0</v>
      </c>
      <c r="AB117" s="27" cm="1">
        <f t="array" ref="AB117">IF($AH117=0,"",INDEX(MASTER!$AH$24:$BD$391,$AH117,U$255))</f>
        <v>0</v>
      </c>
      <c r="AC117" s="27" cm="1">
        <f t="array" ref="AC117">IF($AH117=0,"",INDEX(MASTER!$AH$24:$BD$391,$AH117,V$255))</f>
        <v>0</v>
      </c>
      <c r="AH117" s="3">
        <v>74</v>
      </c>
    </row>
    <row r="118" spans="2:34" ht="12.75" customHeight="1" x14ac:dyDescent="0.2">
      <c r="B118" s="28"/>
      <c r="D118" s="22" t="str" cm="1">
        <f t="array" ref="D118">IF($AH$118=0,"",INDEX(MASTER!$D$24:$AG$391,$AH$118,D$255))</f>
        <v>$XS127</v>
      </c>
      <c r="E118" s="22" cm="1">
        <f t="array" ref="E118">IF($AH$118=0,"",INDEX(MASTER!$D$24:$AG$391,$AH$118,E$255))</f>
        <v>0</v>
      </c>
      <c r="F118" s="22" t="str" cm="1">
        <f t="array" ref="F118">IF($AH$118=0,"",INDEX(MASTER!$D$24:$AG$391,$AH$118,F$255))</f>
        <v>RAMP A</v>
      </c>
      <c r="G118" s="23" cm="1">
        <f t="array" ref="G118">IF($AH$118=0,"",INDEX(MASTER!$D$24:$AG$391,$AH$118,G$255))</f>
        <v>2850</v>
      </c>
      <c r="H118" s="22" t="str" cm="1">
        <f t="array" ref="H118">IF($AH$118=0,"",INDEX(MASTER!$D$24:$AG$391,$AH$118,H$255))</f>
        <v>TO</v>
      </c>
      <c r="I118" s="23" cm="1">
        <f t="array" ref="I118">IF($AH$118=0,"",INDEX(MASTER!$D$24:$AG$391,$AH$118,I$255))</f>
        <v>2900</v>
      </c>
      <c r="J118" s="22" cm="1">
        <f t="array" ref="J118">IF($AH$118=0,"",INDEX(MASTER!$D$24:$AG$391,$AH$118,J$255))</f>
        <v>0</v>
      </c>
      <c r="K118" s="26" cm="1">
        <f t="array" ref="K118">IF($AH118=0,"",INDEX(MASTER!$AH$24:$BD$391,$AH118,D$255))</f>
        <v>0</v>
      </c>
      <c r="L118" s="27" cm="1">
        <f t="array" ref="L118">IF($AH118=0,"",INDEX(MASTER!$AH$24:$BD$391,$AH118,E$255))</f>
        <v>0</v>
      </c>
      <c r="M118" s="27" cm="1">
        <f t="array" ref="M118">IF($AH118=0,"",INDEX(MASTER!$AH$24:$BD$391,$AH118,F$255))</f>
        <v>0</v>
      </c>
      <c r="N118" s="27" cm="1">
        <f t="array" ref="N118">IF($AH118=0,"",INDEX(MASTER!$AH$24:$BD$391,$AH118,G$255))</f>
        <v>0</v>
      </c>
      <c r="O118" s="27" cm="1">
        <f t="array" ref="O118">IF($AH118=0,"",INDEX(MASTER!$AH$24:$BD$391,$AH118,H$255))</f>
        <v>0</v>
      </c>
      <c r="P118" s="68" cm="1">
        <f t="array" ref="P118">IF($AH118=0,"",INDEX(MASTER!$AH$24:$BD$391,$AH118,I$255))</f>
        <v>0</v>
      </c>
      <c r="Q118" s="27" cm="1">
        <f t="array" ref="Q118">IF($AH118=0,"",INDEX(MASTER!$AH$24:$BD$391,$AH118,J$255))</f>
        <v>0</v>
      </c>
      <c r="R118" s="68" cm="1">
        <f t="array" ref="R118">IF($AH118=0,"",INDEX(MASTER!$AH$24:$BD$391,$AH118,K$255))</f>
        <v>0</v>
      </c>
      <c r="S118" s="68" cm="1">
        <f t="array" ref="S118">IF($AH118=0,"",INDEX(MASTER!$AH$24:$BD$391,$AH118,L$255))</f>
        <v>0</v>
      </c>
      <c r="T118" s="27" cm="1">
        <f t="array" ref="T118">IF($AH118=0,"",INDEX(MASTER!$AH$24:$BD$391,$AH118,M$255))</f>
        <v>0</v>
      </c>
      <c r="U118" s="27" cm="1">
        <f t="array" ref="U118">IF($AH118=0,"",INDEX(MASTER!$AH$24:$BD$391,$AH118,N$255))</f>
        <v>0</v>
      </c>
      <c r="V118" s="27" cm="1">
        <f t="array" ref="V118">IF($AH118=0,"",INDEX(MASTER!$AH$24:$BD$391,$AH118,O$255))</f>
        <v>0</v>
      </c>
      <c r="W118" s="27" cm="1">
        <f t="array" ref="W118">IF($AH118=0,"",INDEX(MASTER!$AH$24:$BD$391,$AH118,P$255))</f>
        <v>0</v>
      </c>
      <c r="X118" s="27" cm="1">
        <f t="array" ref="X118">IF($AH118=0,"",INDEX(MASTER!$AH$24:$BD$391,$AH118,Q$255))</f>
        <v>0</v>
      </c>
      <c r="Y118" s="27" cm="1">
        <f t="array" ref="Y118">IF($AH118=0,"",INDEX(MASTER!$AH$24:$BD$391,$AH118,R$255))</f>
        <v>0</v>
      </c>
      <c r="Z118" s="27" cm="1">
        <f t="array" ref="Z118">IF($AH118=0,"",INDEX(MASTER!$AH$24:$BD$391,$AH118,S$255))</f>
        <v>0</v>
      </c>
      <c r="AA118" s="27" cm="1">
        <f t="array" ref="AA118">IF($AH118=0,"",INDEX(MASTER!$AH$24:$BD$391,$AH118,T$255))</f>
        <v>0</v>
      </c>
      <c r="AB118" s="27" cm="1">
        <f t="array" ref="AB118">IF($AH118=0,"",INDEX(MASTER!$AH$24:$BD$391,$AH118,U$255))</f>
        <v>0</v>
      </c>
      <c r="AC118" s="27" cm="1">
        <f t="array" ref="AC118">IF($AH118=0,"",INDEX(MASTER!$AH$24:$BD$391,$AH118,V$255))</f>
        <v>0</v>
      </c>
      <c r="AH118" s="3">
        <v>75</v>
      </c>
    </row>
    <row r="119" spans="2:34" ht="12.75" customHeight="1" x14ac:dyDescent="0.2">
      <c r="B119" s="28"/>
      <c r="D119" s="22" t="str" cm="1">
        <f t="array" ref="D119">IF($AH$119=0,"",INDEX(MASTER!$D$24:$AG$391,$AH$119,D$255))</f>
        <v>$XS127</v>
      </c>
      <c r="E119" s="22" cm="1">
        <f t="array" ref="E119">IF($AH$119=0,"",INDEX(MASTER!$D$24:$AG$391,$AH$119,E$255))</f>
        <v>0</v>
      </c>
      <c r="F119" s="22" t="str" cm="1">
        <f t="array" ref="F119">IF($AH$119=0,"",INDEX(MASTER!$D$24:$AG$391,$AH$119,F$255))</f>
        <v>RAMP A</v>
      </c>
      <c r="G119" s="23" cm="1">
        <f t="array" ref="G119">IF($AH$119=0,"",INDEX(MASTER!$D$24:$AG$391,$AH$119,G$255))</f>
        <v>2900</v>
      </c>
      <c r="H119" s="22" t="str" cm="1">
        <f t="array" ref="H119">IF($AH$119=0,"",INDEX(MASTER!$D$24:$AG$391,$AH$119,H$255))</f>
        <v>TO</v>
      </c>
      <c r="I119" s="23" cm="1">
        <f t="array" ref="I119">IF($AH$119=0,"",INDEX(MASTER!$D$24:$AG$391,$AH$119,I$255))</f>
        <v>2950</v>
      </c>
      <c r="J119" s="22" cm="1">
        <f t="array" ref="J119">IF($AH$119=0,"",INDEX(MASTER!$D$24:$AG$391,$AH$119,J$255))</f>
        <v>0</v>
      </c>
      <c r="K119" s="26" cm="1">
        <f t="array" ref="K119">IF($AH119=0,"",INDEX(MASTER!$AH$24:$BD$391,$AH119,D$255))</f>
        <v>0</v>
      </c>
      <c r="L119" s="27" cm="1">
        <f t="array" ref="L119">IF($AH119=0,"",INDEX(MASTER!$AH$24:$BD$391,$AH119,E$255))</f>
        <v>0</v>
      </c>
      <c r="M119" s="27" cm="1">
        <f t="array" ref="M119">IF($AH119=0,"",INDEX(MASTER!$AH$24:$BD$391,$AH119,F$255))</f>
        <v>0</v>
      </c>
      <c r="N119" s="27" cm="1">
        <f t="array" ref="N119">IF($AH119=0,"",INDEX(MASTER!$AH$24:$BD$391,$AH119,G$255))</f>
        <v>0</v>
      </c>
      <c r="O119" s="27" cm="1">
        <f t="array" ref="O119">IF($AH119=0,"",INDEX(MASTER!$AH$24:$BD$391,$AH119,H$255))</f>
        <v>0</v>
      </c>
      <c r="P119" s="68" cm="1">
        <f t="array" ref="P119">IF($AH119=0,"",INDEX(MASTER!$AH$24:$BD$391,$AH119,I$255))</f>
        <v>0</v>
      </c>
      <c r="Q119" s="27" cm="1">
        <f t="array" ref="Q119">IF($AH119=0,"",INDEX(MASTER!$AH$24:$BD$391,$AH119,J$255))</f>
        <v>0</v>
      </c>
      <c r="R119" s="68" cm="1">
        <f t="array" ref="R119">IF($AH119=0,"",INDEX(MASTER!$AH$24:$BD$391,$AH119,K$255))</f>
        <v>0</v>
      </c>
      <c r="S119" s="68" cm="1">
        <f t="array" ref="S119">IF($AH119=0,"",INDEX(MASTER!$AH$24:$BD$391,$AH119,L$255))</f>
        <v>0</v>
      </c>
      <c r="T119" s="27" cm="1">
        <f t="array" ref="T119">IF($AH119=0,"",INDEX(MASTER!$AH$24:$BD$391,$AH119,M$255))</f>
        <v>0</v>
      </c>
      <c r="U119" s="27" cm="1">
        <f t="array" ref="U119">IF($AH119=0,"",INDEX(MASTER!$AH$24:$BD$391,$AH119,N$255))</f>
        <v>0</v>
      </c>
      <c r="V119" s="27" cm="1">
        <f t="array" ref="V119">IF($AH119=0,"",INDEX(MASTER!$AH$24:$BD$391,$AH119,O$255))</f>
        <v>0</v>
      </c>
      <c r="W119" s="27" cm="1">
        <f t="array" ref="W119">IF($AH119=0,"",INDEX(MASTER!$AH$24:$BD$391,$AH119,P$255))</f>
        <v>0</v>
      </c>
      <c r="X119" s="27" cm="1">
        <f t="array" ref="X119">IF($AH119=0,"",INDEX(MASTER!$AH$24:$BD$391,$AH119,Q$255))</f>
        <v>0</v>
      </c>
      <c r="Y119" s="27" cm="1">
        <f t="array" ref="Y119">IF($AH119=0,"",INDEX(MASTER!$AH$24:$BD$391,$AH119,R$255))</f>
        <v>0</v>
      </c>
      <c r="Z119" s="27" cm="1">
        <f t="array" ref="Z119">IF($AH119=0,"",INDEX(MASTER!$AH$24:$BD$391,$AH119,S$255))</f>
        <v>0</v>
      </c>
      <c r="AA119" s="27" cm="1">
        <f t="array" ref="AA119">IF($AH119=0,"",INDEX(MASTER!$AH$24:$BD$391,$AH119,T$255))</f>
        <v>0</v>
      </c>
      <c r="AB119" s="27" cm="1">
        <f t="array" ref="AB119">IF($AH119=0,"",INDEX(MASTER!$AH$24:$BD$391,$AH119,U$255))</f>
        <v>0</v>
      </c>
      <c r="AC119" s="27" cm="1">
        <f t="array" ref="AC119">IF($AH119=0,"",INDEX(MASTER!$AH$24:$BD$391,$AH119,V$255))</f>
        <v>0</v>
      </c>
      <c r="AH119" s="3">
        <v>76</v>
      </c>
    </row>
    <row r="120" spans="2:34" ht="12.75" customHeight="1" x14ac:dyDescent="0.2">
      <c r="B120" s="28"/>
      <c r="D120" s="22" t="str" cm="1">
        <f t="array" ref="D120">IF($AH$120=0,"",INDEX(MASTER!$D$24:$AG$391,$AH$120,D$255))</f>
        <v>$XS127</v>
      </c>
      <c r="E120" s="22" cm="1">
        <f t="array" ref="E120">IF($AH$120=0,"",INDEX(MASTER!$D$24:$AG$391,$AH$120,E$255))</f>
        <v>0</v>
      </c>
      <c r="F120" s="22" t="str" cm="1">
        <f t="array" ref="F120">IF($AH$120=0,"",INDEX(MASTER!$D$24:$AG$391,$AH$120,F$255))</f>
        <v>RAMP A</v>
      </c>
      <c r="G120" s="23" cm="1">
        <f t="array" ref="G120">IF($AH$120=0,"",INDEX(MASTER!$D$24:$AG$391,$AH$120,G$255))</f>
        <v>2950</v>
      </c>
      <c r="H120" s="22" t="str" cm="1">
        <f t="array" ref="H120">IF($AH$120=0,"",INDEX(MASTER!$D$24:$AG$391,$AH$120,H$255))</f>
        <v>TO</v>
      </c>
      <c r="I120" s="23" cm="1">
        <f t="array" ref="I120">IF($AH$120=0,"",INDEX(MASTER!$D$24:$AG$391,$AH$120,I$255))</f>
        <v>3000</v>
      </c>
      <c r="J120" s="22" cm="1">
        <f t="array" ref="J120">IF($AH$120=0,"",INDEX(MASTER!$D$24:$AG$391,$AH$120,J$255))</f>
        <v>0</v>
      </c>
      <c r="K120" s="26" cm="1">
        <f t="array" ref="K120">IF($AH120=0,"",INDEX(MASTER!$AH$24:$BD$391,$AH120,D$255))</f>
        <v>0</v>
      </c>
      <c r="L120" s="27" cm="1">
        <f t="array" ref="L120">IF($AH120=0,"",INDEX(MASTER!$AH$24:$BD$391,$AH120,E$255))</f>
        <v>0</v>
      </c>
      <c r="M120" s="27" cm="1">
        <f t="array" ref="M120">IF($AH120=0,"",INDEX(MASTER!$AH$24:$BD$391,$AH120,F$255))</f>
        <v>0</v>
      </c>
      <c r="N120" s="27" cm="1">
        <f t="array" ref="N120">IF($AH120=0,"",INDEX(MASTER!$AH$24:$BD$391,$AH120,G$255))</f>
        <v>0</v>
      </c>
      <c r="O120" s="27" cm="1">
        <f t="array" ref="O120">IF($AH120=0,"",INDEX(MASTER!$AH$24:$BD$391,$AH120,H$255))</f>
        <v>0</v>
      </c>
      <c r="P120" s="68" cm="1">
        <f t="array" ref="P120">IF($AH120=0,"",INDEX(MASTER!$AH$24:$BD$391,$AH120,I$255))</f>
        <v>0</v>
      </c>
      <c r="Q120" s="27" cm="1">
        <f t="array" ref="Q120">IF($AH120=0,"",INDEX(MASTER!$AH$24:$BD$391,$AH120,J$255))</f>
        <v>0</v>
      </c>
      <c r="R120" s="68" cm="1">
        <f t="array" ref="R120">IF($AH120=0,"",INDEX(MASTER!$AH$24:$BD$391,$AH120,K$255))</f>
        <v>0</v>
      </c>
      <c r="S120" s="68" cm="1">
        <f t="array" ref="S120">IF($AH120=0,"",INDEX(MASTER!$AH$24:$BD$391,$AH120,L$255))</f>
        <v>0</v>
      </c>
      <c r="T120" s="27" cm="1">
        <f t="array" ref="T120">IF($AH120=0,"",INDEX(MASTER!$AH$24:$BD$391,$AH120,M$255))</f>
        <v>0</v>
      </c>
      <c r="U120" s="27" cm="1">
        <f t="array" ref="U120">IF($AH120=0,"",INDEX(MASTER!$AH$24:$BD$391,$AH120,N$255))</f>
        <v>0</v>
      </c>
      <c r="V120" s="27" cm="1">
        <f t="array" ref="V120">IF($AH120=0,"",INDEX(MASTER!$AH$24:$BD$391,$AH120,O$255))</f>
        <v>0</v>
      </c>
      <c r="W120" s="27" cm="1">
        <f t="array" ref="W120">IF($AH120=0,"",INDEX(MASTER!$AH$24:$BD$391,$AH120,P$255))</f>
        <v>0</v>
      </c>
      <c r="X120" s="27" cm="1">
        <f t="array" ref="X120">IF($AH120=0,"",INDEX(MASTER!$AH$24:$BD$391,$AH120,Q$255))</f>
        <v>0</v>
      </c>
      <c r="Y120" s="27" cm="1">
        <f t="array" ref="Y120">IF($AH120=0,"",INDEX(MASTER!$AH$24:$BD$391,$AH120,R$255))</f>
        <v>0</v>
      </c>
      <c r="Z120" s="27" cm="1">
        <f t="array" ref="Z120">IF($AH120=0,"",INDEX(MASTER!$AH$24:$BD$391,$AH120,S$255))</f>
        <v>0</v>
      </c>
      <c r="AA120" s="27" cm="1">
        <f t="array" ref="AA120">IF($AH120=0,"",INDEX(MASTER!$AH$24:$BD$391,$AH120,T$255))</f>
        <v>0</v>
      </c>
      <c r="AB120" s="27" cm="1">
        <f t="array" ref="AB120">IF($AH120=0,"",INDEX(MASTER!$AH$24:$BD$391,$AH120,U$255))</f>
        <v>0</v>
      </c>
      <c r="AC120" s="27" cm="1">
        <f t="array" ref="AC120">IF($AH120=0,"",INDEX(MASTER!$AH$24:$BD$391,$AH120,V$255))</f>
        <v>0</v>
      </c>
      <c r="AH120" s="3">
        <v>77</v>
      </c>
    </row>
    <row r="121" spans="2:34" ht="12.75" customHeight="1" x14ac:dyDescent="0.2">
      <c r="B121" s="28"/>
      <c r="D121" s="22" t="str" cm="1">
        <f t="array" ref="D121">IF($AH$121=0,"",INDEX(MASTER!$D$24:$AG$391,$AH$121,D$255))</f>
        <v>$XS128</v>
      </c>
      <c r="E121" s="22" cm="1">
        <f t="array" ref="E121">IF($AH$121=0,"",INDEX(MASTER!$D$24:$AG$391,$AH$121,E$255))</f>
        <v>0</v>
      </c>
      <c r="F121" s="22" t="str" cm="1">
        <f t="array" ref="F121">IF($AH$121=0,"",INDEX(MASTER!$D$24:$AG$391,$AH$121,F$255))</f>
        <v>RAMP A</v>
      </c>
      <c r="G121" s="23" cm="1">
        <f t="array" ref="G121">IF($AH$121=0,"",INDEX(MASTER!$D$24:$AG$391,$AH$121,G$255))</f>
        <v>3000</v>
      </c>
      <c r="H121" s="22" t="str" cm="1">
        <f t="array" ref="H121">IF($AH$121=0,"",INDEX(MASTER!$D$24:$AG$391,$AH$121,H$255))</f>
        <v>TO</v>
      </c>
      <c r="I121" s="23" cm="1">
        <f t="array" ref="I121">IF($AH$121=0,"",INDEX(MASTER!$D$24:$AG$391,$AH$121,I$255))</f>
        <v>3050</v>
      </c>
      <c r="J121" s="22" cm="1">
        <f t="array" ref="J121">IF($AH$121=0,"",INDEX(MASTER!$D$24:$AG$391,$AH$121,J$255))</f>
        <v>0</v>
      </c>
      <c r="K121" s="26" cm="1">
        <f t="array" ref="K121">IF($AH121=0,"",INDEX(MASTER!$AH$24:$BD$391,$AH121,D$255))</f>
        <v>0</v>
      </c>
      <c r="L121" s="27" cm="1">
        <f t="array" ref="L121">IF($AH121=0,"",INDEX(MASTER!$AH$24:$BD$391,$AH121,E$255))</f>
        <v>0</v>
      </c>
      <c r="M121" s="27" cm="1">
        <f t="array" ref="M121">IF($AH121=0,"",INDEX(MASTER!$AH$24:$BD$391,$AH121,F$255))</f>
        <v>0</v>
      </c>
      <c r="N121" s="27" cm="1">
        <f t="array" ref="N121">IF($AH121=0,"",INDEX(MASTER!$AH$24:$BD$391,$AH121,G$255))</f>
        <v>0</v>
      </c>
      <c r="O121" s="27" cm="1">
        <f t="array" ref="O121">IF($AH121=0,"",INDEX(MASTER!$AH$24:$BD$391,$AH121,H$255))</f>
        <v>0</v>
      </c>
      <c r="P121" s="68" cm="1">
        <f t="array" ref="P121">IF($AH121=0,"",INDEX(MASTER!$AH$24:$BD$391,$AH121,I$255))</f>
        <v>0</v>
      </c>
      <c r="Q121" s="27" cm="1">
        <f t="array" ref="Q121">IF($AH121=0,"",INDEX(MASTER!$AH$24:$BD$391,$AH121,J$255))</f>
        <v>0</v>
      </c>
      <c r="R121" s="68" cm="1">
        <f t="array" ref="R121">IF($AH121=0,"",INDEX(MASTER!$AH$24:$BD$391,$AH121,K$255))</f>
        <v>0</v>
      </c>
      <c r="S121" s="68" cm="1">
        <f t="array" ref="S121">IF($AH121=0,"",INDEX(MASTER!$AH$24:$BD$391,$AH121,L$255))</f>
        <v>0</v>
      </c>
      <c r="T121" s="27" cm="1">
        <f t="array" ref="T121">IF($AH121=0,"",INDEX(MASTER!$AH$24:$BD$391,$AH121,M$255))</f>
        <v>0</v>
      </c>
      <c r="U121" s="27" cm="1">
        <f t="array" ref="U121">IF($AH121=0,"",INDEX(MASTER!$AH$24:$BD$391,$AH121,N$255))</f>
        <v>0</v>
      </c>
      <c r="V121" s="27" cm="1">
        <f t="array" ref="V121">IF($AH121=0,"",INDEX(MASTER!$AH$24:$BD$391,$AH121,O$255))</f>
        <v>0</v>
      </c>
      <c r="W121" s="27" cm="1">
        <f t="array" ref="W121">IF($AH121=0,"",INDEX(MASTER!$AH$24:$BD$391,$AH121,P$255))</f>
        <v>0</v>
      </c>
      <c r="X121" s="27" cm="1">
        <f t="array" ref="X121">IF($AH121=0,"",INDEX(MASTER!$AH$24:$BD$391,$AH121,Q$255))</f>
        <v>0</v>
      </c>
      <c r="Y121" s="27" cm="1">
        <f t="array" ref="Y121">IF($AH121=0,"",INDEX(MASTER!$AH$24:$BD$391,$AH121,R$255))</f>
        <v>0</v>
      </c>
      <c r="Z121" s="27" cm="1">
        <f t="array" ref="Z121">IF($AH121=0,"",INDEX(MASTER!$AH$24:$BD$391,$AH121,S$255))</f>
        <v>0</v>
      </c>
      <c r="AA121" s="27" cm="1">
        <f t="array" ref="AA121">IF($AH121=0,"",INDEX(MASTER!$AH$24:$BD$391,$AH121,T$255))</f>
        <v>0</v>
      </c>
      <c r="AB121" s="27" cm="1">
        <f t="array" ref="AB121">IF($AH121=0,"",INDEX(MASTER!$AH$24:$BD$391,$AH121,U$255))</f>
        <v>0</v>
      </c>
      <c r="AC121" s="27" cm="1">
        <f t="array" ref="AC121">IF($AH121=0,"",INDEX(MASTER!$AH$24:$BD$391,$AH121,V$255))</f>
        <v>0</v>
      </c>
      <c r="AH121" s="3">
        <v>78</v>
      </c>
    </row>
    <row r="122" spans="2:34" ht="12.75" customHeight="1" x14ac:dyDescent="0.2">
      <c r="B122" s="28"/>
      <c r="D122" s="22" t="str" cm="1">
        <f t="array" ref="D122">IF($AH$122=0,"",INDEX(MASTER!$D$24:$AG$391,$AH$122,D$255))</f>
        <v>$XS128</v>
      </c>
      <c r="E122" s="22" cm="1">
        <f t="array" ref="E122">IF($AH$122=0,"",INDEX(MASTER!$D$24:$AG$391,$AH$122,E$255))</f>
        <v>0</v>
      </c>
      <c r="F122" s="22" t="str" cm="1">
        <f t="array" ref="F122">IF($AH$122=0,"",INDEX(MASTER!$D$24:$AG$391,$AH$122,F$255))</f>
        <v>RAMP A</v>
      </c>
      <c r="G122" s="23" cm="1">
        <f t="array" ref="G122">IF($AH$122=0,"",INDEX(MASTER!$D$24:$AG$391,$AH$122,G$255))</f>
        <v>3050</v>
      </c>
      <c r="H122" s="22" t="str" cm="1">
        <f t="array" ref="H122">IF($AH$122=0,"",INDEX(MASTER!$D$24:$AG$391,$AH$122,H$255))</f>
        <v>TO</v>
      </c>
      <c r="I122" s="23" cm="1">
        <f t="array" ref="I122">IF($AH$122=0,"",INDEX(MASTER!$D$24:$AG$391,$AH$122,I$255))</f>
        <v>3100</v>
      </c>
      <c r="J122" s="22" cm="1">
        <f t="array" ref="J122">IF($AH$122=0,"",INDEX(MASTER!$D$24:$AG$391,$AH$122,J$255))</f>
        <v>0</v>
      </c>
      <c r="K122" s="26" cm="1">
        <f t="array" ref="K122">IF($AH122=0,"",INDEX(MASTER!$AH$24:$BD$391,$AH122,D$255))</f>
        <v>0</v>
      </c>
      <c r="L122" s="27" cm="1">
        <f t="array" ref="L122">IF($AH122=0,"",INDEX(MASTER!$AH$24:$BD$391,$AH122,E$255))</f>
        <v>0</v>
      </c>
      <c r="M122" s="27" cm="1">
        <f t="array" ref="M122">IF($AH122=0,"",INDEX(MASTER!$AH$24:$BD$391,$AH122,F$255))</f>
        <v>0</v>
      </c>
      <c r="N122" s="27" cm="1">
        <f t="array" ref="N122">IF($AH122=0,"",INDEX(MASTER!$AH$24:$BD$391,$AH122,G$255))</f>
        <v>0</v>
      </c>
      <c r="O122" s="27" cm="1">
        <f t="array" ref="O122">IF($AH122=0,"",INDEX(MASTER!$AH$24:$BD$391,$AH122,H$255))</f>
        <v>0</v>
      </c>
      <c r="P122" s="68" cm="1">
        <f t="array" ref="P122">IF($AH122=0,"",INDEX(MASTER!$AH$24:$BD$391,$AH122,I$255))</f>
        <v>0</v>
      </c>
      <c r="Q122" s="27" cm="1">
        <f t="array" ref="Q122">IF($AH122=0,"",INDEX(MASTER!$AH$24:$BD$391,$AH122,J$255))</f>
        <v>0</v>
      </c>
      <c r="R122" s="68" cm="1">
        <f t="array" ref="R122">IF($AH122=0,"",INDEX(MASTER!$AH$24:$BD$391,$AH122,K$255))</f>
        <v>0</v>
      </c>
      <c r="S122" s="68" cm="1">
        <f t="array" ref="S122">IF($AH122=0,"",INDEX(MASTER!$AH$24:$BD$391,$AH122,L$255))</f>
        <v>0</v>
      </c>
      <c r="T122" s="27" cm="1">
        <f t="array" ref="T122">IF($AH122=0,"",INDEX(MASTER!$AH$24:$BD$391,$AH122,M$255))</f>
        <v>0</v>
      </c>
      <c r="U122" s="27" cm="1">
        <f t="array" ref="U122">IF($AH122=0,"",INDEX(MASTER!$AH$24:$BD$391,$AH122,N$255))</f>
        <v>0</v>
      </c>
      <c r="V122" s="27" cm="1">
        <f t="array" ref="V122">IF($AH122=0,"",INDEX(MASTER!$AH$24:$BD$391,$AH122,O$255))</f>
        <v>0</v>
      </c>
      <c r="W122" s="27" cm="1">
        <f t="array" ref="W122">IF($AH122=0,"",INDEX(MASTER!$AH$24:$BD$391,$AH122,P$255))</f>
        <v>0</v>
      </c>
      <c r="X122" s="27" cm="1">
        <f t="array" ref="X122">IF($AH122=0,"",INDEX(MASTER!$AH$24:$BD$391,$AH122,Q$255))</f>
        <v>0</v>
      </c>
      <c r="Y122" s="27" cm="1">
        <f t="array" ref="Y122">IF($AH122=0,"",INDEX(MASTER!$AH$24:$BD$391,$AH122,R$255))</f>
        <v>0</v>
      </c>
      <c r="Z122" s="27" cm="1">
        <f t="array" ref="Z122">IF($AH122=0,"",INDEX(MASTER!$AH$24:$BD$391,$AH122,S$255))</f>
        <v>0</v>
      </c>
      <c r="AA122" s="27" cm="1">
        <f t="array" ref="AA122">IF($AH122=0,"",INDEX(MASTER!$AH$24:$BD$391,$AH122,T$255))</f>
        <v>0</v>
      </c>
      <c r="AB122" s="27" cm="1">
        <f t="array" ref="AB122">IF($AH122=0,"",INDEX(MASTER!$AH$24:$BD$391,$AH122,U$255))</f>
        <v>0</v>
      </c>
      <c r="AC122" s="27" cm="1">
        <f t="array" ref="AC122">IF($AH122=0,"",INDEX(MASTER!$AH$24:$BD$391,$AH122,V$255))</f>
        <v>0</v>
      </c>
      <c r="AH122" s="3">
        <v>79</v>
      </c>
    </row>
    <row r="123" spans="2:34" ht="12.75" customHeight="1" x14ac:dyDescent="0.2">
      <c r="B123" s="28"/>
      <c r="D123" s="22" t="str" cm="1">
        <f t="array" ref="D123">IF($AH$123=0,"",INDEX(MASTER!$D$24:$AG$391,$AH$123,D$255))</f>
        <v>$XS129</v>
      </c>
      <c r="E123" s="22" cm="1">
        <f t="array" ref="E123">IF($AH$123=0,"",INDEX(MASTER!$D$24:$AG$391,$AH$123,E$255))</f>
        <v>0</v>
      </c>
      <c r="F123" s="22" t="str" cm="1">
        <f t="array" ref="F123">IF($AH$123=0,"",INDEX(MASTER!$D$24:$AG$391,$AH$123,F$255))</f>
        <v>RAMP A</v>
      </c>
      <c r="G123" s="23" cm="1">
        <f t="array" ref="G123">IF($AH$123=0,"",INDEX(MASTER!$D$24:$AG$391,$AH$123,G$255))</f>
        <v>3100</v>
      </c>
      <c r="H123" s="22" t="str" cm="1">
        <f t="array" ref="H123">IF($AH$123=0,"",INDEX(MASTER!$D$24:$AG$391,$AH$123,H$255))</f>
        <v>TO</v>
      </c>
      <c r="I123" s="23" cm="1">
        <f t="array" ref="I123">IF($AH$123=0,"",INDEX(MASTER!$D$24:$AG$391,$AH$123,I$255))</f>
        <v>3120.5</v>
      </c>
      <c r="J123" s="22" cm="1">
        <f t="array" ref="J123">IF($AH$123=0,"",INDEX(MASTER!$D$24:$AG$391,$AH$123,J$255))</f>
        <v>0</v>
      </c>
      <c r="K123" s="26" cm="1">
        <f t="array" ref="K123">IF($AH123=0,"",INDEX(MASTER!$AH$24:$BD$391,$AH123,D$255))</f>
        <v>0</v>
      </c>
      <c r="L123" s="27" cm="1">
        <f t="array" ref="L123">IF($AH123=0,"",INDEX(MASTER!$AH$24:$BD$391,$AH123,E$255))</f>
        <v>0</v>
      </c>
      <c r="M123" s="27" cm="1">
        <f t="array" ref="M123">IF($AH123=0,"",INDEX(MASTER!$AH$24:$BD$391,$AH123,F$255))</f>
        <v>0</v>
      </c>
      <c r="N123" s="27" cm="1">
        <f t="array" ref="N123">IF($AH123=0,"",INDEX(MASTER!$AH$24:$BD$391,$AH123,G$255))</f>
        <v>0</v>
      </c>
      <c r="O123" s="27" cm="1">
        <f t="array" ref="O123">IF($AH123=0,"",INDEX(MASTER!$AH$24:$BD$391,$AH123,H$255))</f>
        <v>0</v>
      </c>
      <c r="P123" s="68" cm="1">
        <f t="array" ref="P123">IF($AH123=0,"",INDEX(MASTER!$AH$24:$BD$391,$AH123,I$255))</f>
        <v>0</v>
      </c>
      <c r="Q123" s="27" cm="1">
        <f t="array" ref="Q123">IF($AH123=0,"",INDEX(MASTER!$AH$24:$BD$391,$AH123,J$255))</f>
        <v>0</v>
      </c>
      <c r="R123" s="68" cm="1">
        <f t="array" ref="R123">IF($AH123=0,"",INDEX(MASTER!$AH$24:$BD$391,$AH123,K$255))</f>
        <v>0</v>
      </c>
      <c r="S123" s="68" cm="1">
        <f t="array" ref="S123">IF($AH123=0,"",INDEX(MASTER!$AH$24:$BD$391,$AH123,L$255))</f>
        <v>0</v>
      </c>
      <c r="T123" s="27" cm="1">
        <f t="array" ref="T123">IF($AH123=0,"",INDEX(MASTER!$AH$24:$BD$391,$AH123,M$255))</f>
        <v>0</v>
      </c>
      <c r="U123" s="27" cm="1">
        <f t="array" ref="U123">IF($AH123=0,"",INDEX(MASTER!$AH$24:$BD$391,$AH123,N$255))</f>
        <v>0</v>
      </c>
      <c r="V123" s="27" cm="1">
        <f t="array" ref="V123">IF($AH123=0,"",INDEX(MASTER!$AH$24:$BD$391,$AH123,O$255))</f>
        <v>0</v>
      </c>
      <c r="W123" s="27" cm="1">
        <f t="array" ref="W123">IF($AH123=0,"",INDEX(MASTER!$AH$24:$BD$391,$AH123,P$255))</f>
        <v>0</v>
      </c>
      <c r="X123" s="27" cm="1">
        <f t="array" ref="X123">IF($AH123=0,"",INDEX(MASTER!$AH$24:$BD$391,$AH123,Q$255))</f>
        <v>0</v>
      </c>
      <c r="Y123" s="27" cm="1">
        <f t="array" ref="Y123">IF($AH123=0,"",INDEX(MASTER!$AH$24:$BD$391,$AH123,R$255))</f>
        <v>0</v>
      </c>
      <c r="Z123" s="27" cm="1">
        <f t="array" ref="Z123">IF($AH123=0,"",INDEX(MASTER!$AH$24:$BD$391,$AH123,S$255))</f>
        <v>0</v>
      </c>
      <c r="AA123" s="27" cm="1">
        <f t="array" ref="AA123">IF($AH123=0,"",INDEX(MASTER!$AH$24:$BD$391,$AH123,T$255))</f>
        <v>0</v>
      </c>
      <c r="AB123" s="27" cm="1">
        <f t="array" ref="AB123">IF($AH123=0,"",INDEX(MASTER!$AH$24:$BD$391,$AH123,U$255))</f>
        <v>0</v>
      </c>
      <c r="AC123" s="27" cm="1">
        <f t="array" ref="AC123">IF($AH123=0,"",INDEX(MASTER!$AH$24:$BD$391,$AH123,V$255))</f>
        <v>0</v>
      </c>
      <c r="AH123" s="3">
        <v>80</v>
      </c>
    </row>
    <row r="124" spans="2:34" ht="12.75" customHeight="1" x14ac:dyDescent="0.2">
      <c r="B124" s="28"/>
      <c r="D124" s="22" t="str" cm="1">
        <f t="array" ref="D124">IF($AH$124=0,"",INDEX(MASTER!$D$24:$AG$391,$AH$124,D$255))</f>
        <v>$XS129</v>
      </c>
      <c r="E124" s="22" cm="1">
        <f t="array" ref="E124">IF($AH$124=0,"",INDEX(MASTER!$D$24:$AG$391,$AH$124,E$255))</f>
        <v>0</v>
      </c>
      <c r="F124" s="22" t="str" cm="1">
        <f t="array" ref="F124">IF($AH$124=0,"",INDEX(MASTER!$D$24:$AG$391,$AH$124,F$255))</f>
        <v>RAMP A</v>
      </c>
      <c r="G124" s="23" cm="1">
        <f t="array" ref="G124">IF($AH$124=0,"",INDEX(MASTER!$D$24:$AG$391,$AH$124,G$255))</f>
        <v>3120.5</v>
      </c>
      <c r="H124" s="22" t="str" cm="1">
        <f t="array" ref="H124">IF($AH$124=0,"",INDEX(MASTER!$D$24:$AG$391,$AH$124,H$255))</f>
        <v>TO</v>
      </c>
      <c r="I124" s="23" cm="1">
        <f t="array" ref="I124">IF($AH$124=0,"",INDEX(MASTER!$D$24:$AG$391,$AH$124,I$255))</f>
        <v>3145.5</v>
      </c>
      <c r="J124" s="22" cm="1">
        <f t="array" ref="J124">IF($AH$124=0,"",INDEX(MASTER!$D$24:$AG$391,$AH$124,J$255))</f>
        <v>0</v>
      </c>
      <c r="K124" s="26" cm="1">
        <f t="array" ref="K124">IF($AH124=0,"",INDEX(MASTER!$AH$24:$BD$391,$AH124,D$255))</f>
        <v>0</v>
      </c>
      <c r="L124" s="27" cm="1">
        <f t="array" ref="L124">IF($AH124=0,"",INDEX(MASTER!$AH$24:$BD$391,$AH124,E$255))</f>
        <v>0</v>
      </c>
      <c r="M124" s="27" cm="1">
        <f t="array" ref="M124">IF($AH124=0,"",INDEX(MASTER!$AH$24:$BD$391,$AH124,F$255))</f>
        <v>0</v>
      </c>
      <c r="N124" s="27" cm="1">
        <f t="array" ref="N124">IF($AH124=0,"",INDEX(MASTER!$AH$24:$BD$391,$AH124,G$255))</f>
        <v>0</v>
      </c>
      <c r="O124" s="27" cm="1">
        <f t="array" ref="O124">IF($AH124=0,"",INDEX(MASTER!$AH$24:$BD$391,$AH124,H$255))</f>
        <v>0</v>
      </c>
      <c r="P124" s="68" cm="1">
        <f t="array" ref="P124">IF($AH124=0,"",INDEX(MASTER!$AH$24:$BD$391,$AH124,I$255))</f>
        <v>0</v>
      </c>
      <c r="Q124" s="27" cm="1">
        <f t="array" ref="Q124">IF($AH124=0,"",INDEX(MASTER!$AH$24:$BD$391,$AH124,J$255))</f>
        <v>0</v>
      </c>
      <c r="R124" s="68" cm="1">
        <f t="array" ref="R124">IF($AH124=0,"",INDEX(MASTER!$AH$24:$BD$391,$AH124,K$255))</f>
        <v>0</v>
      </c>
      <c r="S124" s="68" cm="1">
        <f t="array" ref="S124">IF($AH124=0,"",INDEX(MASTER!$AH$24:$BD$391,$AH124,L$255))</f>
        <v>0</v>
      </c>
      <c r="T124" s="27" cm="1">
        <f t="array" ref="T124">IF($AH124=0,"",INDEX(MASTER!$AH$24:$BD$391,$AH124,M$255))</f>
        <v>0</v>
      </c>
      <c r="U124" s="27" cm="1">
        <f t="array" ref="U124">IF($AH124=0,"",INDEX(MASTER!$AH$24:$BD$391,$AH124,N$255))</f>
        <v>0</v>
      </c>
      <c r="V124" s="27" cm="1">
        <f t="array" ref="V124">IF($AH124=0,"",INDEX(MASTER!$AH$24:$BD$391,$AH124,O$255))</f>
        <v>0</v>
      </c>
      <c r="W124" s="27" cm="1">
        <f t="array" ref="W124">IF($AH124=0,"",INDEX(MASTER!$AH$24:$BD$391,$AH124,P$255))</f>
        <v>0</v>
      </c>
      <c r="X124" s="27" cm="1">
        <f t="array" ref="X124">IF($AH124=0,"",INDEX(MASTER!$AH$24:$BD$391,$AH124,Q$255))</f>
        <v>0</v>
      </c>
      <c r="Y124" s="27" cm="1">
        <f t="array" ref="Y124">IF($AH124=0,"",INDEX(MASTER!$AH$24:$BD$391,$AH124,R$255))</f>
        <v>0</v>
      </c>
      <c r="Z124" s="27" cm="1">
        <f t="array" ref="Z124">IF($AH124=0,"",INDEX(MASTER!$AH$24:$BD$391,$AH124,S$255))</f>
        <v>0</v>
      </c>
      <c r="AA124" s="27" cm="1">
        <f t="array" ref="AA124">IF($AH124=0,"",INDEX(MASTER!$AH$24:$BD$391,$AH124,T$255))</f>
        <v>0</v>
      </c>
      <c r="AB124" s="27" cm="1">
        <f t="array" ref="AB124">IF($AH124=0,"",INDEX(MASTER!$AH$24:$BD$391,$AH124,U$255))</f>
        <v>0</v>
      </c>
      <c r="AC124" s="27" cm="1">
        <f t="array" ref="AC124">IF($AH124=0,"",INDEX(MASTER!$AH$24:$BD$391,$AH124,V$255))</f>
        <v>0</v>
      </c>
      <c r="AH124" s="3">
        <v>81</v>
      </c>
    </row>
    <row r="125" spans="2:34" ht="12.75" customHeight="1" x14ac:dyDescent="0.2">
      <c r="B125" s="28"/>
      <c r="D125" s="22" t="str" cm="1">
        <f t="array" ref="D125">IF($AH$125=0,"",INDEX(MASTER!$D$24:$AG$391,$AH$125,D$255))</f>
        <v>$XS130</v>
      </c>
      <c r="E125" s="22" cm="1">
        <f t="array" ref="E125">IF($AH$125=0,"",INDEX(MASTER!$D$24:$AG$391,$AH$125,E$255))</f>
        <v>0</v>
      </c>
      <c r="F125" s="22" t="str" cm="1">
        <f t="array" ref="F125">IF($AH$125=0,"",INDEX(MASTER!$D$24:$AG$391,$AH$125,F$255))</f>
        <v>RAMP A</v>
      </c>
      <c r="G125" s="23" cm="1">
        <f t="array" ref="G125">IF($AH$125=0,"",INDEX(MASTER!$D$24:$AG$391,$AH$125,G$255))</f>
        <v>3145.5</v>
      </c>
      <c r="H125" s="22" t="str" cm="1">
        <f t="array" ref="H125">IF($AH$125=0,"",INDEX(MASTER!$D$24:$AG$391,$AH$125,H$255))</f>
        <v>TO</v>
      </c>
      <c r="I125" s="23" cm="1">
        <f t="array" ref="I125">IF($AH$125=0,"",INDEX(MASTER!$D$24:$AG$391,$AH$125,I$255))</f>
        <v>3276.06</v>
      </c>
      <c r="J125" s="22" cm="1">
        <f t="array" ref="J125">IF($AH$125=0,"",INDEX(MASTER!$D$24:$AG$391,$AH$125,J$255))</f>
        <v>0</v>
      </c>
      <c r="K125" s="26" cm="1">
        <f t="array" ref="K125">IF($AH125=0,"",INDEX(MASTER!$AH$24:$BD$391,$AH125,D$255))</f>
        <v>0</v>
      </c>
      <c r="L125" s="27" cm="1">
        <f t="array" ref="L125">IF($AH125=0,"",INDEX(MASTER!$AH$24:$BD$391,$AH125,E$255))</f>
        <v>0</v>
      </c>
      <c r="M125" s="27" cm="1">
        <f t="array" ref="M125">IF($AH125=0,"",INDEX(MASTER!$AH$24:$BD$391,$AH125,F$255))</f>
        <v>0</v>
      </c>
      <c r="N125" s="27" cm="1">
        <f t="array" ref="N125">IF($AH125=0,"",INDEX(MASTER!$AH$24:$BD$391,$AH125,G$255))</f>
        <v>0</v>
      </c>
      <c r="O125" s="27" cm="1">
        <f t="array" ref="O125">IF($AH125=0,"",INDEX(MASTER!$AH$24:$BD$391,$AH125,H$255))</f>
        <v>0</v>
      </c>
      <c r="P125" s="68" cm="1">
        <f t="array" ref="P125">IF($AH125=0,"",INDEX(MASTER!$AH$24:$BD$391,$AH125,I$255))</f>
        <v>0</v>
      </c>
      <c r="Q125" s="27" cm="1">
        <f t="array" ref="Q125">IF($AH125=0,"",INDEX(MASTER!$AH$24:$BD$391,$AH125,J$255))</f>
        <v>0</v>
      </c>
      <c r="R125" s="68" cm="1">
        <f t="array" ref="R125">IF($AH125=0,"",INDEX(MASTER!$AH$24:$BD$391,$AH125,K$255))</f>
        <v>0</v>
      </c>
      <c r="S125" s="68" cm="1">
        <f t="array" ref="S125">IF($AH125=0,"",INDEX(MASTER!$AH$24:$BD$391,$AH125,L$255))</f>
        <v>0</v>
      </c>
      <c r="T125" s="27" cm="1">
        <f t="array" ref="T125">IF($AH125=0,"",INDEX(MASTER!$AH$24:$BD$391,$AH125,M$255))</f>
        <v>0</v>
      </c>
      <c r="U125" s="27" cm="1">
        <f t="array" ref="U125">IF($AH125=0,"",INDEX(MASTER!$AH$24:$BD$391,$AH125,N$255))</f>
        <v>0</v>
      </c>
      <c r="V125" s="27" cm="1">
        <f t="array" ref="V125">IF($AH125=0,"",INDEX(MASTER!$AH$24:$BD$391,$AH125,O$255))</f>
        <v>0</v>
      </c>
      <c r="W125" s="27" cm="1">
        <f t="array" ref="W125">IF($AH125=0,"",INDEX(MASTER!$AH$24:$BD$391,$AH125,P$255))</f>
        <v>0</v>
      </c>
      <c r="X125" s="27" cm="1">
        <f t="array" ref="X125">IF($AH125=0,"",INDEX(MASTER!$AH$24:$BD$391,$AH125,Q$255))</f>
        <v>0</v>
      </c>
      <c r="Y125" s="27" cm="1">
        <f t="array" ref="Y125">IF($AH125=0,"",INDEX(MASTER!$AH$24:$BD$391,$AH125,R$255))</f>
        <v>0</v>
      </c>
      <c r="Z125" s="27" cm="1">
        <f t="array" ref="Z125">IF($AH125=0,"",INDEX(MASTER!$AH$24:$BD$391,$AH125,S$255))</f>
        <v>0</v>
      </c>
      <c r="AA125" s="27" cm="1">
        <f t="array" ref="AA125">IF($AH125=0,"",INDEX(MASTER!$AH$24:$BD$391,$AH125,T$255))</f>
        <v>0</v>
      </c>
      <c r="AB125" s="27" cm="1">
        <f t="array" ref="AB125">IF($AH125=0,"",INDEX(MASTER!$AH$24:$BD$391,$AH125,U$255))</f>
        <v>0</v>
      </c>
      <c r="AC125" s="27" cm="1">
        <f t="array" ref="AC125">IF($AH125=0,"",INDEX(MASTER!$AH$24:$BD$391,$AH125,V$255))</f>
        <v>0</v>
      </c>
      <c r="AH125" s="3">
        <v>82</v>
      </c>
    </row>
    <row r="126" spans="2:34" ht="12.75" customHeight="1" x14ac:dyDescent="0.2">
      <c r="B126" s="28"/>
      <c r="D126" s="22" t="str" cm="1">
        <f t="array" ref="D126">IF($AH$126=0,"",INDEX(MASTER!$D$24:$AG$391,$AH$126,D$255))</f>
        <v>$XS130</v>
      </c>
      <c r="E126" s="22" cm="1">
        <f t="array" ref="E126">IF($AH$126=0,"",INDEX(MASTER!$D$24:$AG$391,$AH$126,E$255))</f>
        <v>0</v>
      </c>
      <c r="F126" s="22" t="str" cm="1">
        <f t="array" ref="F126">IF($AH$126=0,"",INDEX(MASTER!$D$24:$AG$391,$AH$126,F$255))</f>
        <v>RAMP A</v>
      </c>
      <c r="G126" s="23" cm="1">
        <f t="array" ref="G126">IF($AH$126=0,"",INDEX(MASTER!$D$24:$AG$391,$AH$126,G$255))</f>
        <v>3276.06</v>
      </c>
      <c r="H126" s="22" t="str" cm="1">
        <f t="array" ref="H126">IF($AH$126=0,"",INDEX(MASTER!$D$24:$AG$391,$AH$126,H$255))</f>
        <v>TO</v>
      </c>
      <c r="I126" s="23" cm="1">
        <f t="array" ref="I126">IF($AH$126=0,"",INDEX(MASTER!$D$24:$AG$391,$AH$126,I$255))</f>
        <v>3301.06</v>
      </c>
      <c r="J126" s="22" cm="1">
        <f t="array" ref="J126">IF($AH$126=0,"",INDEX(MASTER!$D$24:$AG$391,$AH$126,J$255))</f>
        <v>0</v>
      </c>
      <c r="K126" s="26" cm="1">
        <f t="array" ref="K126">IF($AH126=0,"",INDEX(MASTER!$AH$24:$BD$391,$AH126,D$255))</f>
        <v>0</v>
      </c>
      <c r="L126" s="27" cm="1">
        <f t="array" ref="L126">IF($AH126=0,"",INDEX(MASTER!$AH$24:$BD$391,$AH126,E$255))</f>
        <v>0</v>
      </c>
      <c r="M126" s="27" cm="1">
        <f t="array" ref="M126">IF($AH126=0,"",INDEX(MASTER!$AH$24:$BD$391,$AH126,F$255))</f>
        <v>0</v>
      </c>
      <c r="N126" s="27" cm="1">
        <f t="array" ref="N126">IF($AH126=0,"",INDEX(MASTER!$AH$24:$BD$391,$AH126,G$255))</f>
        <v>0</v>
      </c>
      <c r="O126" s="27" cm="1">
        <f t="array" ref="O126">IF($AH126=0,"",INDEX(MASTER!$AH$24:$BD$391,$AH126,H$255))</f>
        <v>0</v>
      </c>
      <c r="P126" s="68" cm="1">
        <f t="array" ref="P126">IF($AH126=0,"",INDEX(MASTER!$AH$24:$BD$391,$AH126,I$255))</f>
        <v>0</v>
      </c>
      <c r="Q126" s="27" cm="1">
        <f t="array" ref="Q126">IF($AH126=0,"",INDEX(MASTER!$AH$24:$BD$391,$AH126,J$255))</f>
        <v>0</v>
      </c>
      <c r="R126" s="68" cm="1">
        <f t="array" ref="R126">IF($AH126=0,"",INDEX(MASTER!$AH$24:$BD$391,$AH126,K$255))</f>
        <v>0</v>
      </c>
      <c r="S126" s="68" cm="1">
        <f t="array" ref="S126">IF($AH126=0,"",INDEX(MASTER!$AH$24:$BD$391,$AH126,L$255))</f>
        <v>0</v>
      </c>
      <c r="T126" s="27" cm="1">
        <f t="array" ref="T126">IF($AH126=0,"",INDEX(MASTER!$AH$24:$BD$391,$AH126,M$255))</f>
        <v>0</v>
      </c>
      <c r="U126" s="27" cm="1">
        <f t="array" ref="U126">IF($AH126=0,"",INDEX(MASTER!$AH$24:$BD$391,$AH126,N$255))</f>
        <v>0</v>
      </c>
      <c r="V126" s="27" cm="1">
        <f t="array" ref="V126">IF($AH126=0,"",INDEX(MASTER!$AH$24:$BD$391,$AH126,O$255))</f>
        <v>0</v>
      </c>
      <c r="W126" s="27" cm="1">
        <f t="array" ref="W126">IF($AH126=0,"",INDEX(MASTER!$AH$24:$BD$391,$AH126,P$255))</f>
        <v>0</v>
      </c>
      <c r="X126" s="27" cm="1">
        <f t="array" ref="X126">IF($AH126=0,"",INDEX(MASTER!$AH$24:$BD$391,$AH126,Q$255))</f>
        <v>0</v>
      </c>
      <c r="Y126" s="27" cm="1">
        <f t="array" ref="Y126">IF($AH126=0,"",INDEX(MASTER!$AH$24:$BD$391,$AH126,R$255))</f>
        <v>0</v>
      </c>
      <c r="Z126" s="27" cm="1">
        <f t="array" ref="Z126">IF($AH126=0,"",INDEX(MASTER!$AH$24:$BD$391,$AH126,S$255))</f>
        <v>0</v>
      </c>
      <c r="AA126" s="27" cm="1">
        <f t="array" ref="AA126">IF($AH126=0,"",INDEX(MASTER!$AH$24:$BD$391,$AH126,T$255))</f>
        <v>0</v>
      </c>
      <c r="AB126" s="27" cm="1">
        <f t="array" ref="AB126">IF($AH126=0,"",INDEX(MASTER!$AH$24:$BD$391,$AH126,U$255))</f>
        <v>0</v>
      </c>
      <c r="AC126" s="27" cm="1">
        <f t="array" ref="AC126">IF($AH126=0,"",INDEX(MASTER!$AH$24:$BD$391,$AH126,V$255))</f>
        <v>0</v>
      </c>
      <c r="AH126" s="3">
        <v>83</v>
      </c>
    </row>
    <row r="127" spans="2:34" ht="12.75" customHeight="1" x14ac:dyDescent="0.2">
      <c r="B127" s="28"/>
      <c r="D127" s="22" t="str" cm="1">
        <f t="array" ref="D127">IF($AH$127=0,"",INDEX(MASTER!$D$24:$AG$391,$AH$127,D$255))</f>
        <v>$XS131</v>
      </c>
      <c r="E127" s="22" cm="1">
        <f t="array" ref="E127">IF($AH$127=0,"",INDEX(MASTER!$D$24:$AG$391,$AH$127,E$255))</f>
        <v>0</v>
      </c>
      <c r="F127" s="22" t="str" cm="1">
        <f t="array" ref="F127">IF($AH$127=0,"",INDEX(MASTER!$D$24:$AG$391,$AH$127,F$255))</f>
        <v>RAMP A</v>
      </c>
      <c r="G127" s="23" cm="1">
        <f t="array" ref="G127">IF($AH$127=0,"",INDEX(MASTER!$D$24:$AG$391,$AH$127,G$255))</f>
        <v>3301.06</v>
      </c>
      <c r="H127" s="22" t="str" cm="1">
        <f t="array" ref="H127">IF($AH$127=0,"",INDEX(MASTER!$D$24:$AG$391,$AH$127,H$255))</f>
        <v>TO</v>
      </c>
      <c r="I127" s="23" cm="1">
        <f t="array" ref="I127">IF($AH$127=0,"",INDEX(MASTER!$D$24:$AG$391,$AH$127,I$255))</f>
        <v>3350</v>
      </c>
      <c r="J127" s="22" cm="1">
        <f t="array" ref="J127">IF($AH$127=0,"",INDEX(MASTER!$D$24:$AG$391,$AH$127,J$255))</f>
        <v>0</v>
      </c>
      <c r="K127" s="26" cm="1">
        <f t="array" ref="K127">IF($AH127=0,"",INDEX(MASTER!$AH$24:$BD$391,$AH127,D$255))</f>
        <v>0</v>
      </c>
      <c r="L127" s="27" cm="1">
        <f t="array" ref="L127">IF($AH127=0,"",INDEX(MASTER!$AH$24:$BD$391,$AH127,E$255))</f>
        <v>0</v>
      </c>
      <c r="M127" s="27" cm="1">
        <f t="array" ref="M127">IF($AH127=0,"",INDEX(MASTER!$AH$24:$BD$391,$AH127,F$255))</f>
        <v>0</v>
      </c>
      <c r="N127" s="27" cm="1">
        <f t="array" ref="N127">IF($AH127=0,"",INDEX(MASTER!$AH$24:$BD$391,$AH127,G$255))</f>
        <v>0</v>
      </c>
      <c r="O127" s="27" cm="1">
        <f t="array" ref="O127">IF($AH127=0,"",INDEX(MASTER!$AH$24:$BD$391,$AH127,H$255))</f>
        <v>0</v>
      </c>
      <c r="P127" s="68" cm="1">
        <f t="array" ref="P127">IF($AH127=0,"",INDEX(MASTER!$AH$24:$BD$391,$AH127,I$255))</f>
        <v>0</v>
      </c>
      <c r="Q127" s="27" cm="1">
        <f t="array" ref="Q127">IF($AH127=0,"",INDEX(MASTER!$AH$24:$BD$391,$AH127,J$255))</f>
        <v>0</v>
      </c>
      <c r="R127" s="68" cm="1">
        <f t="array" ref="R127">IF($AH127=0,"",INDEX(MASTER!$AH$24:$BD$391,$AH127,K$255))</f>
        <v>0</v>
      </c>
      <c r="S127" s="68" cm="1">
        <f t="array" ref="S127">IF($AH127=0,"",INDEX(MASTER!$AH$24:$BD$391,$AH127,L$255))</f>
        <v>0</v>
      </c>
      <c r="T127" s="27" cm="1">
        <f t="array" ref="T127">IF($AH127=0,"",INDEX(MASTER!$AH$24:$BD$391,$AH127,M$255))</f>
        <v>0</v>
      </c>
      <c r="U127" s="27" cm="1">
        <f t="array" ref="U127">IF($AH127=0,"",INDEX(MASTER!$AH$24:$BD$391,$AH127,N$255))</f>
        <v>0</v>
      </c>
      <c r="V127" s="27" cm="1">
        <f t="array" ref="V127">IF($AH127=0,"",INDEX(MASTER!$AH$24:$BD$391,$AH127,O$255))</f>
        <v>0</v>
      </c>
      <c r="W127" s="27" cm="1">
        <f t="array" ref="W127">IF($AH127=0,"",INDEX(MASTER!$AH$24:$BD$391,$AH127,P$255))</f>
        <v>0</v>
      </c>
      <c r="X127" s="27" cm="1">
        <f t="array" ref="X127">IF($AH127=0,"",INDEX(MASTER!$AH$24:$BD$391,$AH127,Q$255))</f>
        <v>0</v>
      </c>
      <c r="Y127" s="27" cm="1">
        <f t="array" ref="Y127">IF($AH127=0,"",INDEX(MASTER!$AH$24:$BD$391,$AH127,R$255))</f>
        <v>0</v>
      </c>
      <c r="Z127" s="27" cm="1">
        <f t="array" ref="Z127">IF($AH127=0,"",INDEX(MASTER!$AH$24:$BD$391,$AH127,S$255))</f>
        <v>0</v>
      </c>
      <c r="AA127" s="27" cm="1">
        <f t="array" ref="AA127">IF($AH127=0,"",INDEX(MASTER!$AH$24:$BD$391,$AH127,T$255))</f>
        <v>0</v>
      </c>
      <c r="AB127" s="27" cm="1">
        <f t="array" ref="AB127">IF($AH127=0,"",INDEX(MASTER!$AH$24:$BD$391,$AH127,U$255))</f>
        <v>0</v>
      </c>
      <c r="AC127" s="27" cm="1">
        <f t="array" ref="AC127">IF($AH127=0,"",INDEX(MASTER!$AH$24:$BD$391,$AH127,V$255))</f>
        <v>0</v>
      </c>
      <c r="AH127" s="3">
        <v>84</v>
      </c>
    </row>
    <row r="128" spans="2:34" ht="12.75" customHeight="1" x14ac:dyDescent="0.2">
      <c r="B128" s="28"/>
      <c r="D128" s="22" t="str" cm="1">
        <f t="array" ref="D128">IF($AH$128=0,"",INDEX(MASTER!$D$24:$AG$391,$AH$128,D$255))</f>
        <v>$XS131</v>
      </c>
      <c r="E128" s="22" cm="1">
        <f t="array" ref="E128">IF($AH$128=0,"",INDEX(MASTER!$D$24:$AG$391,$AH$128,E$255))</f>
        <v>0</v>
      </c>
      <c r="F128" s="22" t="str" cm="1">
        <f t="array" ref="F128">IF($AH$128=0,"",INDEX(MASTER!$D$24:$AG$391,$AH$128,F$255))</f>
        <v>RAMP A</v>
      </c>
      <c r="G128" s="23" cm="1">
        <f t="array" ref="G128">IF($AH$128=0,"",INDEX(MASTER!$D$24:$AG$391,$AH$128,G$255))</f>
        <v>3350</v>
      </c>
      <c r="H128" s="22" t="str" cm="1">
        <f t="array" ref="H128">IF($AH$128=0,"",INDEX(MASTER!$D$24:$AG$391,$AH$128,H$255))</f>
        <v>TO</v>
      </c>
      <c r="I128" s="23" cm="1">
        <f t="array" ref="I128">IF($AH$128=0,"",INDEX(MASTER!$D$24:$AG$391,$AH$128,I$255))</f>
        <v>3400</v>
      </c>
      <c r="J128" s="22" cm="1">
        <f t="array" ref="J128">IF($AH$128=0,"",INDEX(MASTER!$D$24:$AG$391,$AH$128,J$255))</f>
        <v>0</v>
      </c>
      <c r="K128" s="26" cm="1">
        <f t="array" ref="K128">IF($AH128=0,"",INDEX(MASTER!$AH$24:$BD$391,$AH128,D$255))</f>
        <v>0</v>
      </c>
      <c r="L128" s="27" cm="1">
        <f t="array" ref="L128">IF($AH128=0,"",INDEX(MASTER!$AH$24:$BD$391,$AH128,E$255))</f>
        <v>0</v>
      </c>
      <c r="M128" s="27" cm="1">
        <f t="array" ref="M128">IF($AH128=0,"",INDEX(MASTER!$AH$24:$BD$391,$AH128,F$255))</f>
        <v>0</v>
      </c>
      <c r="N128" s="27" cm="1">
        <f t="array" ref="N128">IF($AH128=0,"",INDEX(MASTER!$AH$24:$BD$391,$AH128,G$255))</f>
        <v>0</v>
      </c>
      <c r="O128" s="27" cm="1">
        <f t="array" ref="O128">IF($AH128=0,"",INDEX(MASTER!$AH$24:$BD$391,$AH128,H$255))</f>
        <v>0</v>
      </c>
      <c r="P128" s="68" cm="1">
        <f t="array" ref="P128">IF($AH128=0,"",INDEX(MASTER!$AH$24:$BD$391,$AH128,I$255))</f>
        <v>0</v>
      </c>
      <c r="Q128" s="27" cm="1">
        <f t="array" ref="Q128">IF($AH128=0,"",INDEX(MASTER!$AH$24:$BD$391,$AH128,J$255))</f>
        <v>0</v>
      </c>
      <c r="R128" s="68" cm="1">
        <f t="array" ref="R128">IF($AH128=0,"",INDEX(MASTER!$AH$24:$BD$391,$AH128,K$255))</f>
        <v>0</v>
      </c>
      <c r="S128" s="68" cm="1">
        <f t="array" ref="S128">IF($AH128=0,"",INDEX(MASTER!$AH$24:$BD$391,$AH128,L$255))</f>
        <v>0</v>
      </c>
      <c r="T128" s="27" cm="1">
        <f t="array" ref="T128">IF($AH128=0,"",INDEX(MASTER!$AH$24:$BD$391,$AH128,M$255))</f>
        <v>0</v>
      </c>
      <c r="U128" s="27" cm="1">
        <f t="array" ref="U128">IF($AH128=0,"",INDEX(MASTER!$AH$24:$BD$391,$AH128,N$255))</f>
        <v>0</v>
      </c>
      <c r="V128" s="27" cm="1">
        <f t="array" ref="V128">IF($AH128=0,"",INDEX(MASTER!$AH$24:$BD$391,$AH128,O$255))</f>
        <v>0</v>
      </c>
      <c r="W128" s="27" cm="1">
        <f t="array" ref="W128">IF($AH128=0,"",INDEX(MASTER!$AH$24:$BD$391,$AH128,P$255))</f>
        <v>0</v>
      </c>
      <c r="X128" s="27" cm="1">
        <f t="array" ref="X128">IF($AH128=0,"",INDEX(MASTER!$AH$24:$BD$391,$AH128,Q$255))</f>
        <v>0</v>
      </c>
      <c r="Y128" s="27" cm="1">
        <f t="array" ref="Y128">IF($AH128=0,"",INDEX(MASTER!$AH$24:$BD$391,$AH128,R$255))</f>
        <v>0</v>
      </c>
      <c r="Z128" s="27" cm="1">
        <f t="array" ref="Z128">IF($AH128=0,"",INDEX(MASTER!$AH$24:$BD$391,$AH128,S$255))</f>
        <v>0</v>
      </c>
      <c r="AA128" s="27" cm="1">
        <f t="array" ref="AA128">IF($AH128=0,"",INDEX(MASTER!$AH$24:$BD$391,$AH128,T$255))</f>
        <v>0</v>
      </c>
      <c r="AB128" s="27" cm="1">
        <f t="array" ref="AB128">IF($AH128=0,"",INDEX(MASTER!$AH$24:$BD$391,$AH128,U$255))</f>
        <v>0</v>
      </c>
      <c r="AC128" s="27" cm="1">
        <f t="array" ref="AC128">IF($AH128=0,"",INDEX(MASTER!$AH$24:$BD$391,$AH128,V$255))</f>
        <v>0</v>
      </c>
      <c r="AH128" s="3">
        <v>85</v>
      </c>
    </row>
    <row r="129" spans="2:34" ht="12.75" customHeight="1" x14ac:dyDescent="0.2">
      <c r="B129" s="28"/>
      <c r="D129" s="22" t="str" cm="1">
        <f t="array" ref="D129">IF($AH$129=0,"",INDEX(MASTER!$D$24:$AG$391,$AH$129,D$255))</f>
        <v>$XS132</v>
      </c>
      <c r="E129" s="22" cm="1">
        <f t="array" ref="E129">IF($AH$129=0,"",INDEX(MASTER!$D$24:$AG$391,$AH$129,E$255))</f>
        <v>0</v>
      </c>
      <c r="F129" s="22" t="str" cm="1">
        <f t="array" ref="F129">IF($AH$129=0,"",INDEX(MASTER!$D$24:$AG$391,$AH$129,F$255))</f>
        <v>RAMP A</v>
      </c>
      <c r="G129" s="23" cm="1">
        <f t="array" ref="G129">IF($AH$129=0,"",INDEX(MASTER!$D$24:$AG$391,$AH$129,G$255))</f>
        <v>3400</v>
      </c>
      <c r="H129" s="22" t="str" cm="1">
        <f t="array" ref="H129">IF($AH$129=0,"",INDEX(MASTER!$D$24:$AG$391,$AH$129,H$255))</f>
        <v>TO</v>
      </c>
      <c r="I129" s="23" cm="1">
        <f t="array" ref="I129">IF($AH$129=0,"",INDEX(MASTER!$D$24:$AG$391,$AH$129,I$255))</f>
        <v>3450</v>
      </c>
      <c r="J129" s="22" cm="1">
        <f t="array" ref="J129">IF($AH$129=0,"",INDEX(MASTER!$D$24:$AG$391,$AH$129,J$255))</f>
        <v>0</v>
      </c>
      <c r="K129" s="26" cm="1">
        <f t="array" ref="K129">IF($AH129=0,"",INDEX(MASTER!$AH$24:$BD$391,$AH129,D$255))</f>
        <v>0</v>
      </c>
      <c r="L129" s="27" cm="1">
        <f t="array" ref="L129">IF($AH129=0,"",INDEX(MASTER!$AH$24:$BD$391,$AH129,E$255))</f>
        <v>0</v>
      </c>
      <c r="M129" s="27" cm="1">
        <f t="array" ref="M129">IF($AH129=0,"",INDEX(MASTER!$AH$24:$BD$391,$AH129,F$255))</f>
        <v>0</v>
      </c>
      <c r="N129" s="27" cm="1">
        <f t="array" ref="N129">IF($AH129=0,"",INDEX(MASTER!$AH$24:$BD$391,$AH129,G$255))</f>
        <v>0</v>
      </c>
      <c r="O129" s="27" cm="1">
        <f t="array" ref="O129">IF($AH129=0,"",INDEX(MASTER!$AH$24:$BD$391,$AH129,H$255))</f>
        <v>0</v>
      </c>
      <c r="P129" s="68" cm="1">
        <f t="array" ref="P129">IF($AH129=0,"",INDEX(MASTER!$AH$24:$BD$391,$AH129,I$255))</f>
        <v>0</v>
      </c>
      <c r="Q129" s="27" cm="1">
        <f t="array" ref="Q129">IF($AH129=0,"",INDEX(MASTER!$AH$24:$BD$391,$AH129,J$255))</f>
        <v>0</v>
      </c>
      <c r="R129" s="68" cm="1">
        <f t="array" ref="R129">IF($AH129=0,"",INDEX(MASTER!$AH$24:$BD$391,$AH129,K$255))</f>
        <v>0</v>
      </c>
      <c r="S129" s="68" cm="1">
        <f t="array" ref="S129">IF($AH129=0,"",INDEX(MASTER!$AH$24:$BD$391,$AH129,L$255))</f>
        <v>0</v>
      </c>
      <c r="T129" s="27" cm="1">
        <f t="array" ref="T129">IF($AH129=0,"",INDEX(MASTER!$AH$24:$BD$391,$AH129,M$255))</f>
        <v>0</v>
      </c>
      <c r="U129" s="27" cm="1">
        <f t="array" ref="U129">IF($AH129=0,"",INDEX(MASTER!$AH$24:$BD$391,$AH129,N$255))</f>
        <v>0</v>
      </c>
      <c r="V129" s="27" cm="1">
        <f t="array" ref="V129">IF($AH129=0,"",INDEX(MASTER!$AH$24:$BD$391,$AH129,O$255))</f>
        <v>0</v>
      </c>
      <c r="W129" s="27" cm="1">
        <f t="array" ref="W129">IF($AH129=0,"",INDEX(MASTER!$AH$24:$BD$391,$AH129,P$255))</f>
        <v>0</v>
      </c>
      <c r="X129" s="27" cm="1">
        <f t="array" ref="X129">IF($AH129=0,"",INDEX(MASTER!$AH$24:$BD$391,$AH129,Q$255))</f>
        <v>0</v>
      </c>
      <c r="Y129" s="27" cm="1">
        <f t="array" ref="Y129">IF($AH129=0,"",INDEX(MASTER!$AH$24:$BD$391,$AH129,R$255))</f>
        <v>0</v>
      </c>
      <c r="Z129" s="27" cm="1">
        <f t="array" ref="Z129">IF($AH129=0,"",INDEX(MASTER!$AH$24:$BD$391,$AH129,S$255))</f>
        <v>0</v>
      </c>
      <c r="AA129" s="27" cm="1">
        <f t="array" ref="AA129">IF($AH129=0,"",INDEX(MASTER!$AH$24:$BD$391,$AH129,T$255))</f>
        <v>0</v>
      </c>
      <c r="AB129" s="27" cm="1">
        <f t="array" ref="AB129">IF($AH129=0,"",INDEX(MASTER!$AH$24:$BD$391,$AH129,U$255))</f>
        <v>0</v>
      </c>
      <c r="AC129" s="27" cm="1">
        <f t="array" ref="AC129">IF($AH129=0,"",INDEX(MASTER!$AH$24:$BD$391,$AH129,V$255))</f>
        <v>0</v>
      </c>
      <c r="AH129" s="3">
        <v>86</v>
      </c>
    </row>
    <row r="130" spans="2:34" ht="12.75" customHeight="1" x14ac:dyDescent="0.2">
      <c r="B130" s="28"/>
      <c r="D130" s="22" t="str" cm="1">
        <f t="array" ref="D130">IF($AH$130=0,"",INDEX(MASTER!$D$24:$AG$391,$AH$130,D$255))</f>
        <v>$XS132</v>
      </c>
      <c r="E130" s="22" cm="1">
        <f t="array" ref="E130">IF($AH$130=0,"",INDEX(MASTER!$D$24:$AG$391,$AH$130,E$255))</f>
        <v>0</v>
      </c>
      <c r="F130" s="22" t="str" cm="1">
        <f t="array" ref="F130">IF($AH$130=0,"",INDEX(MASTER!$D$24:$AG$391,$AH$130,F$255))</f>
        <v>RAMP A</v>
      </c>
      <c r="G130" s="23" cm="1">
        <f t="array" ref="G130">IF($AH$130=0,"",INDEX(MASTER!$D$24:$AG$391,$AH$130,G$255))</f>
        <v>3450</v>
      </c>
      <c r="H130" s="22" t="str" cm="1">
        <f t="array" ref="H130">IF($AH$130=0,"",INDEX(MASTER!$D$24:$AG$391,$AH$130,H$255))</f>
        <v>TO</v>
      </c>
      <c r="I130" s="23" cm="1">
        <f t="array" ref="I130">IF($AH$130=0,"",INDEX(MASTER!$D$24:$AG$391,$AH$130,I$255))</f>
        <v>3500</v>
      </c>
      <c r="J130" s="22" cm="1">
        <f t="array" ref="J130">IF($AH$130=0,"",INDEX(MASTER!$D$24:$AG$391,$AH$130,J$255))</f>
        <v>0</v>
      </c>
      <c r="K130" s="26" cm="1">
        <f t="array" ref="K130">IF($AH130=0,"",INDEX(MASTER!$AH$24:$BD$391,$AH130,D$255))</f>
        <v>0</v>
      </c>
      <c r="L130" s="27" cm="1">
        <f t="array" ref="L130">IF($AH130=0,"",INDEX(MASTER!$AH$24:$BD$391,$AH130,E$255))</f>
        <v>0</v>
      </c>
      <c r="M130" s="27" cm="1">
        <f t="array" ref="M130">IF($AH130=0,"",INDEX(MASTER!$AH$24:$BD$391,$AH130,F$255))</f>
        <v>0</v>
      </c>
      <c r="N130" s="27" cm="1">
        <f t="array" ref="N130">IF($AH130=0,"",INDEX(MASTER!$AH$24:$BD$391,$AH130,G$255))</f>
        <v>0</v>
      </c>
      <c r="O130" s="27" cm="1">
        <f t="array" ref="O130">IF($AH130=0,"",INDEX(MASTER!$AH$24:$BD$391,$AH130,H$255))</f>
        <v>0</v>
      </c>
      <c r="P130" s="68" cm="1">
        <f t="array" ref="P130">IF($AH130=0,"",INDEX(MASTER!$AH$24:$BD$391,$AH130,I$255))</f>
        <v>0</v>
      </c>
      <c r="Q130" s="27" cm="1">
        <f t="array" ref="Q130">IF($AH130=0,"",INDEX(MASTER!$AH$24:$BD$391,$AH130,J$255))</f>
        <v>0</v>
      </c>
      <c r="R130" s="68" cm="1">
        <f t="array" ref="R130">IF($AH130=0,"",INDEX(MASTER!$AH$24:$BD$391,$AH130,K$255))</f>
        <v>0</v>
      </c>
      <c r="S130" s="68" cm="1">
        <f t="array" ref="S130">IF($AH130=0,"",INDEX(MASTER!$AH$24:$BD$391,$AH130,L$255))</f>
        <v>0</v>
      </c>
      <c r="T130" s="27" cm="1">
        <f t="array" ref="T130">IF($AH130=0,"",INDEX(MASTER!$AH$24:$BD$391,$AH130,M$255))</f>
        <v>0</v>
      </c>
      <c r="U130" s="27" cm="1">
        <f t="array" ref="U130">IF($AH130=0,"",INDEX(MASTER!$AH$24:$BD$391,$AH130,N$255))</f>
        <v>0</v>
      </c>
      <c r="V130" s="27" cm="1">
        <f t="array" ref="V130">IF($AH130=0,"",INDEX(MASTER!$AH$24:$BD$391,$AH130,O$255))</f>
        <v>0</v>
      </c>
      <c r="W130" s="27" cm="1">
        <f t="array" ref="W130">IF($AH130=0,"",INDEX(MASTER!$AH$24:$BD$391,$AH130,P$255))</f>
        <v>0</v>
      </c>
      <c r="X130" s="27" cm="1">
        <f t="array" ref="X130">IF($AH130=0,"",INDEX(MASTER!$AH$24:$BD$391,$AH130,Q$255))</f>
        <v>0</v>
      </c>
      <c r="Y130" s="27" cm="1">
        <f t="array" ref="Y130">IF($AH130=0,"",INDEX(MASTER!$AH$24:$BD$391,$AH130,R$255))</f>
        <v>0</v>
      </c>
      <c r="Z130" s="27" cm="1">
        <f t="array" ref="Z130">IF($AH130=0,"",INDEX(MASTER!$AH$24:$BD$391,$AH130,S$255))</f>
        <v>0</v>
      </c>
      <c r="AA130" s="27" cm="1">
        <f t="array" ref="AA130">IF($AH130=0,"",INDEX(MASTER!$AH$24:$BD$391,$AH130,T$255))</f>
        <v>0</v>
      </c>
      <c r="AB130" s="27" cm="1">
        <f t="array" ref="AB130">IF($AH130=0,"",INDEX(MASTER!$AH$24:$BD$391,$AH130,U$255))</f>
        <v>0</v>
      </c>
      <c r="AC130" s="27" cm="1">
        <f t="array" ref="AC130">IF($AH130=0,"",INDEX(MASTER!$AH$24:$BD$391,$AH130,V$255))</f>
        <v>0</v>
      </c>
      <c r="AH130" s="3">
        <v>87</v>
      </c>
    </row>
    <row r="131" spans="2:34" ht="12.75" customHeight="1" x14ac:dyDescent="0.2">
      <c r="B131" s="28"/>
      <c r="D131" s="22" t="str" cm="1">
        <f t="array" ref="D131">IF($AH$131=0,"",INDEX(MASTER!$D$24:$AG$391,$AH$131,D$255))</f>
        <v>$XS133</v>
      </c>
      <c r="E131" s="22" cm="1">
        <f t="array" ref="E131">IF($AH$131=0,"",INDEX(MASTER!$D$24:$AG$391,$AH$131,E$255))</f>
        <v>0</v>
      </c>
      <c r="F131" s="22" t="str" cm="1">
        <f t="array" ref="F131">IF($AH$131=0,"",INDEX(MASTER!$D$24:$AG$391,$AH$131,F$255))</f>
        <v>RAMP A</v>
      </c>
      <c r="G131" s="23" cm="1">
        <f t="array" ref="G131">IF($AH$131=0,"",INDEX(MASTER!$D$24:$AG$391,$AH$131,G$255))</f>
        <v>3500</v>
      </c>
      <c r="H131" s="22" t="str" cm="1">
        <f t="array" ref="H131">IF($AH$131=0,"",INDEX(MASTER!$D$24:$AG$391,$AH$131,H$255))</f>
        <v>TO</v>
      </c>
      <c r="I131" s="23" cm="1">
        <f t="array" ref="I131">IF($AH$131=0,"",INDEX(MASTER!$D$24:$AG$391,$AH$131,I$255))</f>
        <v>3550</v>
      </c>
      <c r="J131" s="22" cm="1">
        <f t="array" ref="J131">IF($AH$131=0,"",INDEX(MASTER!$D$24:$AG$391,$AH$131,J$255))</f>
        <v>0</v>
      </c>
      <c r="K131" s="26" cm="1">
        <f t="array" ref="K131">IF($AH131=0,"",INDEX(MASTER!$AH$24:$BD$391,$AH131,D$255))</f>
        <v>0</v>
      </c>
      <c r="L131" s="27" cm="1">
        <f t="array" ref="L131">IF($AH131=0,"",INDEX(MASTER!$AH$24:$BD$391,$AH131,E$255))</f>
        <v>0</v>
      </c>
      <c r="M131" s="27" cm="1">
        <f t="array" ref="M131">IF($AH131=0,"",INDEX(MASTER!$AH$24:$BD$391,$AH131,F$255))</f>
        <v>0</v>
      </c>
      <c r="N131" s="27" cm="1">
        <f t="array" ref="N131">IF($AH131=0,"",INDEX(MASTER!$AH$24:$BD$391,$AH131,G$255))</f>
        <v>0</v>
      </c>
      <c r="O131" s="27" cm="1">
        <f t="array" ref="O131">IF($AH131=0,"",INDEX(MASTER!$AH$24:$BD$391,$AH131,H$255))</f>
        <v>0</v>
      </c>
      <c r="P131" s="68" cm="1">
        <f t="array" ref="P131">IF($AH131=0,"",INDEX(MASTER!$AH$24:$BD$391,$AH131,I$255))</f>
        <v>0</v>
      </c>
      <c r="Q131" s="27" cm="1">
        <f t="array" ref="Q131">IF($AH131=0,"",INDEX(MASTER!$AH$24:$BD$391,$AH131,J$255))</f>
        <v>0</v>
      </c>
      <c r="R131" s="68" cm="1">
        <f t="array" ref="R131">IF($AH131=0,"",INDEX(MASTER!$AH$24:$BD$391,$AH131,K$255))</f>
        <v>0</v>
      </c>
      <c r="S131" s="68" cm="1">
        <f t="array" ref="S131">IF($AH131=0,"",INDEX(MASTER!$AH$24:$BD$391,$AH131,L$255))</f>
        <v>0</v>
      </c>
      <c r="T131" s="27" cm="1">
        <f t="array" ref="T131">IF($AH131=0,"",INDEX(MASTER!$AH$24:$BD$391,$AH131,M$255))</f>
        <v>0</v>
      </c>
      <c r="U131" s="27" cm="1">
        <f t="array" ref="U131">IF($AH131=0,"",INDEX(MASTER!$AH$24:$BD$391,$AH131,N$255))</f>
        <v>0</v>
      </c>
      <c r="V131" s="27" cm="1">
        <f t="array" ref="V131">IF($AH131=0,"",INDEX(MASTER!$AH$24:$BD$391,$AH131,O$255))</f>
        <v>0</v>
      </c>
      <c r="W131" s="27" cm="1">
        <f t="array" ref="W131">IF($AH131=0,"",INDEX(MASTER!$AH$24:$BD$391,$AH131,P$255))</f>
        <v>0</v>
      </c>
      <c r="X131" s="27" cm="1">
        <f t="array" ref="X131">IF($AH131=0,"",INDEX(MASTER!$AH$24:$BD$391,$AH131,Q$255))</f>
        <v>0</v>
      </c>
      <c r="Y131" s="27" cm="1">
        <f t="array" ref="Y131">IF($AH131=0,"",INDEX(MASTER!$AH$24:$BD$391,$AH131,R$255))</f>
        <v>0</v>
      </c>
      <c r="Z131" s="27" cm="1">
        <f t="array" ref="Z131">IF($AH131=0,"",INDEX(MASTER!$AH$24:$BD$391,$AH131,S$255))</f>
        <v>0</v>
      </c>
      <c r="AA131" s="27" cm="1">
        <f t="array" ref="AA131">IF($AH131=0,"",INDEX(MASTER!$AH$24:$BD$391,$AH131,T$255))</f>
        <v>0</v>
      </c>
      <c r="AB131" s="27" cm="1">
        <f t="array" ref="AB131">IF($AH131=0,"",INDEX(MASTER!$AH$24:$BD$391,$AH131,U$255))</f>
        <v>0</v>
      </c>
      <c r="AC131" s="27" cm="1">
        <f t="array" ref="AC131">IF($AH131=0,"",INDEX(MASTER!$AH$24:$BD$391,$AH131,V$255))</f>
        <v>0</v>
      </c>
      <c r="AH131" s="3">
        <v>88</v>
      </c>
    </row>
    <row r="132" spans="2:34" ht="12.75" customHeight="1" x14ac:dyDescent="0.2">
      <c r="B132" s="28"/>
      <c r="D132" s="22" t="str" cm="1">
        <f t="array" ref="D132">IF($AH$132=0,"",INDEX(MASTER!$D$24:$AG$391,$AH$132,D$255))</f>
        <v>$XS133</v>
      </c>
      <c r="E132" s="22" cm="1">
        <f t="array" ref="E132">IF($AH$132=0,"",INDEX(MASTER!$D$24:$AG$391,$AH$132,E$255))</f>
        <v>0</v>
      </c>
      <c r="F132" s="22" t="str" cm="1">
        <f t="array" ref="F132">IF($AH$132=0,"",INDEX(MASTER!$D$24:$AG$391,$AH$132,F$255))</f>
        <v>RAMP A</v>
      </c>
      <c r="G132" s="23" cm="1">
        <f t="array" ref="G132">IF($AH$132=0,"",INDEX(MASTER!$D$24:$AG$391,$AH$132,G$255))</f>
        <v>3550</v>
      </c>
      <c r="H132" s="22" t="str" cm="1">
        <f t="array" ref="H132">IF($AH$132=0,"",INDEX(MASTER!$D$24:$AG$391,$AH$132,H$255))</f>
        <v>TO</v>
      </c>
      <c r="I132" s="23" cm="1">
        <f t="array" ref="I132">IF($AH$132=0,"",INDEX(MASTER!$D$24:$AG$391,$AH$132,I$255))</f>
        <v>3600</v>
      </c>
      <c r="J132" s="22" cm="1">
        <f t="array" ref="J132">IF($AH$132=0,"",INDEX(MASTER!$D$24:$AG$391,$AH$132,J$255))</f>
        <v>0</v>
      </c>
      <c r="K132" s="26" cm="1">
        <f t="array" ref="K132">IF($AH132=0,"",INDEX(MASTER!$AH$24:$BD$391,$AH132,D$255))</f>
        <v>0</v>
      </c>
      <c r="L132" s="27" cm="1">
        <f t="array" ref="L132">IF($AH132=0,"",INDEX(MASTER!$AH$24:$BD$391,$AH132,E$255))</f>
        <v>0</v>
      </c>
      <c r="M132" s="27" cm="1">
        <f t="array" ref="M132">IF($AH132=0,"",INDEX(MASTER!$AH$24:$BD$391,$AH132,F$255))</f>
        <v>0</v>
      </c>
      <c r="N132" s="27" cm="1">
        <f t="array" ref="N132">IF($AH132=0,"",INDEX(MASTER!$AH$24:$BD$391,$AH132,G$255))</f>
        <v>0</v>
      </c>
      <c r="O132" s="27" cm="1">
        <f t="array" ref="O132">IF($AH132=0,"",INDEX(MASTER!$AH$24:$BD$391,$AH132,H$255))</f>
        <v>0</v>
      </c>
      <c r="P132" s="68" cm="1">
        <f t="array" ref="P132">IF($AH132=0,"",INDEX(MASTER!$AH$24:$BD$391,$AH132,I$255))</f>
        <v>0</v>
      </c>
      <c r="Q132" s="27" cm="1">
        <f t="array" ref="Q132">IF($AH132=0,"",INDEX(MASTER!$AH$24:$BD$391,$AH132,J$255))</f>
        <v>0</v>
      </c>
      <c r="R132" s="68" cm="1">
        <f t="array" ref="R132">IF($AH132=0,"",INDEX(MASTER!$AH$24:$BD$391,$AH132,K$255))</f>
        <v>0</v>
      </c>
      <c r="S132" s="68" cm="1">
        <f t="array" ref="S132">IF($AH132=0,"",INDEX(MASTER!$AH$24:$BD$391,$AH132,L$255))</f>
        <v>0</v>
      </c>
      <c r="T132" s="27" cm="1">
        <f t="array" ref="T132">IF($AH132=0,"",INDEX(MASTER!$AH$24:$BD$391,$AH132,M$255))</f>
        <v>0</v>
      </c>
      <c r="U132" s="27" cm="1">
        <f t="array" ref="U132">IF($AH132=0,"",INDEX(MASTER!$AH$24:$BD$391,$AH132,N$255))</f>
        <v>0</v>
      </c>
      <c r="V132" s="27" cm="1">
        <f t="array" ref="V132">IF($AH132=0,"",INDEX(MASTER!$AH$24:$BD$391,$AH132,O$255))</f>
        <v>0</v>
      </c>
      <c r="W132" s="27" cm="1">
        <f t="array" ref="W132">IF($AH132=0,"",INDEX(MASTER!$AH$24:$BD$391,$AH132,P$255))</f>
        <v>0</v>
      </c>
      <c r="X132" s="27" cm="1">
        <f t="array" ref="X132">IF($AH132=0,"",INDEX(MASTER!$AH$24:$BD$391,$AH132,Q$255))</f>
        <v>0</v>
      </c>
      <c r="Y132" s="27" cm="1">
        <f t="array" ref="Y132">IF($AH132=0,"",INDEX(MASTER!$AH$24:$BD$391,$AH132,R$255))</f>
        <v>0</v>
      </c>
      <c r="Z132" s="27" cm="1">
        <f t="array" ref="Z132">IF($AH132=0,"",INDEX(MASTER!$AH$24:$BD$391,$AH132,S$255))</f>
        <v>0</v>
      </c>
      <c r="AA132" s="27" cm="1">
        <f t="array" ref="AA132">IF($AH132=0,"",INDEX(MASTER!$AH$24:$BD$391,$AH132,T$255))</f>
        <v>0</v>
      </c>
      <c r="AB132" s="27" cm="1">
        <f t="array" ref="AB132">IF($AH132=0,"",INDEX(MASTER!$AH$24:$BD$391,$AH132,U$255))</f>
        <v>0</v>
      </c>
      <c r="AC132" s="27" cm="1">
        <f t="array" ref="AC132">IF($AH132=0,"",INDEX(MASTER!$AH$24:$BD$391,$AH132,V$255))</f>
        <v>0</v>
      </c>
      <c r="AH132" s="3">
        <v>89</v>
      </c>
    </row>
    <row r="133" spans="2:34" ht="12.75" customHeight="1" x14ac:dyDescent="0.2">
      <c r="B133" s="28"/>
      <c r="D133" s="22" t="str" cm="1">
        <f t="array" ref="D133">IF($AH$133=0,"",INDEX(MASTER!$D$24:$AG$391,$AH$133,D$255))</f>
        <v>$XS134</v>
      </c>
      <c r="E133" s="22" cm="1">
        <f t="array" ref="E133">IF($AH$133=0,"",INDEX(MASTER!$D$24:$AG$391,$AH$133,E$255))</f>
        <v>0</v>
      </c>
      <c r="F133" s="22" t="str" cm="1">
        <f t="array" ref="F133">IF($AH$133=0,"",INDEX(MASTER!$D$24:$AG$391,$AH$133,F$255))</f>
        <v>RAMP A</v>
      </c>
      <c r="G133" s="23" cm="1">
        <f t="array" ref="G133">IF($AH$133=0,"",INDEX(MASTER!$D$24:$AG$391,$AH$133,G$255))</f>
        <v>3600</v>
      </c>
      <c r="H133" s="22" t="str" cm="1">
        <f t="array" ref="H133">IF($AH$133=0,"",INDEX(MASTER!$D$24:$AG$391,$AH$133,H$255))</f>
        <v>TO</v>
      </c>
      <c r="I133" s="23" cm="1">
        <f t="array" ref="I133">IF($AH$133=0,"",INDEX(MASTER!$D$24:$AG$391,$AH$133,I$255))</f>
        <v>3650</v>
      </c>
      <c r="J133" s="22" cm="1">
        <f t="array" ref="J133">IF($AH$133=0,"",INDEX(MASTER!$D$24:$AG$391,$AH$133,J$255))</f>
        <v>0</v>
      </c>
      <c r="K133" s="26" cm="1">
        <f t="array" ref="K133">IF($AH133=0,"",INDEX(MASTER!$AH$24:$BD$391,$AH133,D$255))</f>
        <v>0</v>
      </c>
      <c r="L133" s="27" cm="1">
        <f t="array" ref="L133">IF($AH133=0,"",INDEX(MASTER!$AH$24:$BD$391,$AH133,E$255))</f>
        <v>0</v>
      </c>
      <c r="M133" s="27" cm="1">
        <f t="array" ref="M133">IF($AH133=0,"",INDEX(MASTER!$AH$24:$BD$391,$AH133,F$255))</f>
        <v>0</v>
      </c>
      <c r="N133" s="27" cm="1">
        <f t="array" ref="N133">IF($AH133=0,"",INDEX(MASTER!$AH$24:$BD$391,$AH133,G$255))</f>
        <v>0</v>
      </c>
      <c r="O133" s="27" cm="1">
        <f t="array" ref="O133">IF($AH133=0,"",INDEX(MASTER!$AH$24:$BD$391,$AH133,H$255))</f>
        <v>0</v>
      </c>
      <c r="P133" s="68" cm="1">
        <f t="array" ref="P133">IF($AH133=0,"",INDEX(MASTER!$AH$24:$BD$391,$AH133,I$255))</f>
        <v>0</v>
      </c>
      <c r="Q133" s="27" cm="1">
        <f t="array" ref="Q133">IF($AH133=0,"",INDEX(MASTER!$AH$24:$BD$391,$AH133,J$255))</f>
        <v>0</v>
      </c>
      <c r="R133" s="68" cm="1">
        <f t="array" ref="R133">IF($AH133=0,"",INDEX(MASTER!$AH$24:$BD$391,$AH133,K$255))</f>
        <v>0</v>
      </c>
      <c r="S133" s="68" cm="1">
        <f t="array" ref="S133">IF($AH133=0,"",INDEX(MASTER!$AH$24:$BD$391,$AH133,L$255))</f>
        <v>0</v>
      </c>
      <c r="T133" s="27" cm="1">
        <f t="array" ref="T133">IF($AH133=0,"",INDEX(MASTER!$AH$24:$BD$391,$AH133,M$255))</f>
        <v>0</v>
      </c>
      <c r="U133" s="27" cm="1">
        <f t="array" ref="U133">IF($AH133=0,"",INDEX(MASTER!$AH$24:$BD$391,$AH133,N$255))</f>
        <v>0</v>
      </c>
      <c r="V133" s="27" cm="1">
        <f t="array" ref="V133">IF($AH133=0,"",INDEX(MASTER!$AH$24:$BD$391,$AH133,O$255))</f>
        <v>0</v>
      </c>
      <c r="W133" s="27" cm="1">
        <f t="array" ref="W133">IF($AH133=0,"",INDEX(MASTER!$AH$24:$BD$391,$AH133,P$255))</f>
        <v>0</v>
      </c>
      <c r="X133" s="27" cm="1">
        <f t="array" ref="X133">IF($AH133=0,"",INDEX(MASTER!$AH$24:$BD$391,$AH133,Q$255))</f>
        <v>0</v>
      </c>
      <c r="Y133" s="27" cm="1">
        <f t="array" ref="Y133">IF($AH133=0,"",INDEX(MASTER!$AH$24:$BD$391,$AH133,R$255))</f>
        <v>0</v>
      </c>
      <c r="Z133" s="27" cm="1">
        <f t="array" ref="Z133">IF($AH133=0,"",INDEX(MASTER!$AH$24:$BD$391,$AH133,S$255))</f>
        <v>0</v>
      </c>
      <c r="AA133" s="27" cm="1">
        <f t="array" ref="AA133">IF($AH133=0,"",INDEX(MASTER!$AH$24:$BD$391,$AH133,T$255))</f>
        <v>0</v>
      </c>
      <c r="AB133" s="27" cm="1">
        <f t="array" ref="AB133">IF($AH133=0,"",INDEX(MASTER!$AH$24:$BD$391,$AH133,U$255))</f>
        <v>0</v>
      </c>
      <c r="AC133" s="27" cm="1">
        <f t="array" ref="AC133">IF($AH133=0,"",INDEX(MASTER!$AH$24:$BD$391,$AH133,V$255))</f>
        <v>0</v>
      </c>
      <c r="AH133" s="3">
        <v>90</v>
      </c>
    </row>
    <row r="134" spans="2:34" ht="12.75" customHeight="1" x14ac:dyDescent="0.2">
      <c r="B134" s="28"/>
      <c r="D134" s="22" t="str" cm="1">
        <f t="array" ref="D134">IF($AH$134=0,"",INDEX(MASTER!$D$24:$AG$391,$AH$134,D$255))</f>
        <v>$XS134</v>
      </c>
      <c r="E134" s="22" cm="1">
        <f t="array" ref="E134">IF($AH$134=0,"",INDEX(MASTER!$D$24:$AG$391,$AH$134,E$255))</f>
        <v>0</v>
      </c>
      <c r="F134" s="22" t="str" cm="1">
        <f t="array" ref="F134">IF($AH$134=0,"",INDEX(MASTER!$D$24:$AG$391,$AH$134,F$255))</f>
        <v>RAMP A</v>
      </c>
      <c r="G134" s="23" cm="1">
        <f t="array" ref="G134">IF($AH$134=0,"",INDEX(MASTER!$D$24:$AG$391,$AH$134,G$255))</f>
        <v>3650</v>
      </c>
      <c r="H134" s="22" t="str" cm="1">
        <f t="array" ref="H134">IF($AH$134=0,"",INDEX(MASTER!$D$24:$AG$391,$AH$134,H$255))</f>
        <v>TO</v>
      </c>
      <c r="I134" s="23" cm="1">
        <f t="array" ref="I134">IF($AH$134=0,"",INDEX(MASTER!$D$24:$AG$391,$AH$134,I$255))</f>
        <v>3700</v>
      </c>
      <c r="J134" s="22" cm="1">
        <f t="array" ref="J134">IF($AH$134=0,"",INDEX(MASTER!$D$24:$AG$391,$AH$134,J$255))</f>
        <v>0</v>
      </c>
      <c r="K134" s="26" cm="1">
        <f t="array" ref="K134">IF($AH134=0,"",INDEX(MASTER!$AH$24:$BD$391,$AH134,D$255))</f>
        <v>0</v>
      </c>
      <c r="L134" s="27" cm="1">
        <f t="array" ref="L134">IF($AH134=0,"",INDEX(MASTER!$AH$24:$BD$391,$AH134,E$255))</f>
        <v>0</v>
      </c>
      <c r="M134" s="27" cm="1">
        <f t="array" ref="M134">IF($AH134=0,"",INDEX(MASTER!$AH$24:$BD$391,$AH134,F$255))</f>
        <v>0</v>
      </c>
      <c r="N134" s="27" cm="1">
        <f t="array" ref="N134">IF($AH134=0,"",INDEX(MASTER!$AH$24:$BD$391,$AH134,G$255))</f>
        <v>0</v>
      </c>
      <c r="O134" s="27" cm="1">
        <f t="array" ref="O134">IF($AH134=0,"",INDEX(MASTER!$AH$24:$BD$391,$AH134,H$255))</f>
        <v>0</v>
      </c>
      <c r="P134" s="68" cm="1">
        <f t="array" ref="P134">IF($AH134=0,"",INDEX(MASTER!$AH$24:$BD$391,$AH134,I$255))</f>
        <v>0</v>
      </c>
      <c r="Q134" s="27" cm="1">
        <f t="array" ref="Q134">IF($AH134=0,"",INDEX(MASTER!$AH$24:$BD$391,$AH134,J$255))</f>
        <v>0</v>
      </c>
      <c r="R134" s="68" cm="1">
        <f t="array" ref="R134">IF($AH134=0,"",INDEX(MASTER!$AH$24:$BD$391,$AH134,K$255))</f>
        <v>0</v>
      </c>
      <c r="S134" s="68" cm="1">
        <f t="array" ref="S134">IF($AH134=0,"",INDEX(MASTER!$AH$24:$BD$391,$AH134,L$255))</f>
        <v>0</v>
      </c>
      <c r="T134" s="27" cm="1">
        <f t="array" ref="T134">IF($AH134=0,"",INDEX(MASTER!$AH$24:$BD$391,$AH134,M$255))</f>
        <v>0</v>
      </c>
      <c r="U134" s="27" cm="1">
        <f t="array" ref="U134">IF($AH134=0,"",INDEX(MASTER!$AH$24:$BD$391,$AH134,N$255))</f>
        <v>0</v>
      </c>
      <c r="V134" s="27" cm="1">
        <f t="array" ref="V134">IF($AH134=0,"",INDEX(MASTER!$AH$24:$BD$391,$AH134,O$255))</f>
        <v>0</v>
      </c>
      <c r="W134" s="27" cm="1">
        <f t="array" ref="W134">IF($AH134=0,"",INDEX(MASTER!$AH$24:$BD$391,$AH134,P$255))</f>
        <v>0</v>
      </c>
      <c r="X134" s="27" cm="1">
        <f t="array" ref="X134">IF($AH134=0,"",INDEX(MASTER!$AH$24:$BD$391,$AH134,Q$255))</f>
        <v>0</v>
      </c>
      <c r="Y134" s="27" cm="1">
        <f t="array" ref="Y134">IF($AH134=0,"",INDEX(MASTER!$AH$24:$BD$391,$AH134,R$255))</f>
        <v>0</v>
      </c>
      <c r="Z134" s="27" cm="1">
        <f t="array" ref="Z134">IF($AH134=0,"",INDEX(MASTER!$AH$24:$BD$391,$AH134,S$255))</f>
        <v>0</v>
      </c>
      <c r="AA134" s="27" cm="1">
        <f t="array" ref="AA134">IF($AH134=0,"",INDEX(MASTER!$AH$24:$BD$391,$AH134,T$255))</f>
        <v>0</v>
      </c>
      <c r="AB134" s="27" cm="1">
        <f t="array" ref="AB134">IF($AH134=0,"",INDEX(MASTER!$AH$24:$BD$391,$AH134,U$255))</f>
        <v>0</v>
      </c>
      <c r="AC134" s="27" cm="1">
        <f t="array" ref="AC134">IF($AH134=0,"",INDEX(MASTER!$AH$24:$BD$391,$AH134,V$255))</f>
        <v>0</v>
      </c>
      <c r="AH134" s="3">
        <v>91</v>
      </c>
    </row>
    <row r="135" spans="2:34" ht="12.75" customHeight="1" x14ac:dyDescent="0.2">
      <c r="B135" s="28"/>
      <c r="D135" s="22" t="str" cm="1">
        <f t="array" ref="D135">IF($AH$135=0,"",INDEX(MASTER!$D$24:$AG$391,$AH$135,D$255))</f>
        <v>$XS135</v>
      </c>
      <c r="E135" s="22" cm="1">
        <f t="array" ref="E135">IF($AH$135=0,"",INDEX(MASTER!$D$24:$AG$391,$AH$135,E$255))</f>
        <v>0</v>
      </c>
      <c r="F135" s="22" t="str" cm="1">
        <f t="array" ref="F135">IF($AH$135=0,"",INDEX(MASTER!$D$24:$AG$391,$AH$135,F$255))</f>
        <v>RAMP A</v>
      </c>
      <c r="G135" s="23" cm="1">
        <f t="array" ref="G135">IF($AH$135=0,"",INDEX(MASTER!$D$24:$AG$391,$AH$135,G$255))</f>
        <v>3700</v>
      </c>
      <c r="H135" s="22" t="str" cm="1">
        <f t="array" ref="H135">IF($AH$135=0,"",INDEX(MASTER!$D$24:$AG$391,$AH$135,H$255))</f>
        <v>TO</v>
      </c>
      <c r="I135" s="23" cm="1">
        <f t="array" ref="I135">IF($AH$135=0,"",INDEX(MASTER!$D$24:$AG$391,$AH$135,I$255))</f>
        <v>3750</v>
      </c>
      <c r="J135" s="22" cm="1">
        <f t="array" ref="J135">IF($AH$135=0,"",INDEX(MASTER!$D$24:$AG$391,$AH$135,J$255))</f>
        <v>0</v>
      </c>
      <c r="K135" s="26" cm="1">
        <f t="array" ref="K135">IF($AH135=0,"",INDEX(MASTER!$AH$24:$BD$391,$AH135,D$255))</f>
        <v>0</v>
      </c>
      <c r="L135" s="27" cm="1">
        <f t="array" ref="L135">IF($AH135=0,"",INDEX(MASTER!$AH$24:$BD$391,$AH135,E$255))</f>
        <v>0</v>
      </c>
      <c r="M135" s="27" cm="1">
        <f t="array" ref="M135">IF($AH135=0,"",INDEX(MASTER!$AH$24:$BD$391,$AH135,F$255))</f>
        <v>0</v>
      </c>
      <c r="N135" s="27" cm="1">
        <f t="array" ref="N135">IF($AH135=0,"",INDEX(MASTER!$AH$24:$BD$391,$AH135,G$255))</f>
        <v>0</v>
      </c>
      <c r="O135" s="27" cm="1">
        <f t="array" ref="O135">IF($AH135=0,"",INDEX(MASTER!$AH$24:$BD$391,$AH135,H$255))</f>
        <v>0</v>
      </c>
      <c r="P135" s="68" cm="1">
        <f t="array" ref="P135">IF($AH135=0,"",INDEX(MASTER!$AH$24:$BD$391,$AH135,I$255))</f>
        <v>0</v>
      </c>
      <c r="Q135" s="27" cm="1">
        <f t="array" ref="Q135">IF($AH135=0,"",INDEX(MASTER!$AH$24:$BD$391,$AH135,J$255))</f>
        <v>0</v>
      </c>
      <c r="R135" s="68" cm="1">
        <f t="array" ref="R135">IF($AH135=0,"",INDEX(MASTER!$AH$24:$BD$391,$AH135,K$255))</f>
        <v>0</v>
      </c>
      <c r="S135" s="68" cm="1">
        <f t="array" ref="S135">IF($AH135=0,"",INDEX(MASTER!$AH$24:$BD$391,$AH135,L$255))</f>
        <v>0</v>
      </c>
      <c r="T135" s="27" cm="1">
        <f t="array" ref="T135">IF($AH135=0,"",INDEX(MASTER!$AH$24:$BD$391,$AH135,M$255))</f>
        <v>0</v>
      </c>
      <c r="U135" s="27" cm="1">
        <f t="array" ref="U135">IF($AH135=0,"",INDEX(MASTER!$AH$24:$BD$391,$AH135,N$255))</f>
        <v>0</v>
      </c>
      <c r="V135" s="27" cm="1">
        <f t="array" ref="V135">IF($AH135=0,"",INDEX(MASTER!$AH$24:$BD$391,$AH135,O$255))</f>
        <v>0</v>
      </c>
      <c r="W135" s="27" cm="1">
        <f t="array" ref="W135">IF($AH135=0,"",INDEX(MASTER!$AH$24:$BD$391,$AH135,P$255))</f>
        <v>0</v>
      </c>
      <c r="X135" s="27" cm="1">
        <f t="array" ref="X135">IF($AH135=0,"",INDEX(MASTER!$AH$24:$BD$391,$AH135,Q$255))</f>
        <v>0</v>
      </c>
      <c r="Y135" s="27" cm="1">
        <f t="array" ref="Y135">IF($AH135=0,"",INDEX(MASTER!$AH$24:$BD$391,$AH135,R$255))</f>
        <v>0</v>
      </c>
      <c r="Z135" s="27" cm="1">
        <f t="array" ref="Z135">IF($AH135=0,"",INDEX(MASTER!$AH$24:$BD$391,$AH135,S$255))</f>
        <v>0</v>
      </c>
      <c r="AA135" s="27" cm="1">
        <f t="array" ref="AA135">IF($AH135=0,"",INDEX(MASTER!$AH$24:$BD$391,$AH135,T$255))</f>
        <v>0</v>
      </c>
      <c r="AB135" s="27" cm="1">
        <f t="array" ref="AB135">IF($AH135=0,"",INDEX(MASTER!$AH$24:$BD$391,$AH135,U$255))</f>
        <v>0</v>
      </c>
      <c r="AC135" s="27" cm="1">
        <f t="array" ref="AC135">IF($AH135=0,"",INDEX(MASTER!$AH$24:$BD$391,$AH135,V$255))</f>
        <v>0</v>
      </c>
      <c r="AH135" s="3">
        <v>92</v>
      </c>
    </row>
    <row r="136" spans="2:34" ht="12.75" customHeight="1" x14ac:dyDescent="0.2">
      <c r="B136" s="28"/>
      <c r="D136" s="22" t="str" cm="1">
        <f t="array" ref="D136">IF($AH$136=0,"",INDEX(MASTER!$D$24:$AG$391,$AH$136,D$255))</f>
        <v>$XS135</v>
      </c>
      <c r="E136" s="22" cm="1">
        <f t="array" ref="E136">IF($AH$136=0,"",INDEX(MASTER!$D$24:$AG$391,$AH$136,E$255))</f>
        <v>0</v>
      </c>
      <c r="F136" s="22" t="str" cm="1">
        <f t="array" ref="F136">IF($AH$136=0,"",INDEX(MASTER!$D$24:$AG$391,$AH$136,F$255))</f>
        <v>RAMP A</v>
      </c>
      <c r="G136" s="23" cm="1">
        <f t="array" ref="G136">IF($AH$136=0,"",INDEX(MASTER!$D$24:$AG$391,$AH$136,G$255))</f>
        <v>3750</v>
      </c>
      <c r="H136" s="22" t="str" cm="1">
        <f t="array" ref="H136">IF($AH$136=0,"",INDEX(MASTER!$D$24:$AG$391,$AH$136,H$255))</f>
        <v>TO</v>
      </c>
      <c r="I136" s="23" cm="1">
        <f t="array" ref="I136">IF($AH$136=0,"",INDEX(MASTER!$D$24:$AG$391,$AH$136,I$255))</f>
        <v>3800</v>
      </c>
      <c r="J136" s="22" cm="1">
        <f t="array" ref="J136">IF($AH$136=0,"",INDEX(MASTER!$D$24:$AG$391,$AH$136,J$255))</f>
        <v>0</v>
      </c>
      <c r="K136" s="26" cm="1">
        <f t="array" ref="K136">IF($AH136=0,"",INDEX(MASTER!$AH$24:$BD$391,$AH136,D$255))</f>
        <v>0</v>
      </c>
      <c r="L136" s="27" cm="1">
        <f t="array" ref="L136">IF($AH136=0,"",INDEX(MASTER!$AH$24:$BD$391,$AH136,E$255))</f>
        <v>0</v>
      </c>
      <c r="M136" s="27" cm="1">
        <f t="array" ref="M136">IF($AH136=0,"",INDEX(MASTER!$AH$24:$BD$391,$AH136,F$255))</f>
        <v>0</v>
      </c>
      <c r="N136" s="27" cm="1">
        <f t="array" ref="N136">IF($AH136=0,"",INDEX(MASTER!$AH$24:$BD$391,$AH136,G$255))</f>
        <v>0</v>
      </c>
      <c r="O136" s="27" cm="1">
        <f t="array" ref="O136">IF($AH136=0,"",INDEX(MASTER!$AH$24:$BD$391,$AH136,H$255))</f>
        <v>0</v>
      </c>
      <c r="P136" s="68" cm="1">
        <f t="array" ref="P136">IF($AH136=0,"",INDEX(MASTER!$AH$24:$BD$391,$AH136,I$255))</f>
        <v>0</v>
      </c>
      <c r="Q136" s="27" cm="1">
        <f t="array" ref="Q136">IF($AH136=0,"",INDEX(MASTER!$AH$24:$BD$391,$AH136,J$255))</f>
        <v>0</v>
      </c>
      <c r="R136" s="68" cm="1">
        <f t="array" ref="R136">IF($AH136=0,"",INDEX(MASTER!$AH$24:$BD$391,$AH136,K$255))</f>
        <v>0</v>
      </c>
      <c r="S136" s="68" cm="1">
        <f t="array" ref="S136">IF($AH136=0,"",INDEX(MASTER!$AH$24:$BD$391,$AH136,L$255))</f>
        <v>0</v>
      </c>
      <c r="T136" s="27" cm="1">
        <f t="array" ref="T136">IF($AH136=0,"",INDEX(MASTER!$AH$24:$BD$391,$AH136,M$255))</f>
        <v>0</v>
      </c>
      <c r="U136" s="27" cm="1">
        <f t="array" ref="U136">IF($AH136=0,"",INDEX(MASTER!$AH$24:$BD$391,$AH136,N$255))</f>
        <v>0</v>
      </c>
      <c r="V136" s="27" cm="1">
        <f t="array" ref="V136">IF($AH136=0,"",INDEX(MASTER!$AH$24:$BD$391,$AH136,O$255))</f>
        <v>0</v>
      </c>
      <c r="W136" s="27" cm="1">
        <f t="array" ref="W136">IF($AH136=0,"",INDEX(MASTER!$AH$24:$BD$391,$AH136,P$255))</f>
        <v>0</v>
      </c>
      <c r="X136" s="27" cm="1">
        <f t="array" ref="X136">IF($AH136=0,"",INDEX(MASTER!$AH$24:$BD$391,$AH136,Q$255))</f>
        <v>0</v>
      </c>
      <c r="Y136" s="27" cm="1">
        <f t="array" ref="Y136">IF($AH136=0,"",INDEX(MASTER!$AH$24:$BD$391,$AH136,R$255))</f>
        <v>0</v>
      </c>
      <c r="Z136" s="27" cm="1">
        <f t="array" ref="Z136">IF($AH136=0,"",INDEX(MASTER!$AH$24:$BD$391,$AH136,S$255))</f>
        <v>0</v>
      </c>
      <c r="AA136" s="27" cm="1">
        <f t="array" ref="AA136">IF($AH136=0,"",INDEX(MASTER!$AH$24:$BD$391,$AH136,T$255))</f>
        <v>0</v>
      </c>
      <c r="AB136" s="27" cm="1">
        <f t="array" ref="AB136">IF($AH136=0,"",INDEX(MASTER!$AH$24:$BD$391,$AH136,U$255))</f>
        <v>0</v>
      </c>
      <c r="AC136" s="27" cm="1">
        <f t="array" ref="AC136">IF($AH136=0,"",INDEX(MASTER!$AH$24:$BD$391,$AH136,V$255))</f>
        <v>0</v>
      </c>
      <c r="AH136" s="3">
        <v>93</v>
      </c>
    </row>
    <row r="137" spans="2:34" ht="12.75" customHeight="1" x14ac:dyDescent="0.2">
      <c r="B137" s="28"/>
      <c r="D137" s="22" t="str" cm="1">
        <f t="array" ref="D137">IF($AH$137=0,"",INDEX(MASTER!$D$24:$AG$391,$AH$137,D$255))</f>
        <v>$XS135</v>
      </c>
      <c r="E137" s="22" cm="1">
        <f t="array" ref="E137">IF($AH$137=0,"",INDEX(MASTER!$D$24:$AG$391,$AH$137,E$255))</f>
        <v>0</v>
      </c>
      <c r="F137" s="22" t="str" cm="1">
        <f t="array" ref="F137">IF($AH$137=0,"",INDEX(MASTER!$D$24:$AG$391,$AH$137,F$255))</f>
        <v>RAMP A</v>
      </c>
      <c r="G137" s="23" cm="1">
        <f t="array" ref="G137">IF($AH$137=0,"",INDEX(MASTER!$D$24:$AG$391,$AH$137,G$255))</f>
        <v>3800</v>
      </c>
      <c r="H137" s="22" t="str" cm="1">
        <f t="array" ref="H137">IF($AH$137=0,"",INDEX(MASTER!$D$24:$AG$391,$AH$137,H$255))</f>
        <v>TO</v>
      </c>
      <c r="I137" s="23" cm="1">
        <f t="array" ref="I137">IF($AH$137=0,"",INDEX(MASTER!$D$24:$AG$391,$AH$137,I$255))</f>
        <v>3850</v>
      </c>
      <c r="J137" s="22" cm="1">
        <f t="array" ref="J137">IF($AH$137=0,"",INDEX(MASTER!$D$24:$AG$391,$AH$137,J$255))</f>
        <v>0</v>
      </c>
      <c r="K137" s="26" cm="1">
        <f t="array" ref="K137">IF($AH137=0,"",INDEX(MASTER!$AH$24:$BD$391,$AH137,D$255))</f>
        <v>0</v>
      </c>
      <c r="L137" s="27" cm="1">
        <f t="array" ref="L137">IF($AH137=0,"",INDEX(MASTER!$AH$24:$BD$391,$AH137,E$255))</f>
        <v>0</v>
      </c>
      <c r="M137" s="27" cm="1">
        <f t="array" ref="M137">IF($AH137=0,"",INDEX(MASTER!$AH$24:$BD$391,$AH137,F$255))</f>
        <v>0</v>
      </c>
      <c r="N137" s="27" cm="1">
        <f t="array" ref="N137">IF($AH137=0,"",INDEX(MASTER!$AH$24:$BD$391,$AH137,G$255))</f>
        <v>0</v>
      </c>
      <c r="O137" s="27" cm="1">
        <f t="array" ref="O137">IF($AH137=0,"",INDEX(MASTER!$AH$24:$BD$391,$AH137,H$255))</f>
        <v>0</v>
      </c>
      <c r="P137" s="68" cm="1">
        <f t="array" ref="P137">IF($AH137=0,"",INDEX(MASTER!$AH$24:$BD$391,$AH137,I$255))</f>
        <v>0</v>
      </c>
      <c r="Q137" s="27" cm="1">
        <f t="array" ref="Q137">IF($AH137=0,"",INDEX(MASTER!$AH$24:$BD$391,$AH137,J$255))</f>
        <v>0</v>
      </c>
      <c r="R137" s="68" cm="1">
        <f t="array" ref="R137">IF($AH137=0,"",INDEX(MASTER!$AH$24:$BD$391,$AH137,K$255))</f>
        <v>0</v>
      </c>
      <c r="S137" s="68" cm="1">
        <f t="array" ref="S137">IF($AH137=0,"",INDEX(MASTER!$AH$24:$BD$391,$AH137,L$255))</f>
        <v>0</v>
      </c>
      <c r="T137" s="27" cm="1">
        <f t="array" ref="T137">IF($AH137=0,"",INDEX(MASTER!$AH$24:$BD$391,$AH137,M$255))</f>
        <v>0</v>
      </c>
      <c r="U137" s="27" cm="1">
        <f t="array" ref="U137">IF($AH137=0,"",INDEX(MASTER!$AH$24:$BD$391,$AH137,N$255))</f>
        <v>0</v>
      </c>
      <c r="V137" s="27" cm="1">
        <f t="array" ref="V137">IF($AH137=0,"",INDEX(MASTER!$AH$24:$BD$391,$AH137,O$255))</f>
        <v>0</v>
      </c>
      <c r="W137" s="27" cm="1">
        <f t="array" ref="W137">IF($AH137=0,"",INDEX(MASTER!$AH$24:$BD$391,$AH137,P$255))</f>
        <v>0</v>
      </c>
      <c r="X137" s="27" cm="1">
        <f t="array" ref="X137">IF($AH137=0,"",INDEX(MASTER!$AH$24:$BD$391,$AH137,Q$255))</f>
        <v>0</v>
      </c>
      <c r="Y137" s="27" cm="1">
        <f t="array" ref="Y137">IF($AH137=0,"",INDEX(MASTER!$AH$24:$BD$391,$AH137,R$255))</f>
        <v>0</v>
      </c>
      <c r="Z137" s="27" cm="1">
        <f t="array" ref="Z137">IF($AH137=0,"",INDEX(MASTER!$AH$24:$BD$391,$AH137,S$255))</f>
        <v>0</v>
      </c>
      <c r="AA137" s="27" cm="1">
        <f t="array" ref="AA137">IF($AH137=0,"",INDEX(MASTER!$AH$24:$BD$391,$AH137,T$255))</f>
        <v>0</v>
      </c>
      <c r="AB137" s="27" cm="1">
        <f t="array" ref="AB137">IF($AH137=0,"",INDEX(MASTER!$AH$24:$BD$391,$AH137,U$255))</f>
        <v>0</v>
      </c>
      <c r="AC137" s="27" cm="1">
        <f t="array" ref="AC137">IF($AH137=0,"",INDEX(MASTER!$AH$24:$BD$391,$AH137,V$255))</f>
        <v>0</v>
      </c>
      <c r="AH137" s="3">
        <v>94</v>
      </c>
    </row>
    <row r="138" spans="2:34" ht="12.75" customHeight="1" x14ac:dyDescent="0.2">
      <c r="B138" s="28"/>
      <c r="D138" s="22" t="str" cm="1">
        <f t="array" ref="D138">IF($AH$138=0,"",INDEX(MASTER!$D$24:$AG$391,$AH$138,D$255))</f>
        <v>$XS136</v>
      </c>
      <c r="E138" s="22" cm="1">
        <f t="array" ref="E138">IF($AH$138=0,"",INDEX(MASTER!$D$24:$AG$391,$AH$138,E$255))</f>
        <v>0</v>
      </c>
      <c r="F138" s="22" t="str" cm="1">
        <f t="array" ref="F138">IF($AH$138=0,"",INDEX(MASTER!$D$24:$AG$391,$AH$138,F$255))</f>
        <v>RAMP A</v>
      </c>
      <c r="G138" s="23" cm="1">
        <f t="array" ref="G138">IF($AH$138=0,"",INDEX(MASTER!$D$24:$AG$391,$AH$138,G$255))</f>
        <v>3850</v>
      </c>
      <c r="H138" s="22" t="str" cm="1">
        <f t="array" ref="H138">IF($AH$138=0,"",INDEX(MASTER!$D$24:$AG$391,$AH$138,H$255))</f>
        <v>TO</v>
      </c>
      <c r="I138" s="23" cm="1">
        <f t="array" ref="I138">IF($AH$138=0,"",INDEX(MASTER!$D$24:$AG$391,$AH$138,I$255))</f>
        <v>3900</v>
      </c>
      <c r="J138" s="22" cm="1">
        <f t="array" ref="J138">IF($AH$138=0,"",INDEX(MASTER!$D$24:$AG$391,$AH$138,J$255))</f>
        <v>0</v>
      </c>
      <c r="K138" s="26" cm="1">
        <f t="array" ref="K138">IF($AH138=0,"",INDEX(MASTER!$AH$24:$BD$391,$AH138,D$255))</f>
        <v>0</v>
      </c>
      <c r="L138" s="27" cm="1">
        <f t="array" ref="L138">IF($AH138=0,"",INDEX(MASTER!$AH$24:$BD$391,$AH138,E$255))</f>
        <v>0</v>
      </c>
      <c r="M138" s="27" cm="1">
        <f t="array" ref="M138">IF($AH138=0,"",INDEX(MASTER!$AH$24:$BD$391,$AH138,F$255))</f>
        <v>0</v>
      </c>
      <c r="N138" s="27" cm="1">
        <f t="array" ref="N138">IF($AH138=0,"",INDEX(MASTER!$AH$24:$BD$391,$AH138,G$255))</f>
        <v>0</v>
      </c>
      <c r="O138" s="27" cm="1">
        <f t="array" ref="O138">IF($AH138=0,"",INDEX(MASTER!$AH$24:$BD$391,$AH138,H$255))</f>
        <v>0</v>
      </c>
      <c r="P138" s="68" cm="1">
        <f t="array" ref="P138">IF($AH138=0,"",INDEX(MASTER!$AH$24:$BD$391,$AH138,I$255))</f>
        <v>0</v>
      </c>
      <c r="Q138" s="27" cm="1">
        <f t="array" ref="Q138">IF($AH138=0,"",INDEX(MASTER!$AH$24:$BD$391,$AH138,J$255))</f>
        <v>0</v>
      </c>
      <c r="R138" s="68" cm="1">
        <f t="array" ref="R138">IF($AH138=0,"",INDEX(MASTER!$AH$24:$BD$391,$AH138,K$255))</f>
        <v>0</v>
      </c>
      <c r="S138" s="68" cm="1">
        <f t="array" ref="S138">IF($AH138=0,"",INDEX(MASTER!$AH$24:$BD$391,$AH138,L$255))</f>
        <v>0</v>
      </c>
      <c r="T138" s="27" cm="1">
        <f t="array" ref="T138">IF($AH138=0,"",INDEX(MASTER!$AH$24:$BD$391,$AH138,M$255))</f>
        <v>0</v>
      </c>
      <c r="U138" s="27" cm="1">
        <f t="array" ref="U138">IF($AH138=0,"",INDEX(MASTER!$AH$24:$BD$391,$AH138,N$255))</f>
        <v>0</v>
      </c>
      <c r="V138" s="27" cm="1">
        <f t="array" ref="V138">IF($AH138=0,"",INDEX(MASTER!$AH$24:$BD$391,$AH138,O$255))</f>
        <v>0</v>
      </c>
      <c r="W138" s="27" cm="1">
        <f t="array" ref="W138">IF($AH138=0,"",INDEX(MASTER!$AH$24:$BD$391,$AH138,P$255))</f>
        <v>0</v>
      </c>
      <c r="X138" s="27" cm="1">
        <f t="array" ref="X138">IF($AH138=0,"",INDEX(MASTER!$AH$24:$BD$391,$AH138,Q$255))</f>
        <v>0</v>
      </c>
      <c r="Y138" s="27" cm="1">
        <f t="array" ref="Y138">IF($AH138=0,"",INDEX(MASTER!$AH$24:$BD$391,$AH138,R$255))</f>
        <v>0</v>
      </c>
      <c r="Z138" s="27" cm="1">
        <f t="array" ref="Z138">IF($AH138=0,"",INDEX(MASTER!$AH$24:$BD$391,$AH138,S$255))</f>
        <v>0</v>
      </c>
      <c r="AA138" s="27" cm="1">
        <f t="array" ref="AA138">IF($AH138=0,"",INDEX(MASTER!$AH$24:$BD$391,$AH138,T$255))</f>
        <v>0</v>
      </c>
      <c r="AB138" s="27" cm="1">
        <f t="array" ref="AB138">IF($AH138=0,"",INDEX(MASTER!$AH$24:$BD$391,$AH138,U$255))</f>
        <v>0</v>
      </c>
      <c r="AC138" s="27" cm="1">
        <f t="array" ref="AC138">IF($AH138=0,"",INDEX(MASTER!$AH$24:$BD$391,$AH138,V$255))</f>
        <v>0</v>
      </c>
      <c r="AH138" s="3">
        <v>95</v>
      </c>
    </row>
    <row r="139" spans="2:34" ht="12.75" customHeight="1" x14ac:dyDescent="0.2">
      <c r="B139" s="28"/>
      <c r="D139" s="22" t="str" cm="1">
        <f t="array" ref="D139">IF($AH$139=0,"",INDEX(MASTER!$D$24:$AG$391,$AH$139,D$255))</f>
        <v>$XS136</v>
      </c>
      <c r="E139" s="22" cm="1">
        <f t="array" ref="E139">IF($AH$139=0,"",INDEX(MASTER!$D$24:$AG$391,$AH$139,E$255))</f>
        <v>0</v>
      </c>
      <c r="F139" s="22" t="str" cm="1">
        <f t="array" ref="F139">IF($AH$139=0,"",INDEX(MASTER!$D$24:$AG$391,$AH$139,F$255))</f>
        <v>RAMP A</v>
      </c>
      <c r="G139" s="23" cm="1">
        <f t="array" ref="G139">IF($AH$139=0,"",INDEX(MASTER!$D$24:$AG$391,$AH$139,G$255))</f>
        <v>3900</v>
      </c>
      <c r="H139" s="22" t="str" cm="1">
        <f t="array" ref="H139">IF($AH$139=0,"",INDEX(MASTER!$D$24:$AG$391,$AH$139,H$255))</f>
        <v>TO</v>
      </c>
      <c r="I139" s="23" cm="1">
        <f t="array" ref="I139">IF($AH$139=0,"",INDEX(MASTER!$D$24:$AG$391,$AH$139,I$255))</f>
        <v>3950</v>
      </c>
      <c r="J139" s="22" cm="1">
        <f t="array" ref="J139">IF($AH$139=0,"",INDEX(MASTER!$D$24:$AG$391,$AH$139,J$255))</f>
        <v>0</v>
      </c>
      <c r="K139" s="26" cm="1">
        <f t="array" ref="K139">IF($AH139=0,"",INDEX(MASTER!$AH$24:$BD$391,$AH139,D$255))</f>
        <v>0</v>
      </c>
      <c r="L139" s="27" cm="1">
        <f t="array" ref="L139">IF($AH139=0,"",INDEX(MASTER!$AH$24:$BD$391,$AH139,E$255))</f>
        <v>0</v>
      </c>
      <c r="M139" s="27" cm="1">
        <f t="array" ref="M139">IF($AH139=0,"",INDEX(MASTER!$AH$24:$BD$391,$AH139,F$255))</f>
        <v>0</v>
      </c>
      <c r="N139" s="27" cm="1">
        <f t="array" ref="N139">IF($AH139=0,"",INDEX(MASTER!$AH$24:$BD$391,$AH139,G$255))</f>
        <v>0</v>
      </c>
      <c r="O139" s="27" cm="1">
        <f t="array" ref="O139">IF($AH139=0,"",INDEX(MASTER!$AH$24:$BD$391,$AH139,H$255))</f>
        <v>0</v>
      </c>
      <c r="P139" s="27" cm="1">
        <f t="array" ref="P139">IF($AH139=0,"",INDEX(MASTER!$AH$24:$BD$391,$AH139,I$255))</f>
        <v>0</v>
      </c>
      <c r="Q139" s="27" cm="1">
        <f t="array" ref="Q139">IF($AH139=0,"",INDEX(MASTER!$AH$24:$BD$391,$AH139,J$255))</f>
        <v>0</v>
      </c>
      <c r="R139" s="27" cm="1">
        <f t="array" ref="R139">IF($AH139=0,"",INDEX(MASTER!$AH$24:$BD$391,$AH139,K$255))</f>
        <v>0</v>
      </c>
      <c r="S139" s="27" cm="1">
        <f t="array" ref="S139">IF($AH139=0,"",INDEX(MASTER!$AH$24:$BD$391,$AH139,L$255))</f>
        <v>0</v>
      </c>
      <c r="T139" s="27" cm="1">
        <f t="array" ref="T139">IF($AH139=0,"",INDEX(MASTER!$AH$24:$BD$391,$AH139,M$255))</f>
        <v>0</v>
      </c>
      <c r="U139" s="27" cm="1">
        <f t="array" ref="U139">IF($AH139=0,"",INDEX(MASTER!$AH$24:$BD$391,$AH139,N$255))</f>
        <v>0</v>
      </c>
      <c r="V139" s="27" cm="1">
        <f t="array" ref="V139">IF($AH139=0,"",INDEX(MASTER!$AH$24:$BD$391,$AH139,O$255))</f>
        <v>0</v>
      </c>
      <c r="W139" s="27" cm="1">
        <f t="array" ref="W139">IF($AH139=0,"",INDEX(MASTER!$AH$24:$BD$391,$AH139,P$255))</f>
        <v>0</v>
      </c>
      <c r="X139" s="27" cm="1">
        <f t="array" ref="X139">IF($AH139=0,"",INDEX(MASTER!$AH$24:$BD$391,$AH139,Q$255))</f>
        <v>0</v>
      </c>
      <c r="Y139" s="27" cm="1">
        <f t="array" ref="Y139">IF($AH139=0,"",INDEX(MASTER!$AH$24:$BD$391,$AH139,R$255))</f>
        <v>0</v>
      </c>
      <c r="Z139" s="27" cm="1">
        <f t="array" ref="Z139">IF($AH139=0,"",INDEX(MASTER!$AH$24:$BD$391,$AH139,S$255))</f>
        <v>0</v>
      </c>
      <c r="AA139" s="27" cm="1">
        <f t="array" ref="AA139">IF($AH139=0,"",INDEX(MASTER!$AH$24:$BD$391,$AH139,T$255))</f>
        <v>0</v>
      </c>
      <c r="AB139" s="27" cm="1">
        <f t="array" ref="AB139">IF($AH139=0,"",INDEX(MASTER!$AH$24:$BD$391,$AH139,U$255))</f>
        <v>0</v>
      </c>
      <c r="AC139" s="27" cm="1">
        <f t="array" ref="AC139">IF($AH139=0,"",INDEX(MASTER!$AH$24:$BD$391,$AH139,V$255))</f>
        <v>0</v>
      </c>
      <c r="AH139" s="3">
        <v>96</v>
      </c>
    </row>
    <row r="140" spans="2:34" ht="12.75" customHeight="1" x14ac:dyDescent="0.2">
      <c r="B140" s="28"/>
      <c r="D140" s="22" t="str" cm="1">
        <f t="array" ref="D140">IF($AH$140=0,"",INDEX(MASTER!$D$24:$AG$391,$AH$140,D$255))</f>
        <v>$XS136</v>
      </c>
      <c r="E140" s="22" cm="1">
        <f t="array" ref="E140">IF($AH$140=0,"",INDEX(MASTER!$D$24:$AG$391,$AH$140,E$255))</f>
        <v>0</v>
      </c>
      <c r="F140" s="22" t="str" cm="1">
        <f t="array" ref="F140">IF($AH$140=0,"",INDEX(MASTER!$D$24:$AG$391,$AH$140,F$255))</f>
        <v>RAMP A</v>
      </c>
      <c r="G140" s="23" cm="1">
        <f t="array" ref="G140">IF($AH$140=0,"",INDEX(MASTER!$D$24:$AG$391,$AH$140,G$255))</f>
        <v>3950</v>
      </c>
      <c r="H140" s="22" t="str" cm="1">
        <f t="array" ref="H140">IF($AH$140=0,"",INDEX(MASTER!$D$24:$AG$391,$AH$140,H$255))</f>
        <v>TO</v>
      </c>
      <c r="I140" s="23" cm="1">
        <f t="array" ref="I140">IF($AH$140=0,"",INDEX(MASTER!$D$24:$AG$391,$AH$140,I$255))</f>
        <v>4000</v>
      </c>
      <c r="J140" s="22" cm="1">
        <f t="array" ref="J140">IF($AH$140=0,"",INDEX(MASTER!$D$24:$AG$391,$AH$140,J$255))</f>
        <v>0</v>
      </c>
      <c r="K140" s="26" cm="1">
        <f t="array" ref="K140">IF($AH140=0,"",INDEX(MASTER!$AH$24:$BD$391,$AH140,D$255))</f>
        <v>0</v>
      </c>
      <c r="L140" s="27" cm="1">
        <f t="array" ref="L140">IF($AH140=0,"",INDEX(MASTER!$AH$24:$BD$391,$AH140,E$255))</f>
        <v>0</v>
      </c>
      <c r="M140" s="27" cm="1">
        <f t="array" ref="M140">IF($AH140=0,"",INDEX(MASTER!$AH$24:$BD$391,$AH140,F$255))</f>
        <v>0</v>
      </c>
      <c r="N140" s="27" cm="1">
        <f t="array" ref="N140">IF($AH140=0,"",INDEX(MASTER!$AH$24:$BD$391,$AH140,G$255))</f>
        <v>0</v>
      </c>
      <c r="O140" s="27" cm="1">
        <f t="array" ref="O140">IF($AH140=0,"",INDEX(MASTER!$AH$24:$BD$391,$AH140,H$255))</f>
        <v>0</v>
      </c>
      <c r="P140" s="68" cm="1">
        <f t="array" ref="P140">IF($AH140=0,"",INDEX(MASTER!$AH$24:$BD$391,$AH140,I$255))</f>
        <v>0</v>
      </c>
      <c r="Q140" s="68" cm="1">
        <f t="array" ref="Q140">IF($AH140=0,"",INDEX(MASTER!$AH$24:$BD$391,$AH140,J$255))</f>
        <v>0</v>
      </c>
      <c r="R140" s="27" cm="1">
        <f t="array" ref="R140">IF($AH140=0,"",INDEX(MASTER!$AH$24:$BD$391,$AH140,K$255))</f>
        <v>0</v>
      </c>
      <c r="S140" s="68" cm="1">
        <f t="array" ref="S140">IF($AH140=0,"",INDEX(MASTER!$AH$24:$BD$391,$AH140,L$255))</f>
        <v>0</v>
      </c>
      <c r="T140" s="27" cm="1">
        <f t="array" ref="T140">IF($AH140=0,"",INDEX(MASTER!$AH$24:$BD$391,$AH140,M$255))</f>
        <v>0</v>
      </c>
      <c r="U140" s="27" cm="1">
        <f t="array" ref="U140">IF($AH140=0,"",INDEX(MASTER!$AH$24:$BD$391,$AH140,N$255))</f>
        <v>0</v>
      </c>
      <c r="V140" s="27" cm="1">
        <f t="array" ref="V140">IF($AH140=0,"",INDEX(MASTER!$AH$24:$BD$391,$AH140,O$255))</f>
        <v>0</v>
      </c>
      <c r="W140" s="27" cm="1">
        <f t="array" ref="W140">IF($AH140=0,"",INDEX(MASTER!$AH$24:$BD$391,$AH140,P$255))</f>
        <v>0</v>
      </c>
      <c r="X140" s="27" cm="1">
        <f t="array" ref="X140">IF($AH140=0,"",INDEX(MASTER!$AH$24:$BD$391,$AH140,Q$255))</f>
        <v>0</v>
      </c>
      <c r="Y140" s="27" cm="1">
        <f t="array" ref="Y140">IF($AH140=0,"",INDEX(MASTER!$AH$24:$BD$391,$AH140,R$255))</f>
        <v>0</v>
      </c>
      <c r="Z140" s="27" cm="1">
        <f t="array" ref="Z140">IF($AH140=0,"",INDEX(MASTER!$AH$24:$BD$391,$AH140,S$255))</f>
        <v>0</v>
      </c>
      <c r="AA140" s="27" cm="1">
        <f t="array" ref="AA140">IF($AH140=0,"",INDEX(MASTER!$AH$24:$BD$391,$AH140,T$255))</f>
        <v>0</v>
      </c>
      <c r="AB140" s="27" cm="1">
        <f t="array" ref="AB140">IF($AH140=0,"",INDEX(MASTER!$AH$24:$BD$391,$AH140,U$255))</f>
        <v>0</v>
      </c>
      <c r="AC140" s="27" cm="1">
        <f t="array" ref="AC140">IF($AH140=0,"",INDEX(MASTER!$AH$24:$BD$391,$AH140,V$255))</f>
        <v>0</v>
      </c>
      <c r="AH140" s="3">
        <v>97</v>
      </c>
    </row>
    <row r="141" spans="2:34" ht="12.75" customHeight="1" x14ac:dyDescent="0.2">
      <c r="B141" s="28"/>
      <c r="D141" s="22" t="str" cm="1">
        <f t="array" ref="D141">IF($AH$141=0,"",INDEX(MASTER!$D$24:$AG$391,$AH$141,D$255))</f>
        <v>$XS137</v>
      </c>
      <c r="E141" s="22" cm="1">
        <f t="array" ref="E141">IF($AH$141=0,"",INDEX(MASTER!$D$24:$AG$391,$AH$141,E$255))</f>
        <v>0</v>
      </c>
      <c r="F141" s="22" t="str" cm="1">
        <f t="array" ref="F141">IF($AH$141=0,"",INDEX(MASTER!$D$24:$AG$391,$AH$141,F$255))</f>
        <v>RAMP A</v>
      </c>
      <c r="G141" s="23" cm="1">
        <f t="array" ref="G141">IF($AH$141=0,"",INDEX(MASTER!$D$24:$AG$391,$AH$141,G$255))</f>
        <v>4000</v>
      </c>
      <c r="H141" s="22" t="str" cm="1">
        <f t="array" ref="H141">IF($AH$141=0,"",INDEX(MASTER!$D$24:$AG$391,$AH$141,H$255))</f>
        <v>TO</v>
      </c>
      <c r="I141" s="23" cm="1">
        <f t="array" ref="I141">IF($AH$141=0,"",INDEX(MASTER!$D$24:$AG$391,$AH$141,I$255))</f>
        <v>4050</v>
      </c>
      <c r="J141" s="22" cm="1">
        <f t="array" ref="J141">IF($AH$141=0,"",INDEX(MASTER!$D$24:$AG$391,$AH$141,J$255))</f>
        <v>0</v>
      </c>
      <c r="K141" s="26" cm="1">
        <f t="array" ref="K141">IF($AH141=0,"",INDEX(MASTER!$AH$24:$BD$391,$AH141,D$255))</f>
        <v>0</v>
      </c>
      <c r="L141" s="27" cm="1">
        <f t="array" ref="L141">IF($AH141=0,"",INDEX(MASTER!$AH$24:$BD$391,$AH141,E$255))</f>
        <v>0</v>
      </c>
      <c r="M141" s="27" cm="1">
        <f t="array" ref="M141">IF($AH141=0,"",INDEX(MASTER!$AH$24:$BD$391,$AH141,F$255))</f>
        <v>0</v>
      </c>
      <c r="N141" s="27" cm="1">
        <f t="array" ref="N141">IF($AH141=0,"",INDEX(MASTER!$AH$24:$BD$391,$AH141,G$255))</f>
        <v>0</v>
      </c>
      <c r="O141" s="27" cm="1">
        <f t="array" ref="O141">IF($AH141=0,"",INDEX(MASTER!$AH$24:$BD$391,$AH141,H$255))</f>
        <v>0</v>
      </c>
      <c r="P141" s="68" cm="1">
        <f t="array" ref="P141">IF($AH141=0,"",INDEX(MASTER!$AH$24:$BD$391,$AH141,I$255))</f>
        <v>0</v>
      </c>
      <c r="Q141" s="68" cm="1">
        <f t="array" ref="Q141">IF($AH141=0,"",INDEX(MASTER!$AH$24:$BD$391,$AH141,J$255))</f>
        <v>0</v>
      </c>
      <c r="R141" s="27" cm="1">
        <f t="array" ref="R141">IF($AH141=0,"",INDEX(MASTER!$AH$24:$BD$391,$AH141,K$255))</f>
        <v>0</v>
      </c>
      <c r="S141" s="68" cm="1">
        <f t="array" ref="S141">IF($AH141=0,"",INDEX(MASTER!$AH$24:$BD$391,$AH141,L$255))</f>
        <v>0</v>
      </c>
      <c r="T141" s="27" cm="1">
        <f t="array" ref="T141">IF($AH141=0,"",INDEX(MASTER!$AH$24:$BD$391,$AH141,M$255))</f>
        <v>0</v>
      </c>
      <c r="U141" s="27" cm="1">
        <f t="array" ref="U141">IF($AH141=0,"",INDEX(MASTER!$AH$24:$BD$391,$AH141,N$255))</f>
        <v>0</v>
      </c>
      <c r="V141" s="27" cm="1">
        <f t="array" ref="V141">IF($AH141=0,"",INDEX(MASTER!$AH$24:$BD$391,$AH141,O$255))</f>
        <v>0</v>
      </c>
      <c r="W141" s="27" cm="1">
        <f t="array" ref="W141">IF($AH141=0,"",INDEX(MASTER!$AH$24:$BD$391,$AH141,P$255))</f>
        <v>0</v>
      </c>
      <c r="X141" s="27" cm="1">
        <f t="array" ref="X141">IF($AH141=0,"",INDEX(MASTER!$AH$24:$BD$391,$AH141,Q$255))</f>
        <v>0</v>
      </c>
      <c r="Y141" s="27" cm="1">
        <f t="array" ref="Y141">IF($AH141=0,"",INDEX(MASTER!$AH$24:$BD$391,$AH141,R$255))</f>
        <v>0</v>
      </c>
      <c r="Z141" s="27" cm="1">
        <f t="array" ref="Z141">IF($AH141=0,"",INDEX(MASTER!$AH$24:$BD$391,$AH141,S$255))</f>
        <v>0</v>
      </c>
      <c r="AA141" s="27" cm="1">
        <f t="array" ref="AA141">IF($AH141=0,"",INDEX(MASTER!$AH$24:$BD$391,$AH141,T$255))</f>
        <v>0</v>
      </c>
      <c r="AB141" s="27" cm="1">
        <f t="array" ref="AB141">IF($AH141=0,"",INDEX(MASTER!$AH$24:$BD$391,$AH141,U$255))</f>
        <v>0</v>
      </c>
      <c r="AC141" s="27" cm="1">
        <f t="array" ref="AC141">IF($AH141=0,"",INDEX(MASTER!$AH$24:$BD$391,$AH141,V$255))</f>
        <v>0</v>
      </c>
      <c r="AH141" s="3">
        <v>98</v>
      </c>
    </row>
    <row r="142" spans="2:34" ht="12.75" customHeight="1" x14ac:dyDescent="0.2">
      <c r="B142" s="28"/>
      <c r="D142" s="22" t="str" cm="1">
        <f t="array" ref="D142">IF($AH$142=0,"",INDEX(MASTER!$D$24:$AG$391,$AH$142,D$255))</f>
        <v>$XS137</v>
      </c>
      <c r="E142" s="22" cm="1">
        <f t="array" ref="E142">IF($AH$142=0,"",INDEX(MASTER!$D$24:$AG$391,$AH$142,E$255))</f>
        <v>0</v>
      </c>
      <c r="F142" s="22" t="str" cm="1">
        <f t="array" ref="F142">IF($AH$142=0,"",INDEX(MASTER!$D$24:$AG$391,$AH$142,F$255))</f>
        <v>RAMP A</v>
      </c>
      <c r="G142" s="23" cm="1">
        <f t="array" ref="G142">IF($AH$142=0,"",INDEX(MASTER!$D$24:$AG$391,$AH$142,G$255))</f>
        <v>4050</v>
      </c>
      <c r="H142" s="22" t="str" cm="1">
        <f t="array" ref="H142">IF($AH$142=0,"",INDEX(MASTER!$D$24:$AG$391,$AH$142,H$255))</f>
        <v>TO</v>
      </c>
      <c r="I142" s="23" cm="1">
        <f t="array" ref="I142">IF($AH$142=0,"",INDEX(MASTER!$D$24:$AG$391,$AH$142,I$255))</f>
        <v>4100</v>
      </c>
      <c r="J142" s="22" cm="1">
        <f t="array" ref="J142">IF($AH$142=0,"",INDEX(MASTER!$D$24:$AG$391,$AH$142,J$255))</f>
        <v>0</v>
      </c>
      <c r="K142" s="26" cm="1">
        <f t="array" ref="K142">IF($AH142=0,"",INDEX(MASTER!$AH$24:$BD$391,$AH142,D$255))</f>
        <v>0</v>
      </c>
      <c r="L142" s="27" cm="1">
        <f t="array" ref="L142">IF($AH142=0,"",INDEX(MASTER!$AH$24:$BD$391,$AH142,E$255))</f>
        <v>0</v>
      </c>
      <c r="M142" s="27" cm="1">
        <f t="array" ref="M142">IF($AH142=0,"",INDEX(MASTER!$AH$24:$BD$391,$AH142,F$255))</f>
        <v>0</v>
      </c>
      <c r="N142" s="27" cm="1">
        <f t="array" ref="N142">IF($AH142=0,"",INDEX(MASTER!$AH$24:$BD$391,$AH142,G$255))</f>
        <v>0</v>
      </c>
      <c r="O142" s="27" cm="1">
        <f t="array" ref="O142">IF($AH142=0,"",INDEX(MASTER!$AH$24:$BD$391,$AH142,H$255))</f>
        <v>0</v>
      </c>
      <c r="P142" s="68" cm="1">
        <f t="array" ref="P142">IF($AH142=0,"",INDEX(MASTER!$AH$24:$BD$391,$AH142,I$255))</f>
        <v>0</v>
      </c>
      <c r="Q142" s="68" cm="1">
        <f t="array" ref="Q142">IF($AH142=0,"",INDEX(MASTER!$AH$24:$BD$391,$AH142,J$255))</f>
        <v>0</v>
      </c>
      <c r="R142" s="27" cm="1">
        <f t="array" ref="R142">IF($AH142=0,"",INDEX(MASTER!$AH$24:$BD$391,$AH142,K$255))</f>
        <v>0</v>
      </c>
      <c r="S142" s="68" cm="1">
        <f t="array" ref="S142">IF($AH142=0,"",INDEX(MASTER!$AH$24:$BD$391,$AH142,L$255))</f>
        <v>0</v>
      </c>
      <c r="T142" s="27" cm="1">
        <f t="array" ref="T142">IF($AH142=0,"",INDEX(MASTER!$AH$24:$BD$391,$AH142,M$255))</f>
        <v>0</v>
      </c>
      <c r="U142" s="27" cm="1">
        <f t="array" ref="U142">IF($AH142=0,"",INDEX(MASTER!$AH$24:$BD$391,$AH142,N$255))</f>
        <v>0</v>
      </c>
      <c r="V142" s="27" cm="1">
        <f t="array" ref="V142">IF($AH142=0,"",INDEX(MASTER!$AH$24:$BD$391,$AH142,O$255))</f>
        <v>0</v>
      </c>
      <c r="W142" s="27" cm="1">
        <f t="array" ref="W142">IF($AH142=0,"",INDEX(MASTER!$AH$24:$BD$391,$AH142,P$255))</f>
        <v>0</v>
      </c>
      <c r="X142" s="27" cm="1">
        <f t="array" ref="X142">IF($AH142=0,"",INDEX(MASTER!$AH$24:$BD$391,$AH142,Q$255))</f>
        <v>0</v>
      </c>
      <c r="Y142" s="27" cm="1">
        <f t="array" ref="Y142">IF($AH142=0,"",INDEX(MASTER!$AH$24:$BD$391,$AH142,R$255))</f>
        <v>0</v>
      </c>
      <c r="Z142" s="27" cm="1">
        <f t="array" ref="Z142">IF($AH142=0,"",INDEX(MASTER!$AH$24:$BD$391,$AH142,S$255))</f>
        <v>0</v>
      </c>
      <c r="AA142" s="27" cm="1">
        <f t="array" ref="AA142">IF($AH142=0,"",INDEX(MASTER!$AH$24:$BD$391,$AH142,T$255))</f>
        <v>0</v>
      </c>
      <c r="AB142" s="27" cm="1">
        <f t="array" ref="AB142">IF($AH142=0,"",INDEX(MASTER!$AH$24:$BD$391,$AH142,U$255))</f>
        <v>0</v>
      </c>
      <c r="AC142" s="27" cm="1">
        <f t="array" ref="AC142">IF($AH142=0,"",INDEX(MASTER!$AH$24:$BD$391,$AH142,V$255))</f>
        <v>0</v>
      </c>
      <c r="AH142" s="3">
        <v>99</v>
      </c>
    </row>
    <row r="143" spans="2:34" ht="12.75" customHeight="1" x14ac:dyDescent="0.2">
      <c r="B143" s="28"/>
      <c r="D143" s="22" t="str" cm="1">
        <f t="array" ref="D143">IF($AH$143=0,"",INDEX(MASTER!$D$24:$AG$391,$AH$143,D$255))</f>
        <v>$XS137</v>
      </c>
      <c r="E143" s="22" cm="1">
        <f t="array" ref="E143">IF($AH$143=0,"",INDEX(MASTER!$D$24:$AG$391,$AH$143,E$255))</f>
        <v>0</v>
      </c>
      <c r="F143" s="22" t="str" cm="1">
        <f t="array" ref="F143">IF($AH$143=0,"",INDEX(MASTER!$D$24:$AG$391,$AH$143,F$255))</f>
        <v>RAMP A</v>
      </c>
      <c r="G143" s="23" cm="1">
        <f t="array" ref="G143">IF($AH$143=0,"",INDEX(MASTER!$D$24:$AG$391,$AH$143,G$255))</f>
        <v>4100</v>
      </c>
      <c r="H143" s="22" t="str" cm="1">
        <f t="array" ref="H143">IF($AH$143=0,"",INDEX(MASTER!$D$24:$AG$391,$AH$143,H$255))</f>
        <v>TO</v>
      </c>
      <c r="I143" s="23" cm="1">
        <f t="array" ref="I143">IF($AH$143=0,"",INDEX(MASTER!$D$24:$AG$391,$AH$143,I$255))</f>
        <v>4103.09</v>
      </c>
      <c r="J143" s="22" cm="1">
        <f t="array" ref="J143">IF($AH$143=0,"",INDEX(MASTER!$D$24:$AG$391,$AH$143,J$255))</f>
        <v>0</v>
      </c>
      <c r="K143" s="26" cm="1">
        <f t="array" ref="K143">IF($AH143=0,"",INDEX(MASTER!$AH$24:$BD$391,$AH143,D$255))</f>
        <v>0</v>
      </c>
      <c r="L143" s="27" cm="1">
        <f t="array" ref="L143">IF($AH143=0,"",INDEX(MASTER!$AH$24:$BD$391,$AH143,E$255))</f>
        <v>0</v>
      </c>
      <c r="M143" s="27" cm="1">
        <f t="array" ref="M143">IF($AH143=0,"",INDEX(MASTER!$AH$24:$BD$391,$AH143,F$255))</f>
        <v>0</v>
      </c>
      <c r="N143" s="27" cm="1">
        <f t="array" ref="N143">IF($AH143=0,"",INDEX(MASTER!$AH$24:$BD$391,$AH143,G$255))</f>
        <v>0</v>
      </c>
      <c r="O143" s="27" cm="1">
        <f t="array" ref="O143">IF($AH143=0,"",INDEX(MASTER!$AH$24:$BD$391,$AH143,H$255))</f>
        <v>0</v>
      </c>
      <c r="P143" s="68" cm="1">
        <f t="array" ref="P143">IF($AH143=0,"",INDEX(MASTER!$AH$24:$BD$391,$AH143,I$255))</f>
        <v>0</v>
      </c>
      <c r="Q143" s="68" cm="1">
        <f t="array" ref="Q143">IF($AH143=0,"",INDEX(MASTER!$AH$24:$BD$391,$AH143,J$255))</f>
        <v>0</v>
      </c>
      <c r="R143" s="27" cm="1">
        <f t="array" ref="R143">IF($AH143=0,"",INDEX(MASTER!$AH$24:$BD$391,$AH143,K$255))</f>
        <v>0</v>
      </c>
      <c r="S143" s="68" cm="1">
        <f t="array" ref="S143">IF($AH143=0,"",INDEX(MASTER!$AH$24:$BD$391,$AH143,L$255))</f>
        <v>0</v>
      </c>
      <c r="T143" s="27" cm="1">
        <f t="array" ref="T143">IF($AH143=0,"",INDEX(MASTER!$AH$24:$BD$391,$AH143,M$255))</f>
        <v>0</v>
      </c>
      <c r="U143" s="27" cm="1">
        <f t="array" ref="U143">IF($AH143=0,"",INDEX(MASTER!$AH$24:$BD$391,$AH143,N$255))</f>
        <v>0</v>
      </c>
      <c r="V143" s="27" cm="1">
        <f t="array" ref="V143">IF($AH143=0,"",INDEX(MASTER!$AH$24:$BD$391,$AH143,O$255))</f>
        <v>0</v>
      </c>
      <c r="W143" s="27" cm="1">
        <f t="array" ref="W143">IF($AH143=0,"",INDEX(MASTER!$AH$24:$BD$391,$AH143,P$255))</f>
        <v>0</v>
      </c>
      <c r="X143" s="27" cm="1">
        <f t="array" ref="X143">IF($AH143=0,"",INDEX(MASTER!$AH$24:$BD$391,$AH143,Q$255))</f>
        <v>0</v>
      </c>
      <c r="Y143" s="27" cm="1">
        <f t="array" ref="Y143">IF($AH143=0,"",INDEX(MASTER!$AH$24:$BD$391,$AH143,R$255))</f>
        <v>0</v>
      </c>
      <c r="Z143" s="27" cm="1">
        <f t="array" ref="Z143">IF($AH143=0,"",INDEX(MASTER!$AH$24:$BD$391,$AH143,S$255))</f>
        <v>0</v>
      </c>
      <c r="AA143" s="27" cm="1">
        <f t="array" ref="AA143">IF($AH143=0,"",INDEX(MASTER!$AH$24:$BD$391,$AH143,T$255))</f>
        <v>0</v>
      </c>
      <c r="AB143" s="27" cm="1">
        <f t="array" ref="AB143">IF($AH143=0,"",INDEX(MASTER!$AH$24:$BD$391,$AH143,U$255))</f>
        <v>0</v>
      </c>
      <c r="AC143" s="27" cm="1">
        <f t="array" ref="AC143">IF($AH143=0,"",INDEX(MASTER!$AH$24:$BD$391,$AH143,V$255))</f>
        <v>0</v>
      </c>
      <c r="AH143" s="3">
        <v>100</v>
      </c>
    </row>
    <row r="144" spans="2:34" ht="12.75" customHeight="1" x14ac:dyDescent="0.2">
      <c r="B144" s="28"/>
      <c r="D144" s="22" cm="1">
        <f t="array" ref="D144">IF($AH$144=0,"",INDEX(MASTER!$D$24:$AG$391,$AH$144,D$255))</f>
        <v>0</v>
      </c>
      <c r="E144" s="22" cm="1">
        <f t="array" ref="E144">IF($AH$144=0,"",INDEX(MASTER!$D$24:$AG$391,$AH$144,E$255))</f>
        <v>0</v>
      </c>
      <c r="F144" s="22" cm="1">
        <f t="array" ref="F144">IF($AH$144=0,"",INDEX(MASTER!$D$24:$AG$391,$AH$144,F$255))</f>
        <v>0</v>
      </c>
      <c r="G144" s="23" cm="1">
        <f t="array" ref="G144">IF($AH$144=0,"",INDEX(MASTER!$D$24:$AG$391,$AH$144,G$255))</f>
        <v>0</v>
      </c>
      <c r="H144" s="22" cm="1">
        <f t="array" ref="H144">IF($AH$144=0,"",INDEX(MASTER!$D$24:$AG$391,$AH$144,H$255))</f>
        <v>0</v>
      </c>
      <c r="I144" s="23" cm="1">
        <f t="array" ref="I144">IF($AH$144=0,"",INDEX(MASTER!$D$24:$AG$391,$AH$144,I$255))</f>
        <v>0</v>
      </c>
      <c r="J144" s="22" cm="1">
        <f t="array" ref="J144">IF($AH$144=0,"",INDEX(MASTER!$D$24:$AG$391,$AH$144,J$255))</f>
        <v>0</v>
      </c>
      <c r="K144" s="26" cm="1">
        <f t="array" ref="K144">IF($AH144=0,"",INDEX(MASTER!$AH$24:$BD$391,$AH144,D$255))</f>
        <v>0</v>
      </c>
      <c r="L144" s="27" cm="1">
        <f t="array" ref="L144">IF($AH144=0,"",INDEX(MASTER!$AH$24:$BD$391,$AH144,E$255))</f>
        <v>0</v>
      </c>
      <c r="M144" s="27" cm="1">
        <f t="array" ref="M144">IF($AH144=0,"",INDEX(MASTER!$AH$24:$BD$391,$AH144,F$255))</f>
        <v>0</v>
      </c>
      <c r="N144" s="27" cm="1">
        <f t="array" ref="N144">IF($AH144=0,"",INDEX(MASTER!$AH$24:$BD$391,$AH144,G$255))</f>
        <v>0</v>
      </c>
      <c r="O144" s="27" cm="1">
        <f t="array" ref="O144">IF($AH144=0,"",INDEX(MASTER!$AH$24:$BD$391,$AH144,H$255))</f>
        <v>0</v>
      </c>
      <c r="P144" s="68" cm="1">
        <f t="array" ref="P144">IF($AH144=0,"",INDEX(MASTER!$AH$24:$BD$391,$AH144,I$255))</f>
        <v>0</v>
      </c>
      <c r="Q144" s="68" cm="1">
        <f t="array" ref="Q144">IF($AH144=0,"",INDEX(MASTER!$AH$24:$BD$391,$AH144,J$255))</f>
        <v>0</v>
      </c>
      <c r="R144" s="27" cm="1">
        <f t="array" ref="R144">IF($AH144=0,"",INDEX(MASTER!$AH$24:$BD$391,$AH144,K$255))</f>
        <v>0</v>
      </c>
      <c r="S144" s="68" cm="1">
        <f t="array" ref="S144">IF($AH144=0,"",INDEX(MASTER!$AH$24:$BD$391,$AH144,L$255))</f>
        <v>0</v>
      </c>
      <c r="T144" s="27" cm="1">
        <f t="array" ref="T144">IF($AH144=0,"",INDEX(MASTER!$AH$24:$BD$391,$AH144,M$255))</f>
        <v>0</v>
      </c>
      <c r="U144" s="27" cm="1">
        <f t="array" ref="U144">IF($AH144=0,"",INDEX(MASTER!$AH$24:$BD$391,$AH144,N$255))</f>
        <v>0</v>
      </c>
      <c r="V144" s="27" cm="1">
        <f t="array" ref="V144">IF($AH144=0,"",INDEX(MASTER!$AH$24:$BD$391,$AH144,O$255))</f>
        <v>0</v>
      </c>
      <c r="W144" s="27" cm="1">
        <f t="array" ref="W144">IF($AH144=0,"",INDEX(MASTER!$AH$24:$BD$391,$AH144,P$255))</f>
        <v>0</v>
      </c>
      <c r="X144" s="27" cm="1">
        <f t="array" ref="X144">IF($AH144=0,"",INDEX(MASTER!$AH$24:$BD$391,$AH144,Q$255))</f>
        <v>0</v>
      </c>
      <c r="Y144" s="27" cm="1">
        <f t="array" ref="Y144">IF($AH144=0,"",INDEX(MASTER!$AH$24:$BD$391,$AH144,R$255))</f>
        <v>0</v>
      </c>
      <c r="Z144" s="27" cm="1">
        <f t="array" ref="Z144">IF($AH144=0,"",INDEX(MASTER!$AH$24:$BD$391,$AH144,S$255))</f>
        <v>0</v>
      </c>
      <c r="AA144" s="27" cm="1">
        <f t="array" ref="AA144">IF($AH144=0,"",INDEX(MASTER!$AH$24:$BD$391,$AH144,T$255))</f>
        <v>0</v>
      </c>
      <c r="AB144" s="27" cm="1">
        <f t="array" ref="AB144">IF($AH144=0,"",INDEX(MASTER!$AH$24:$BD$391,$AH144,U$255))</f>
        <v>0</v>
      </c>
      <c r="AC144" s="27" cm="1">
        <f t="array" ref="AC144">IF($AH144=0,"",INDEX(MASTER!$AH$24:$BD$391,$AH144,V$255))</f>
        <v>0</v>
      </c>
      <c r="AH144" s="3">
        <v>101</v>
      </c>
    </row>
    <row r="145" spans="2:34" ht="12.75" customHeight="1" x14ac:dyDescent="0.2">
      <c r="B145" s="28"/>
      <c r="D145" s="22" t="str" cm="1">
        <f t="array" ref="D145">IF($AH$145=0,"",INDEX(MASTER!$D$24:$AG$391,$AH$145,D$255))</f>
        <v>$XS138</v>
      </c>
      <c r="E145" s="22" cm="1">
        <f t="array" ref="E145">IF($AH$145=0,"",INDEX(MASTER!$D$24:$AG$391,$AH$145,E$255))</f>
        <v>0</v>
      </c>
      <c r="F145" s="22" t="str" cm="1">
        <f t="array" ref="F145">IF($AH$145=0,"",INDEX(MASTER!$D$24:$AG$391,$AH$145,F$255))</f>
        <v>RAMP B</v>
      </c>
      <c r="G145" s="23" cm="1">
        <f t="array" ref="G145">IF($AH$145=0,"",INDEX(MASTER!$D$24:$AG$391,$AH$145,G$255))</f>
        <v>2161.83</v>
      </c>
      <c r="H145" s="22" t="str" cm="1">
        <f t="array" ref="H145">IF($AH$145=0,"",INDEX(MASTER!$D$24:$AG$391,$AH$145,H$255))</f>
        <v>TO</v>
      </c>
      <c r="I145" s="23" cm="1">
        <f t="array" ref="I145">IF($AH$145=0,"",INDEX(MASTER!$D$24:$AG$391,$AH$145,I$255))</f>
        <v>2200</v>
      </c>
      <c r="J145" s="22" cm="1">
        <f t="array" ref="J145">IF($AH$145=0,"",INDEX(MASTER!$D$24:$AG$391,$AH$145,J$255))</f>
        <v>0</v>
      </c>
      <c r="K145" s="26" cm="1">
        <f t="array" ref="K145">IF($AH145=0,"",INDEX(MASTER!$AH$24:$BD$391,$AH145,D$255))</f>
        <v>0</v>
      </c>
      <c r="L145" s="27" cm="1">
        <f t="array" ref="L145">IF($AH145=0,"",INDEX(MASTER!$AH$24:$BD$391,$AH145,E$255))</f>
        <v>0</v>
      </c>
      <c r="M145" s="27" cm="1">
        <f t="array" ref="M145">IF($AH145=0,"",INDEX(MASTER!$AH$24:$BD$391,$AH145,F$255))</f>
        <v>0</v>
      </c>
      <c r="N145" s="27" cm="1">
        <f t="array" ref="N145">IF($AH145=0,"",INDEX(MASTER!$AH$24:$BD$391,$AH145,G$255))</f>
        <v>0</v>
      </c>
      <c r="O145" s="27" cm="1">
        <f t="array" ref="O145">IF($AH145=0,"",INDEX(MASTER!$AH$24:$BD$391,$AH145,H$255))</f>
        <v>0</v>
      </c>
      <c r="P145" s="68" cm="1">
        <f t="array" ref="P145">IF($AH145=0,"",INDEX(MASTER!$AH$24:$BD$391,$AH145,I$255))</f>
        <v>0</v>
      </c>
      <c r="Q145" s="68" cm="1">
        <f t="array" ref="Q145">IF($AH145=0,"",INDEX(MASTER!$AH$24:$BD$391,$AH145,J$255))</f>
        <v>0</v>
      </c>
      <c r="R145" s="27" cm="1">
        <f t="array" ref="R145">IF($AH145=0,"",INDEX(MASTER!$AH$24:$BD$391,$AH145,K$255))</f>
        <v>0</v>
      </c>
      <c r="S145" s="68" cm="1">
        <f t="array" ref="S145">IF($AH145=0,"",INDEX(MASTER!$AH$24:$BD$391,$AH145,L$255))</f>
        <v>0</v>
      </c>
      <c r="T145" s="27" cm="1">
        <f t="array" ref="T145">IF($AH145=0,"",INDEX(MASTER!$AH$24:$BD$391,$AH145,M$255))</f>
        <v>0</v>
      </c>
      <c r="U145" s="27" cm="1">
        <f t="array" ref="U145">IF($AH145=0,"",INDEX(MASTER!$AH$24:$BD$391,$AH145,N$255))</f>
        <v>0</v>
      </c>
      <c r="V145" s="27" cm="1">
        <f t="array" ref="V145">IF($AH145=0,"",INDEX(MASTER!$AH$24:$BD$391,$AH145,O$255))</f>
        <v>0</v>
      </c>
      <c r="W145" s="27" cm="1">
        <f t="array" ref="W145">IF($AH145=0,"",INDEX(MASTER!$AH$24:$BD$391,$AH145,P$255))</f>
        <v>0</v>
      </c>
      <c r="X145" s="27" cm="1">
        <f t="array" ref="X145">IF($AH145=0,"",INDEX(MASTER!$AH$24:$BD$391,$AH145,Q$255))</f>
        <v>0</v>
      </c>
      <c r="Y145" s="27" cm="1">
        <f t="array" ref="Y145">IF($AH145=0,"",INDEX(MASTER!$AH$24:$BD$391,$AH145,R$255))</f>
        <v>0</v>
      </c>
      <c r="Z145" s="27" cm="1">
        <f t="array" ref="Z145">IF($AH145=0,"",INDEX(MASTER!$AH$24:$BD$391,$AH145,S$255))</f>
        <v>0</v>
      </c>
      <c r="AA145" s="27" cm="1">
        <f t="array" ref="AA145">IF($AH145=0,"",INDEX(MASTER!$AH$24:$BD$391,$AH145,T$255))</f>
        <v>0</v>
      </c>
      <c r="AB145" s="27" cm="1">
        <f t="array" ref="AB145">IF($AH145=0,"",INDEX(MASTER!$AH$24:$BD$391,$AH145,U$255))</f>
        <v>0</v>
      </c>
      <c r="AC145" s="27" cm="1">
        <f t="array" ref="AC145">IF($AH145=0,"",INDEX(MASTER!$AH$24:$BD$391,$AH145,V$255))</f>
        <v>0</v>
      </c>
      <c r="AH145" s="3">
        <v>102</v>
      </c>
    </row>
    <row r="146" spans="2:34" ht="12.75" customHeight="1" x14ac:dyDescent="0.2">
      <c r="B146" s="28"/>
      <c r="D146" s="22" t="str" cm="1">
        <f t="array" ref="D146">IF($AH$146=0,"",INDEX(MASTER!$D$24:$AG$391,$AH$146,D$255))</f>
        <v>$XS138</v>
      </c>
      <c r="E146" s="22" cm="1">
        <f t="array" ref="E146">IF($AH$146=0,"",INDEX(MASTER!$D$24:$AG$391,$AH$146,E$255))</f>
        <v>0</v>
      </c>
      <c r="F146" s="22" t="str" cm="1">
        <f t="array" ref="F146">IF($AH$146=0,"",INDEX(MASTER!$D$24:$AG$391,$AH$146,F$255))</f>
        <v>RAMP B</v>
      </c>
      <c r="G146" s="23" cm="1">
        <f t="array" ref="G146">IF($AH$146=0,"",INDEX(MASTER!$D$24:$AG$391,$AH$146,G$255))</f>
        <v>2200</v>
      </c>
      <c r="H146" s="22" t="str" cm="1">
        <f t="array" ref="H146">IF($AH$146=0,"",INDEX(MASTER!$D$24:$AG$391,$AH$146,H$255))</f>
        <v>TO</v>
      </c>
      <c r="I146" s="23" cm="1">
        <f t="array" ref="I146">IF($AH$146=0,"",INDEX(MASTER!$D$24:$AG$391,$AH$146,I$255))</f>
        <v>2250</v>
      </c>
      <c r="J146" s="22" cm="1">
        <f t="array" ref="J146">IF($AH$146=0,"",INDEX(MASTER!$D$24:$AG$391,$AH$146,J$255))</f>
        <v>0</v>
      </c>
      <c r="K146" s="26" cm="1">
        <f t="array" ref="K146">IF($AH146=0,"",INDEX(MASTER!$AH$24:$BD$391,$AH146,D$255))</f>
        <v>0</v>
      </c>
      <c r="L146" s="27" cm="1">
        <f t="array" ref="L146">IF($AH146=0,"",INDEX(MASTER!$AH$24:$BD$391,$AH146,E$255))</f>
        <v>0</v>
      </c>
      <c r="M146" s="27" cm="1">
        <f t="array" ref="M146">IF($AH146=0,"",INDEX(MASTER!$AH$24:$BD$391,$AH146,F$255))</f>
        <v>0</v>
      </c>
      <c r="N146" s="27" cm="1">
        <f t="array" ref="N146">IF($AH146=0,"",INDEX(MASTER!$AH$24:$BD$391,$AH146,G$255))</f>
        <v>0</v>
      </c>
      <c r="O146" s="27" cm="1">
        <f t="array" ref="O146">IF($AH146=0,"",INDEX(MASTER!$AH$24:$BD$391,$AH146,H$255))</f>
        <v>0</v>
      </c>
      <c r="P146" s="68" cm="1">
        <f t="array" ref="P146">IF($AH146=0,"",INDEX(MASTER!$AH$24:$BD$391,$AH146,I$255))</f>
        <v>0</v>
      </c>
      <c r="Q146" s="68" cm="1">
        <f t="array" ref="Q146">IF($AH146=0,"",INDEX(MASTER!$AH$24:$BD$391,$AH146,J$255))</f>
        <v>0</v>
      </c>
      <c r="R146" s="27" cm="1">
        <f t="array" ref="R146">IF($AH146=0,"",INDEX(MASTER!$AH$24:$BD$391,$AH146,K$255))</f>
        <v>0</v>
      </c>
      <c r="S146" s="68" cm="1">
        <f t="array" ref="S146">IF($AH146=0,"",INDEX(MASTER!$AH$24:$BD$391,$AH146,L$255))</f>
        <v>0</v>
      </c>
      <c r="T146" s="27" cm="1">
        <f t="array" ref="T146">IF($AH146=0,"",INDEX(MASTER!$AH$24:$BD$391,$AH146,M$255))</f>
        <v>0</v>
      </c>
      <c r="U146" s="27" cm="1">
        <f t="array" ref="U146">IF($AH146=0,"",INDEX(MASTER!$AH$24:$BD$391,$AH146,N$255))</f>
        <v>0</v>
      </c>
      <c r="V146" s="27" cm="1">
        <f t="array" ref="V146">IF($AH146=0,"",INDEX(MASTER!$AH$24:$BD$391,$AH146,O$255))</f>
        <v>0</v>
      </c>
      <c r="W146" s="27" cm="1">
        <f t="array" ref="W146">IF($AH146=0,"",INDEX(MASTER!$AH$24:$BD$391,$AH146,P$255))</f>
        <v>0</v>
      </c>
      <c r="X146" s="27" cm="1">
        <f t="array" ref="X146">IF($AH146=0,"",INDEX(MASTER!$AH$24:$BD$391,$AH146,Q$255))</f>
        <v>0</v>
      </c>
      <c r="Y146" s="27" cm="1">
        <f t="array" ref="Y146">IF($AH146=0,"",INDEX(MASTER!$AH$24:$BD$391,$AH146,R$255))</f>
        <v>0</v>
      </c>
      <c r="Z146" s="27" cm="1">
        <f t="array" ref="Z146">IF($AH146=0,"",INDEX(MASTER!$AH$24:$BD$391,$AH146,S$255))</f>
        <v>0</v>
      </c>
      <c r="AA146" s="27" cm="1">
        <f t="array" ref="AA146">IF($AH146=0,"",INDEX(MASTER!$AH$24:$BD$391,$AH146,T$255))</f>
        <v>0</v>
      </c>
      <c r="AB146" s="27" cm="1">
        <f t="array" ref="AB146">IF($AH146=0,"",INDEX(MASTER!$AH$24:$BD$391,$AH146,U$255))</f>
        <v>0</v>
      </c>
      <c r="AC146" s="27" cm="1">
        <f t="array" ref="AC146">IF($AH146=0,"",INDEX(MASTER!$AH$24:$BD$391,$AH146,V$255))</f>
        <v>0</v>
      </c>
      <c r="AH146" s="3">
        <v>103</v>
      </c>
    </row>
    <row r="147" spans="2:34" ht="12.75" customHeight="1" x14ac:dyDescent="0.2">
      <c r="B147" s="28"/>
      <c r="D147" s="22" t="str" cm="1">
        <f t="array" ref="D147">IF($AH$147=0,"",INDEX(MASTER!$D$24:$AG$391,$AH$147,D$255))</f>
        <v>$XS139</v>
      </c>
      <c r="E147" s="22" cm="1">
        <f t="array" ref="E147">IF($AH$147=0,"",INDEX(MASTER!$D$24:$AG$391,$AH$147,E$255))</f>
        <v>0</v>
      </c>
      <c r="F147" s="22" t="str" cm="1">
        <f t="array" ref="F147">IF($AH$147=0,"",INDEX(MASTER!$D$24:$AG$391,$AH$147,F$255))</f>
        <v>RAMP B</v>
      </c>
      <c r="G147" s="23" cm="1">
        <f t="array" ref="G147">IF($AH$147=0,"",INDEX(MASTER!$D$24:$AG$391,$AH$147,G$255))</f>
        <v>2250</v>
      </c>
      <c r="H147" s="22" t="str" cm="1">
        <f t="array" ref="H147">IF($AH$147=0,"",INDEX(MASTER!$D$24:$AG$391,$AH$147,H$255))</f>
        <v>TO</v>
      </c>
      <c r="I147" s="23" cm="1">
        <f t="array" ref="I147">IF($AH$147=0,"",INDEX(MASTER!$D$24:$AG$391,$AH$147,I$255))</f>
        <v>2300</v>
      </c>
      <c r="J147" s="22" cm="1">
        <f t="array" ref="J147">IF($AH$147=0,"",INDEX(MASTER!$D$24:$AG$391,$AH$147,J$255))</f>
        <v>0</v>
      </c>
      <c r="K147" s="26" cm="1">
        <f t="array" ref="K147">IF($AH147=0,"",INDEX(MASTER!$AH$24:$BD$391,$AH147,D$255))</f>
        <v>0</v>
      </c>
      <c r="L147" s="27" cm="1">
        <f t="array" ref="L147">IF($AH147=0,"",INDEX(MASTER!$AH$24:$BD$391,$AH147,E$255))</f>
        <v>0</v>
      </c>
      <c r="M147" s="27" cm="1">
        <f t="array" ref="M147">IF($AH147=0,"",INDEX(MASTER!$AH$24:$BD$391,$AH147,F$255))</f>
        <v>0</v>
      </c>
      <c r="N147" s="27" cm="1">
        <f t="array" ref="N147">IF($AH147=0,"",INDEX(MASTER!$AH$24:$BD$391,$AH147,G$255))</f>
        <v>0</v>
      </c>
      <c r="O147" s="27" cm="1">
        <f t="array" ref="O147">IF($AH147=0,"",INDEX(MASTER!$AH$24:$BD$391,$AH147,H$255))</f>
        <v>0</v>
      </c>
      <c r="P147" s="68" cm="1">
        <f t="array" ref="P147">IF($AH147=0,"",INDEX(MASTER!$AH$24:$BD$391,$AH147,I$255))</f>
        <v>0</v>
      </c>
      <c r="Q147" s="68" cm="1">
        <f t="array" ref="Q147">IF($AH147=0,"",INDEX(MASTER!$AH$24:$BD$391,$AH147,J$255))</f>
        <v>0</v>
      </c>
      <c r="R147" s="27" cm="1">
        <f t="array" ref="R147">IF($AH147=0,"",INDEX(MASTER!$AH$24:$BD$391,$AH147,K$255))</f>
        <v>0</v>
      </c>
      <c r="S147" s="68" cm="1">
        <f t="array" ref="S147">IF($AH147=0,"",INDEX(MASTER!$AH$24:$BD$391,$AH147,L$255))</f>
        <v>0</v>
      </c>
      <c r="T147" s="27" cm="1">
        <f t="array" ref="T147">IF($AH147=0,"",INDEX(MASTER!$AH$24:$BD$391,$AH147,M$255))</f>
        <v>0</v>
      </c>
      <c r="U147" s="27" cm="1">
        <f t="array" ref="U147">IF($AH147=0,"",INDEX(MASTER!$AH$24:$BD$391,$AH147,N$255))</f>
        <v>0</v>
      </c>
      <c r="V147" s="27" cm="1">
        <f t="array" ref="V147">IF($AH147=0,"",INDEX(MASTER!$AH$24:$BD$391,$AH147,O$255))</f>
        <v>0</v>
      </c>
      <c r="W147" s="27" cm="1">
        <f t="array" ref="W147">IF($AH147=0,"",INDEX(MASTER!$AH$24:$BD$391,$AH147,P$255))</f>
        <v>0</v>
      </c>
      <c r="X147" s="27" cm="1">
        <f t="array" ref="X147">IF($AH147=0,"",INDEX(MASTER!$AH$24:$BD$391,$AH147,Q$255))</f>
        <v>0</v>
      </c>
      <c r="Y147" s="27" cm="1">
        <f t="array" ref="Y147">IF($AH147=0,"",INDEX(MASTER!$AH$24:$BD$391,$AH147,R$255))</f>
        <v>0</v>
      </c>
      <c r="Z147" s="27" cm="1">
        <f t="array" ref="Z147">IF($AH147=0,"",INDEX(MASTER!$AH$24:$BD$391,$AH147,S$255))</f>
        <v>0</v>
      </c>
      <c r="AA147" s="27" cm="1">
        <f t="array" ref="AA147">IF($AH147=0,"",INDEX(MASTER!$AH$24:$BD$391,$AH147,T$255))</f>
        <v>0</v>
      </c>
      <c r="AB147" s="27" cm="1">
        <f t="array" ref="AB147">IF($AH147=0,"",INDEX(MASTER!$AH$24:$BD$391,$AH147,U$255))</f>
        <v>0</v>
      </c>
      <c r="AC147" s="27" cm="1">
        <f t="array" ref="AC147">IF($AH147=0,"",INDEX(MASTER!$AH$24:$BD$391,$AH147,V$255))</f>
        <v>0</v>
      </c>
      <c r="AH147" s="3">
        <v>104</v>
      </c>
    </row>
    <row r="148" spans="2:34" ht="12.75" customHeight="1" x14ac:dyDescent="0.2">
      <c r="B148" s="28"/>
      <c r="D148" s="22" t="str" cm="1">
        <f t="array" ref="D148">IF($AH$148=0,"",INDEX(MASTER!$D$24:$AG$391,$AH$148,D$255))</f>
        <v>$XS139</v>
      </c>
      <c r="E148" s="22" cm="1">
        <f t="array" ref="E148">IF($AH$148=0,"",INDEX(MASTER!$D$24:$AG$391,$AH$148,E$255))</f>
        <v>0</v>
      </c>
      <c r="F148" s="22" t="str" cm="1">
        <f t="array" ref="F148">IF($AH$148=0,"",INDEX(MASTER!$D$24:$AG$391,$AH$148,F$255))</f>
        <v>RAMP B</v>
      </c>
      <c r="G148" s="23" cm="1">
        <f t="array" ref="G148">IF($AH$148=0,"",INDEX(MASTER!$D$24:$AG$391,$AH$148,G$255))</f>
        <v>2300</v>
      </c>
      <c r="H148" s="22" t="str" cm="1">
        <f t="array" ref="H148">IF($AH$148=0,"",INDEX(MASTER!$D$24:$AG$391,$AH$148,H$255))</f>
        <v>TO</v>
      </c>
      <c r="I148" s="23" cm="1">
        <f t="array" ref="I148">IF($AH$148=0,"",INDEX(MASTER!$D$24:$AG$391,$AH$148,I$255))</f>
        <v>2350</v>
      </c>
      <c r="J148" s="22" cm="1">
        <f t="array" ref="J148">IF($AH$148=0,"",INDEX(MASTER!$D$24:$AG$391,$AH$148,J$255))</f>
        <v>0</v>
      </c>
      <c r="K148" s="26" cm="1">
        <f t="array" ref="K148">IF($AH148=0,"",INDEX(MASTER!$AH$24:$BD$391,$AH148,D$255))</f>
        <v>0</v>
      </c>
      <c r="L148" s="27" cm="1">
        <f t="array" ref="L148">IF($AH148=0,"",INDEX(MASTER!$AH$24:$BD$391,$AH148,E$255))</f>
        <v>0</v>
      </c>
      <c r="M148" s="27" cm="1">
        <f t="array" ref="M148">IF($AH148=0,"",INDEX(MASTER!$AH$24:$BD$391,$AH148,F$255))</f>
        <v>0</v>
      </c>
      <c r="N148" s="27" cm="1">
        <f t="array" ref="N148">IF($AH148=0,"",INDEX(MASTER!$AH$24:$BD$391,$AH148,G$255))</f>
        <v>0</v>
      </c>
      <c r="O148" s="27" cm="1">
        <f t="array" ref="O148">IF($AH148=0,"",INDEX(MASTER!$AH$24:$BD$391,$AH148,H$255))</f>
        <v>0</v>
      </c>
      <c r="P148" s="68" cm="1">
        <f t="array" ref="P148">IF($AH148=0,"",INDEX(MASTER!$AH$24:$BD$391,$AH148,I$255))</f>
        <v>0</v>
      </c>
      <c r="Q148" s="68" cm="1">
        <f t="array" ref="Q148">IF($AH148=0,"",INDEX(MASTER!$AH$24:$BD$391,$AH148,J$255))</f>
        <v>0</v>
      </c>
      <c r="R148" s="27" cm="1">
        <f t="array" ref="R148">IF($AH148=0,"",INDEX(MASTER!$AH$24:$BD$391,$AH148,K$255))</f>
        <v>0</v>
      </c>
      <c r="S148" s="68" cm="1">
        <f t="array" ref="S148">IF($AH148=0,"",INDEX(MASTER!$AH$24:$BD$391,$AH148,L$255))</f>
        <v>0</v>
      </c>
      <c r="T148" s="27" cm="1">
        <f t="array" ref="T148">IF($AH148=0,"",INDEX(MASTER!$AH$24:$BD$391,$AH148,M$255))</f>
        <v>0</v>
      </c>
      <c r="U148" s="27" cm="1">
        <f t="array" ref="U148">IF($AH148=0,"",INDEX(MASTER!$AH$24:$BD$391,$AH148,N$255))</f>
        <v>0</v>
      </c>
      <c r="V148" s="27" cm="1">
        <f t="array" ref="V148">IF($AH148=0,"",INDEX(MASTER!$AH$24:$BD$391,$AH148,O$255))</f>
        <v>0</v>
      </c>
      <c r="W148" s="27" cm="1">
        <f t="array" ref="W148">IF($AH148=0,"",INDEX(MASTER!$AH$24:$BD$391,$AH148,P$255))</f>
        <v>0</v>
      </c>
      <c r="X148" s="27" cm="1">
        <f t="array" ref="X148">IF($AH148=0,"",INDEX(MASTER!$AH$24:$BD$391,$AH148,Q$255))</f>
        <v>0</v>
      </c>
      <c r="Y148" s="27" cm="1">
        <f t="array" ref="Y148">IF($AH148=0,"",INDEX(MASTER!$AH$24:$BD$391,$AH148,R$255))</f>
        <v>0</v>
      </c>
      <c r="Z148" s="27" cm="1">
        <f t="array" ref="Z148">IF($AH148=0,"",INDEX(MASTER!$AH$24:$BD$391,$AH148,S$255))</f>
        <v>0</v>
      </c>
      <c r="AA148" s="27" cm="1">
        <f t="array" ref="AA148">IF($AH148=0,"",INDEX(MASTER!$AH$24:$BD$391,$AH148,T$255))</f>
        <v>0</v>
      </c>
      <c r="AB148" s="27" cm="1">
        <f t="array" ref="AB148">IF($AH148=0,"",INDEX(MASTER!$AH$24:$BD$391,$AH148,U$255))</f>
        <v>0</v>
      </c>
      <c r="AC148" s="27" cm="1">
        <f t="array" ref="AC148">IF($AH148=0,"",INDEX(MASTER!$AH$24:$BD$391,$AH148,V$255))</f>
        <v>0</v>
      </c>
      <c r="AH148" s="3">
        <v>105</v>
      </c>
    </row>
    <row r="149" spans="2:34" ht="12.75" customHeight="1" x14ac:dyDescent="0.2">
      <c r="B149" s="28"/>
      <c r="D149" s="22" t="str" cm="1">
        <f t="array" ref="D149">IF($AH$149=0,"",INDEX(MASTER!$D$24:$AG$391,$AH$149,D$255))</f>
        <v>$XS140</v>
      </c>
      <c r="E149" s="22" cm="1">
        <f t="array" ref="E149">IF($AH$149=0,"",INDEX(MASTER!$D$24:$AG$391,$AH$149,E$255))</f>
        <v>0</v>
      </c>
      <c r="F149" s="22" t="str" cm="1">
        <f t="array" ref="F149">IF($AH$149=0,"",INDEX(MASTER!$D$24:$AG$391,$AH$149,F$255))</f>
        <v>RAMP B</v>
      </c>
      <c r="G149" s="23" cm="1">
        <f t="array" ref="G149">IF($AH$149=0,"",INDEX(MASTER!$D$24:$AG$391,$AH$149,G$255))</f>
        <v>2350</v>
      </c>
      <c r="H149" s="22" t="str" cm="1">
        <f t="array" ref="H149">IF($AH$149=0,"",INDEX(MASTER!$D$24:$AG$391,$AH$149,H$255))</f>
        <v>TO</v>
      </c>
      <c r="I149" s="23" cm="1">
        <f t="array" ref="I149">IF($AH$149=0,"",INDEX(MASTER!$D$24:$AG$391,$AH$149,I$255))</f>
        <v>2400</v>
      </c>
      <c r="J149" s="22" cm="1">
        <f t="array" ref="J149">IF($AH$149=0,"",INDEX(MASTER!$D$24:$AG$391,$AH$149,J$255))</f>
        <v>0</v>
      </c>
      <c r="K149" s="26" cm="1">
        <f t="array" ref="K149">IF($AH149=0,"",INDEX(MASTER!$AH$24:$BD$391,$AH149,D$255))</f>
        <v>0</v>
      </c>
      <c r="L149" s="27" cm="1">
        <f t="array" ref="L149">IF($AH149=0,"",INDEX(MASTER!$AH$24:$BD$391,$AH149,E$255))</f>
        <v>0</v>
      </c>
      <c r="M149" s="27" cm="1">
        <f t="array" ref="M149">IF($AH149=0,"",INDEX(MASTER!$AH$24:$BD$391,$AH149,F$255))</f>
        <v>0</v>
      </c>
      <c r="N149" s="27" cm="1">
        <f t="array" ref="N149">IF($AH149=0,"",INDEX(MASTER!$AH$24:$BD$391,$AH149,G$255))</f>
        <v>0</v>
      </c>
      <c r="O149" s="27" cm="1">
        <f t="array" ref="O149">IF($AH149=0,"",INDEX(MASTER!$AH$24:$BD$391,$AH149,H$255))</f>
        <v>0</v>
      </c>
      <c r="P149" s="68" cm="1">
        <f t="array" ref="P149">IF($AH149=0,"",INDEX(MASTER!$AH$24:$BD$391,$AH149,I$255))</f>
        <v>0</v>
      </c>
      <c r="Q149" s="68" cm="1">
        <f t="array" ref="Q149">IF($AH149=0,"",INDEX(MASTER!$AH$24:$BD$391,$AH149,J$255))</f>
        <v>0</v>
      </c>
      <c r="R149" s="27" cm="1">
        <f t="array" ref="R149">IF($AH149=0,"",INDEX(MASTER!$AH$24:$BD$391,$AH149,K$255))</f>
        <v>0</v>
      </c>
      <c r="S149" s="68" cm="1">
        <f t="array" ref="S149">IF($AH149=0,"",INDEX(MASTER!$AH$24:$BD$391,$AH149,L$255))</f>
        <v>0</v>
      </c>
      <c r="T149" s="27" cm="1">
        <f t="array" ref="T149">IF($AH149=0,"",INDEX(MASTER!$AH$24:$BD$391,$AH149,M$255))</f>
        <v>0</v>
      </c>
      <c r="U149" s="27" cm="1">
        <f t="array" ref="U149">IF($AH149=0,"",INDEX(MASTER!$AH$24:$BD$391,$AH149,N$255))</f>
        <v>0</v>
      </c>
      <c r="V149" s="27" cm="1">
        <f t="array" ref="V149">IF($AH149=0,"",INDEX(MASTER!$AH$24:$BD$391,$AH149,O$255))</f>
        <v>0</v>
      </c>
      <c r="W149" s="27" cm="1">
        <f t="array" ref="W149">IF($AH149=0,"",INDEX(MASTER!$AH$24:$BD$391,$AH149,P$255))</f>
        <v>0</v>
      </c>
      <c r="X149" s="27" cm="1">
        <f t="array" ref="X149">IF($AH149=0,"",INDEX(MASTER!$AH$24:$BD$391,$AH149,Q$255))</f>
        <v>0</v>
      </c>
      <c r="Y149" s="27" cm="1">
        <f t="array" ref="Y149">IF($AH149=0,"",INDEX(MASTER!$AH$24:$BD$391,$AH149,R$255))</f>
        <v>0</v>
      </c>
      <c r="Z149" s="27" cm="1">
        <f t="array" ref="Z149">IF($AH149=0,"",INDEX(MASTER!$AH$24:$BD$391,$AH149,S$255))</f>
        <v>0</v>
      </c>
      <c r="AA149" s="27" cm="1">
        <f t="array" ref="AA149">IF($AH149=0,"",INDEX(MASTER!$AH$24:$BD$391,$AH149,T$255))</f>
        <v>0</v>
      </c>
      <c r="AB149" s="27" cm="1">
        <f t="array" ref="AB149">IF($AH149=0,"",INDEX(MASTER!$AH$24:$BD$391,$AH149,U$255))</f>
        <v>0</v>
      </c>
      <c r="AC149" s="27" cm="1">
        <f t="array" ref="AC149">IF($AH149=0,"",INDEX(MASTER!$AH$24:$BD$391,$AH149,V$255))</f>
        <v>0</v>
      </c>
      <c r="AH149" s="3">
        <v>106</v>
      </c>
    </row>
    <row r="150" spans="2:34" ht="12.75" customHeight="1" x14ac:dyDescent="0.2">
      <c r="B150" s="28"/>
      <c r="D150" s="22" t="str" cm="1">
        <f t="array" ref="D150">IF($AH$150=0,"",INDEX(MASTER!$D$24:$AG$391,$AH$150,D$255))</f>
        <v>$XS140</v>
      </c>
      <c r="E150" s="22" cm="1">
        <f t="array" ref="E150">IF($AH$150=0,"",INDEX(MASTER!$D$24:$AG$391,$AH$150,E$255))</f>
        <v>0</v>
      </c>
      <c r="F150" s="22" t="str" cm="1">
        <f t="array" ref="F150">IF($AH$150=0,"",INDEX(MASTER!$D$24:$AG$391,$AH$150,F$255))</f>
        <v>RAMP B</v>
      </c>
      <c r="G150" s="23" cm="1">
        <f t="array" ref="G150">IF($AH$150=0,"",INDEX(MASTER!$D$24:$AG$391,$AH$150,G$255))</f>
        <v>2400</v>
      </c>
      <c r="H150" s="22" t="str" cm="1">
        <f t="array" ref="H150">IF($AH$150=0,"",INDEX(MASTER!$D$24:$AG$391,$AH$150,H$255))</f>
        <v>TO</v>
      </c>
      <c r="I150" s="23" cm="1">
        <f t="array" ref="I150">IF($AH$150=0,"",INDEX(MASTER!$D$24:$AG$391,$AH$150,I$255))</f>
        <v>2450</v>
      </c>
      <c r="J150" s="22" cm="1">
        <f t="array" ref="J150">IF($AH$150=0,"",INDEX(MASTER!$D$24:$AG$391,$AH$150,J$255))</f>
        <v>0</v>
      </c>
      <c r="K150" s="26" cm="1">
        <f t="array" ref="K150">IF($AH150=0,"",INDEX(MASTER!$AH$24:$BD$391,$AH150,D$255))</f>
        <v>0</v>
      </c>
      <c r="L150" s="27" cm="1">
        <f t="array" ref="L150">IF($AH150=0,"",INDEX(MASTER!$AH$24:$BD$391,$AH150,E$255))</f>
        <v>0</v>
      </c>
      <c r="M150" s="27" cm="1">
        <f t="array" ref="M150">IF($AH150=0,"",INDEX(MASTER!$AH$24:$BD$391,$AH150,F$255))</f>
        <v>0</v>
      </c>
      <c r="N150" s="27" cm="1">
        <f t="array" ref="N150">IF($AH150=0,"",INDEX(MASTER!$AH$24:$BD$391,$AH150,G$255))</f>
        <v>0</v>
      </c>
      <c r="O150" s="27" cm="1">
        <f t="array" ref="O150">IF($AH150=0,"",INDEX(MASTER!$AH$24:$BD$391,$AH150,H$255))</f>
        <v>0</v>
      </c>
      <c r="P150" s="68" cm="1">
        <f t="array" ref="P150">IF($AH150=0,"",INDEX(MASTER!$AH$24:$BD$391,$AH150,I$255))</f>
        <v>0</v>
      </c>
      <c r="Q150" s="68" cm="1">
        <f t="array" ref="Q150">IF($AH150=0,"",INDEX(MASTER!$AH$24:$BD$391,$AH150,J$255))</f>
        <v>0</v>
      </c>
      <c r="R150" s="27" cm="1">
        <f t="array" ref="R150">IF($AH150=0,"",INDEX(MASTER!$AH$24:$BD$391,$AH150,K$255))</f>
        <v>0</v>
      </c>
      <c r="S150" s="68" cm="1">
        <f t="array" ref="S150">IF($AH150=0,"",INDEX(MASTER!$AH$24:$BD$391,$AH150,L$255))</f>
        <v>0</v>
      </c>
      <c r="T150" s="27" cm="1">
        <f t="array" ref="T150">IF($AH150=0,"",INDEX(MASTER!$AH$24:$BD$391,$AH150,M$255))</f>
        <v>0</v>
      </c>
      <c r="U150" s="27" cm="1">
        <f t="array" ref="U150">IF($AH150=0,"",INDEX(MASTER!$AH$24:$BD$391,$AH150,N$255))</f>
        <v>0</v>
      </c>
      <c r="V150" s="27" cm="1">
        <f t="array" ref="V150">IF($AH150=0,"",INDEX(MASTER!$AH$24:$BD$391,$AH150,O$255))</f>
        <v>0</v>
      </c>
      <c r="W150" s="27" cm="1">
        <f t="array" ref="W150">IF($AH150=0,"",INDEX(MASTER!$AH$24:$BD$391,$AH150,P$255))</f>
        <v>0</v>
      </c>
      <c r="X150" s="27" cm="1">
        <f t="array" ref="X150">IF($AH150=0,"",INDEX(MASTER!$AH$24:$BD$391,$AH150,Q$255))</f>
        <v>0</v>
      </c>
      <c r="Y150" s="27" cm="1">
        <f t="array" ref="Y150">IF($AH150=0,"",INDEX(MASTER!$AH$24:$BD$391,$AH150,R$255))</f>
        <v>0</v>
      </c>
      <c r="Z150" s="27" cm="1">
        <f t="array" ref="Z150">IF($AH150=0,"",INDEX(MASTER!$AH$24:$BD$391,$AH150,S$255))</f>
        <v>0</v>
      </c>
      <c r="AA150" s="27" cm="1">
        <f t="array" ref="AA150">IF($AH150=0,"",INDEX(MASTER!$AH$24:$BD$391,$AH150,T$255))</f>
        <v>0</v>
      </c>
      <c r="AB150" s="27" cm="1">
        <f t="array" ref="AB150">IF($AH150=0,"",INDEX(MASTER!$AH$24:$BD$391,$AH150,U$255))</f>
        <v>0</v>
      </c>
      <c r="AC150" s="27" cm="1">
        <f t="array" ref="AC150">IF($AH150=0,"",INDEX(MASTER!$AH$24:$BD$391,$AH150,V$255))</f>
        <v>0</v>
      </c>
      <c r="AH150" s="3">
        <v>107</v>
      </c>
    </row>
    <row r="151" spans="2:34" ht="12.75" customHeight="1" x14ac:dyDescent="0.2">
      <c r="B151" s="28"/>
      <c r="D151" s="22" t="str" cm="1">
        <f t="array" ref="D151">IF($AH$151=0,"",INDEX(MASTER!$D$24:$AG$391,$AH$151,D$255))</f>
        <v>$XS141</v>
      </c>
      <c r="E151" s="22" cm="1">
        <f t="array" ref="E151">IF($AH$151=0,"",INDEX(MASTER!$D$24:$AG$391,$AH$151,E$255))</f>
        <v>0</v>
      </c>
      <c r="F151" s="22" t="str" cm="1">
        <f t="array" ref="F151">IF($AH$151=0,"",INDEX(MASTER!$D$24:$AG$391,$AH$151,F$255))</f>
        <v>RAMP B</v>
      </c>
      <c r="G151" s="23" cm="1">
        <f t="array" ref="G151">IF($AH$151=0,"",INDEX(MASTER!$D$24:$AG$391,$AH$151,G$255))</f>
        <v>2450</v>
      </c>
      <c r="H151" s="22" t="str" cm="1">
        <f t="array" ref="H151">IF($AH$151=0,"",INDEX(MASTER!$D$24:$AG$391,$AH$151,H$255))</f>
        <v>TO</v>
      </c>
      <c r="I151" s="23" cm="1">
        <f t="array" ref="I151">IF($AH$151=0,"",INDEX(MASTER!$D$24:$AG$391,$AH$151,I$255))</f>
        <v>2500</v>
      </c>
      <c r="J151" s="22" cm="1">
        <f t="array" ref="J151">IF($AH$151=0,"",INDEX(MASTER!$D$24:$AG$391,$AH$151,J$255))</f>
        <v>0</v>
      </c>
      <c r="K151" s="26" cm="1">
        <f t="array" ref="K151">IF($AH151=0,"",INDEX(MASTER!$AH$24:$BD$391,$AH151,D$255))</f>
        <v>0</v>
      </c>
      <c r="L151" s="27" cm="1">
        <f t="array" ref="L151">IF($AH151=0,"",INDEX(MASTER!$AH$24:$BD$391,$AH151,E$255))</f>
        <v>0</v>
      </c>
      <c r="M151" s="27" cm="1">
        <f t="array" ref="M151">IF($AH151=0,"",INDEX(MASTER!$AH$24:$BD$391,$AH151,F$255))</f>
        <v>0</v>
      </c>
      <c r="N151" s="27" cm="1">
        <f t="array" ref="N151">IF($AH151=0,"",INDEX(MASTER!$AH$24:$BD$391,$AH151,G$255))</f>
        <v>0</v>
      </c>
      <c r="O151" s="27" cm="1">
        <f t="array" ref="O151">IF($AH151=0,"",INDEX(MASTER!$AH$24:$BD$391,$AH151,H$255))</f>
        <v>0</v>
      </c>
      <c r="P151" s="27" cm="1">
        <f t="array" ref="P151">IF($AH151=0,"",INDEX(MASTER!$AH$24:$BD$391,$AH151,I$255))</f>
        <v>0</v>
      </c>
      <c r="Q151" s="27" cm="1">
        <f t="array" ref="Q151">IF($AH151=0,"",INDEX(MASTER!$AH$24:$BD$391,$AH151,J$255))</f>
        <v>0</v>
      </c>
      <c r="R151" s="27" cm="1">
        <f t="array" ref="R151">IF($AH151=0,"",INDEX(MASTER!$AH$24:$BD$391,$AH151,K$255))</f>
        <v>0</v>
      </c>
      <c r="S151" s="27" cm="1">
        <f t="array" ref="S151">IF($AH151=0,"",INDEX(MASTER!$AH$24:$BD$391,$AH151,L$255))</f>
        <v>0</v>
      </c>
      <c r="T151" s="27" cm="1">
        <f t="array" ref="T151">IF($AH151=0,"",INDEX(MASTER!$AH$24:$BD$391,$AH151,M$255))</f>
        <v>0</v>
      </c>
      <c r="U151" s="27" cm="1">
        <f t="array" ref="U151">IF($AH151=0,"",INDEX(MASTER!$AH$24:$BD$391,$AH151,N$255))</f>
        <v>0</v>
      </c>
      <c r="V151" s="27" cm="1">
        <f t="array" ref="V151">IF($AH151=0,"",INDEX(MASTER!$AH$24:$BD$391,$AH151,O$255))</f>
        <v>0</v>
      </c>
      <c r="W151" s="27" cm="1">
        <f t="array" ref="W151">IF($AH151=0,"",INDEX(MASTER!$AH$24:$BD$391,$AH151,P$255))</f>
        <v>0</v>
      </c>
      <c r="X151" s="27" cm="1">
        <f t="array" ref="X151">IF($AH151=0,"",INDEX(MASTER!$AH$24:$BD$391,$AH151,Q$255))</f>
        <v>0</v>
      </c>
      <c r="Y151" s="27" cm="1">
        <f t="array" ref="Y151">IF($AH151=0,"",INDEX(MASTER!$AH$24:$BD$391,$AH151,R$255))</f>
        <v>0</v>
      </c>
      <c r="Z151" s="27" cm="1">
        <f t="array" ref="Z151">IF($AH151=0,"",INDEX(MASTER!$AH$24:$BD$391,$AH151,S$255))</f>
        <v>0</v>
      </c>
      <c r="AA151" s="27" cm="1">
        <f t="array" ref="AA151">IF($AH151=0,"",INDEX(MASTER!$AH$24:$BD$391,$AH151,T$255))</f>
        <v>0</v>
      </c>
      <c r="AB151" s="27" cm="1">
        <f t="array" ref="AB151">IF($AH151=0,"",INDEX(MASTER!$AH$24:$BD$391,$AH151,U$255))</f>
        <v>0</v>
      </c>
      <c r="AC151" s="27" cm="1">
        <f t="array" ref="AC151">IF($AH151=0,"",INDEX(MASTER!$AH$24:$BD$391,$AH151,V$255))</f>
        <v>0</v>
      </c>
      <c r="AH151" s="3">
        <v>108</v>
      </c>
    </row>
    <row r="152" spans="2:34" ht="12.75" customHeight="1" x14ac:dyDescent="0.2">
      <c r="B152" s="28"/>
      <c r="D152" s="22" t="str" cm="1">
        <f t="array" ref="D152">IF($AH$152=0,"",INDEX(MASTER!$D$24:$AG$391,$AH$152,D$255))</f>
        <v>$XS141</v>
      </c>
      <c r="E152" s="22" cm="1">
        <f t="array" ref="E152">IF($AH$152=0,"",INDEX(MASTER!$D$24:$AG$391,$AH$152,E$255))</f>
        <v>0</v>
      </c>
      <c r="F152" s="22" t="str" cm="1">
        <f t="array" ref="F152">IF($AH$152=0,"",INDEX(MASTER!$D$24:$AG$391,$AH$152,F$255))</f>
        <v>RAMP B</v>
      </c>
      <c r="G152" s="23" cm="1">
        <f t="array" ref="G152">IF($AH$152=0,"",INDEX(MASTER!$D$24:$AG$391,$AH$152,G$255))</f>
        <v>2500</v>
      </c>
      <c r="H152" s="22" t="str" cm="1">
        <f t="array" ref="H152">IF($AH$152=0,"",INDEX(MASTER!$D$24:$AG$391,$AH$152,H$255))</f>
        <v>TO</v>
      </c>
      <c r="I152" s="23" cm="1">
        <f t="array" ref="I152">IF($AH$152=0,"",INDEX(MASTER!$D$24:$AG$391,$AH$152,I$255))</f>
        <v>2550</v>
      </c>
      <c r="J152" s="22" cm="1">
        <f t="array" ref="J152">IF($AH$152=0,"",INDEX(MASTER!$D$24:$AG$391,$AH$152,J$255))</f>
        <v>0</v>
      </c>
      <c r="K152" s="26" cm="1">
        <f t="array" ref="K152">IF($AH152=0,"",INDEX(MASTER!$AH$24:$BD$391,$AH152,D$255))</f>
        <v>0</v>
      </c>
      <c r="L152" s="27" cm="1">
        <f t="array" ref="L152">IF($AH152=0,"",INDEX(MASTER!$AH$24:$BD$391,$AH152,E$255))</f>
        <v>0</v>
      </c>
      <c r="M152" s="27" cm="1">
        <f t="array" ref="M152">IF($AH152=0,"",INDEX(MASTER!$AH$24:$BD$391,$AH152,F$255))</f>
        <v>0</v>
      </c>
      <c r="N152" s="27" cm="1">
        <f t="array" ref="N152">IF($AH152=0,"",INDEX(MASTER!$AH$24:$BD$391,$AH152,G$255))</f>
        <v>0</v>
      </c>
      <c r="O152" s="27" cm="1">
        <f t="array" ref="O152">IF($AH152=0,"",INDEX(MASTER!$AH$24:$BD$391,$AH152,H$255))</f>
        <v>0</v>
      </c>
      <c r="P152" s="68" cm="1">
        <f t="array" ref="P152">IF($AH152=0,"",INDEX(MASTER!$AH$24:$BD$391,$AH152,I$255))</f>
        <v>0</v>
      </c>
      <c r="Q152" s="68" cm="1">
        <f t="array" ref="Q152">IF($AH152=0,"",INDEX(MASTER!$AH$24:$BD$391,$AH152,J$255))</f>
        <v>0</v>
      </c>
      <c r="R152" s="27" cm="1">
        <f t="array" ref="R152">IF($AH152=0,"",INDEX(MASTER!$AH$24:$BD$391,$AH152,K$255))</f>
        <v>0</v>
      </c>
      <c r="S152" s="68" cm="1">
        <f t="array" ref="S152">IF($AH152=0,"",INDEX(MASTER!$AH$24:$BD$391,$AH152,L$255))</f>
        <v>0</v>
      </c>
      <c r="T152" s="27" cm="1">
        <f t="array" ref="T152">IF($AH152=0,"",INDEX(MASTER!$AH$24:$BD$391,$AH152,M$255))</f>
        <v>0</v>
      </c>
      <c r="U152" s="27" cm="1">
        <f t="array" ref="U152">IF($AH152=0,"",INDEX(MASTER!$AH$24:$BD$391,$AH152,N$255))</f>
        <v>0</v>
      </c>
      <c r="V152" s="27" cm="1">
        <f t="array" ref="V152">IF($AH152=0,"",INDEX(MASTER!$AH$24:$BD$391,$AH152,O$255))</f>
        <v>0</v>
      </c>
      <c r="W152" s="27" cm="1">
        <f t="array" ref="W152">IF($AH152=0,"",INDEX(MASTER!$AH$24:$BD$391,$AH152,P$255))</f>
        <v>0</v>
      </c>
      <c r="X152" s="27" cm="1">
        <f t="array" ref="X152">IF($AH152=0,"",INDEX(MASTER!$AH$24:$BD$391,$AH152,Q$255))</f>
        <v>0</v>
      </c>
      <c r="Y152" s="27" cm="1">
        <f t="array" ref="Y152">IF($AH152=0,"",INDEX(MASTER!$AH$24:$BD$391,$AH152,R$255))</f>
        <v>0</v>
      </c>
      <c r="Z152" s="27" cm="1">
        <f t="array" ref="Z152">IF($AH152=0,"",INDEX(MASTER!$AH$24:$BD$391,$AH152,S$255))</f>
        <v>0</v>
      </c>
      <c r="AA152" s="27" cm="1">
        <f t="array" ref="AA152">IF($AH152=0,"",INDEX(MASTER!$AH$24:$BD$391,$AH152,T$255))</f>
        <v>0</v>
      </c>
      <c r="AB152" s="27" cm="1">
        <f t="array" ref="AB152">IF($AH152=0,"",INDEX(MASTER!$AH$24:$BD$391,$AH152,U$255))</f>
        <v>0</v>
      </c>
      <c r="AC152" s="27" cm="1">
        <f t="array" ref="AC152">IF($AH152=0,"",INDEX(MASTER!$AH$24:$BD$391,$AH152,V$255))</f>
        <v>0</v>
      </c>
      <c r="AH152" s="3">
        <v>109</v>
      </c>
    </row>
    <row r="153" spans="2:34" ht="12.75" customHeight="1" x14ac:dyDescent="0.2">
      <c r="B153" s="28"/>
      <c r="D153" s="22" t="str" cm="1">
        <f t="array" ref="D153">IF($AH$153=0,"",INDEX(MASTER!$D$24:$AG$391,$AH$153,D$255))</f>
        <v>$XS142</v>
      </c>
      <c r="E153" s="22" cm="1">
        <f t="array" ref="E153">IF($AH$153=0,"",INDEX(MASTER!$D$24:$AG$391,$AH$153,E$255))</f>
        <v>0</v>
      </c>
      <c r="F153" s="22" t="str" cm="1">
        <f t="array" ref="F153">IF($AH$153=0,"",INDEX(MASTER!$D$24:$AG$391,$AH$153,F$255))</f>
        <v>RAMP B</v>
      </c>
      <c r="G153" s="23" cm="1">
        <f t="array" ref="G153">IF($AH$153=0,"",INDEX(MASTER!$D$24:$AG$391,$AH$153,G$255))</f>
        <v>2550</v>
      </c>
      <c r="H153" s="22" t="str" cm="1">
        <f t="array" ref="H153">IF($AH$153=0,"",INDEX(MASTER!$D$24:$AG$391,$AH$153,H$255))</f>
        <v>TO</v>
      </c>
      <c r="I153" s="23" cm="1">
        <f t="array" ref="I153">IF($AH$153=0,"",INDEX(MASTER!$D$24:$AG$391,$AH$153,I$255))</f>
        <v>2600</v>
      </c>
      <c r="J153" s="22" cm="1">
        <f t="array" ref="J153">IF($AH$153=0,"",INDEX(MASTER!$D$24:$AG$391,$AH$153,J$255))</f>
        <v>0</v>
      </c>
      <c r="K153" s="26" cm="1">
        <f t="array" ref="K153">IF($AH153=0,"",INDEX(MASTER!$AH$24:$BD$391,$AH153,D$255))</f>
        <v>0</v>
      </c>
      <c r="L153" s="27" cm="1">
        <f t="array" ref="L153">IF($AH153=0,"",INDEX(MASTER!$AH$24:$BD$391,$AH153,E$255))</f>
        <v>0</v>
      </c>
      <c r="M153" s="27" cm="1">
        <f t="array" ref="M153">IF($AH153=0,"",INDEX(MASTER!$AH$24:$BD$391,$AH153,F$255))</f>
        <v>0</v>
      </c>
      <c r="N153" s="27" cm="1">
        <f t="array" ref="N153">IF($AH153=0,"",INDEX(MASTER!$AH$24:$BD$391,$AH153,G$255))</f>
        <v>0</v>
      </c>
      <c r="O153" s="27" cm="1">
        <f t="array" ref="O153">IF($AH153=0,"",INDEX(MASTER!$AH$24:$BD$391,$AH153,H$255))</f>
        <v>0</v>
      </c>
      <c r="P153" s="68" cm="1">
        <f t="array" ref="P153">IF($AH153=0,"",INDEX(MASTER!$AH$24:$BD$391,$AH153,I$255))</f>
        <v>0</v>
      </c>
      <c r="Q153" s="68" cm="1">
        <f t="array" ref="Q153">IF($AH153=0,"",INDEX(MASTER!$AH$24:$BD$391,$AH153,J$255))</f>
        <v>0</v>
      </c>
      <c r="R153" s="27" cm="1">
        <f t="array" ref="R153">IF($AH153=0,"",INDEX(MASTER!$AH$24:$BD$391,$AH153,K$255))</f>
        <v>0</v>
      </c>
      <c r="S153" s="68" cm="1">
        <f t="array" ref="S153">IF($AH153=0,"",INDEX(MASTER!$AH$24:$BD$391,$AH153,L$255))</f>
        <v>0</v>
      </c>
      <c r="T153" s="27" cm="1">
        <f t="array" ref="T153">IF($AH153=0,"",INDEX(MASTER!$AH$24:$BD$391,$AH153,M$255))</f>
        <v>0</v>
      </c>
      <c r="U153" s="27" cm="1">
        <f t="array" ref="U153">IF($AH153=0,"",INDEX(MASTER!$AH$24:$BD$391,$AH153,N$255))</f>
        <v>0</v>
      </c>
      <c r="V153" s="27" cm="1">
        <f t="array" ref="V153">IF($AH153=0,"",INDEX(MASTER!$AH$24:$BD$391,$AH153,O$255))</f>
        <v>0</v>
      </c>
      <c r="W153" s="27" cm="1">
        <f t="array" ref="W153">IF($AH153=0,"",INDEX(MASTER!$AH$24:$BD$391,$AH153,P$255))</f>
        <v>0</v>
      </c>
      <c r="X153" s="27" cm="1">
        <f t="array" ref="X153">IF($AH153=0,"",INDEX(MASTER!$AH$24:$BD$391,$AH153,Q$255))</f>
        <v>0</v>
      </c>
      <c r="Y153" s="27" cm="1">
        <f t="array" ref="Y153">IF($AH153=0,"",INDEX(MASTER!$AH$24:$BD$391,$AH153,R$255))</f>
        <v>0</v>
      </c>
      <c r="Z153" s="27" cm="1">
        <f t="array" ref="Z153">IF($AH153=0,"",INDEX(MASTER!$AH$24:$BD$391,$AH153,S$255))</f>
        <v>0</v>
      </c>
      <c r="AA153" s="27" cm="1">
        <f t="array" ref="AA153">IF($AH153=0,"",INDEX(MASTER!$AH$24:$BD$391,$AH153,T$255))</f>
        <v>0</v>
      </c>
      <c r="AB153" s="27" cm="1">
        <f t="array" ref="AB153">IF($AH153=0,"",INDEX(MASTER!$AH$24:$BD$391,$AH153,U$255))</f>
        <v>0</v>
      </c>
      <c r="AC153" s="27" cm="1">
        <f t="array" ref="AC153">IF($AH153=0,"",INDEX(MASTER!$AH$24:$BD$391,$AH153,V$255))</f>
        <v>0</v>
      </c>
      <c r="AH153" s="3">
        <v>110</v>
      </c>
    </row>
    <row r="154" spans="2:34" ht="12.75" customHeight="1" x14ac:dyDescent="0.2">
      <c r="B154" s="28"/>
      <c r="D154" s="22" t="str" cm="1">
        <f t="array" ref="D154">IF($AH$154=0,"",INDEX(MASTER!$D$24:$AG$391,$AH$154,D$255))</f>
        <v>$XS142</v>
      </c>
      <c r="E154" s="22" cm="1">
        <f t="array" ref="E154">IF($AH$154=0,"",INDEX(MASTER!$D$24:$AG$391,$AH$154,E$255))</f>
        <v>0</v>
      </c>
      <c r="F154" s="22" t="str" cm="1">
        <f t="array" ref="F154">IF($AH$154=0,"",INDEX(MASTER!$D$24:$AG$391,$AH$154,F$255))</f>
        <v>RAMP B</v>
      </c>
      <c r="G154" s="23" cm="1">
        <f t="array" ref="G154">IF($AH$154=0,"",INDEX(MASTER!$D$24:$AG$391,$AH$154,G$255))</f>
        <v>2600</v>
      </c>
      <c r="H154" s="22" t="str" cm="1">
        <f t="array" ref="H154">IF($AH$154=0,"",INDEX(MASTER!$D$24:$AG$391,$AH$154,H$255))</f>
        <v>TO</v>
      </c>
      <c r="I154" s="23" cm="1">
        <f t="array" ref="I154">IF($AH$154=0,"",INDEX(MASTER!$D$24:$AG$391,$AH$154,I$255))</f>
        <v>2650</v>
      </c>
      <c r="J154" s="22" cm="1">
        <f t="array" ref="J154">IF($AH$154=0,"",INDEX(MASTER!$D$24:$AG$391,$AH$154,J$255))</f>
        <v>0</v>
      </c>
      <c r="K154" s="26" cm="1">
        <f t="array" ref="K154">IF($AH154=0,"",INDEX(MASTER!$AH$24:$BD$391,$AH154,D$255))</f>
        <v>0</v>
      </c>
      <c r="L154" s="27" cm="1">
        <f t="array" ref="L154">IF($AH154=0,"",INDEX(MASTER!$AH$24:$BD$391,$AH154,E$255))</f>
        <v>0</v>
      </c>
      <c r="M154" s="27" cm="1">
        <f t="array" ref="M154">IF($AH154=0,"",INDEX(MASTER!$AH$24:$BD$391,$AH154,F$255))</f>
        <v>0</v>
      </c>
      <c r="N154" s="27" cm="1">
        <f t="array" ref="N154">IF($AH154=0,"",INDEX(MASTER!$AH$24:$BD$391,$AH154,G$255))</f>
        <v>0</v>
      </c>
      <c r="O154" s="27" cm="1">
        <f t="array" ref="O154">IF($AH154=0,"",INDEX(MASTER!$AH$24:$BD$391,$AH154,H$255))</f>
        <v>0</v>
      </c>
      <c r="P154" s="68" cm="1">
        <f t="array" ref="P154">IF($AH154=0,"",INDEX(MASTER!$AH$24:$BD$391,$AH154,I$255))</f>
        <v>0</v>
      </c>
      <c r="Q154" s="68" cm="1">
        <f t="array" ref="Q154">IF($AH154=0,"",INDEX(MASTER!$AH$24:$BD$391,$AH154,J$255))</f>
        <v>0</v>
      </c>
      <c r="R154" s="27" cm="1">
        <f t="array" ref="R154">IF($AH154=0,"",INDEX(MASTER!$AH$24:$BD$391,$AH154,K$255))</f>
        <v>0</v>
      </c>
      <c r="S154" s="68" cm="1">
        <f t="array" ref="S154">IF($AH154=0,"",INDEX(MASTER!$AH$24:$BD$391,$AH154,L$255))</f>
        <v>0</v>
      </c>
      <c r="T154" s="27" cm="1">
        <f t="array" ref="T154">IF($AH154=0,"",INDEX(MASTER!$AH$24:$BD$391,$AH154,M$255))</f>
        <v>0</v>
      </c>
      <c r="U154" s="27" cm="1">
        <f t="array" ref="U154">IF($AH154=0,"",INDEX(MASTER!$AH$24:$BD$391,$AH154,N$255))</f>
        <v>0</v>
      </c>
      <c r="V154" s="27" cm="1">
        <f t="array" ref="V154">IF($AH154=0,"",INDEX(MASTER!$AH$24:$BD$391,$AH154,O$255))</f>
        <v>0</v>
      </c>
      <c r="W154" s="27" cm="1">
        <f t="array" ref="W154">IF($AH154=0,"",INDEX(MASTER!$AH$24:$BD$391,$AH154,P$255))</f>
        <v>0</v>
      </c>
      <c r="X154" s="27" cm="1">
        <f t="array" ref="X154">IF($AH154=0,"",INDEX(MASTER!$AH$24:$BD$391,$AH154,Q$255))</f>
        <v>0</v>
      </c>
      <c r="Y154" s="27" cm="1">
        <f t="array" ref="Y154">IF($AH154=0,"",INDEX(MASTER!$AH$24:$BD$391,$AH154,R$255))</f>
        <v>0</v>
      </c>
      <c r="Z154" s="27" cm="1">
        <f t="array" ref="Z154">IF($AH154=0,"",INDEX(MASTER!$AH$24:$BD$391,$AH154,S$255))</f>
        <v>0</v>
      </c>
      <c r="AA154" s="27" cm="1">
        <f t="array" ref="AA154">IF($AH154=0,"",INDEX(MASTER!$AH$24:$BD$391,$AH154,T$255))</f>
        <v>0</v>
      </c>
      <c r="AB154" s="27" cm="1">
        <f t="array" ref="AB154">IF($AH154=0,"",INDEX(MASTER!$AH$24:$BD$391,$AH154,U$255))</f>
        <v>0</v>
      </c>
      <c r="AC154" s="27" cm="1">
        <f t="array" ref="AC154">IF($AH154=0,"",INDEX(MASTER!$AH$24:$BD$391,$AH154,V$255))</f>
        <v>0</v>
      </c>
      <c r="AH154" s="3">
        <v>111</v>
      </c>
    </row>
    <row r="155" spans="2:34" ht="12.75" customHeight="1" x14ac:dyDescent="0.2">
      <c r="B155" s="28"/>
      <c r="D155" s="22" t="str" cm="1">
        <f t="array" ref="D155">IF($AH$155=0,"",INDEX(MASTER!$D$24:$AG$391,$AH$155,D$255))</f>
        <v>$XS143</v>
      </c>
      <c r="E155" s="22" cm="1">
        <f t="array" ref="E155">IF($AH$155=0,"",INDEX(MASTER!$D$24:$AG$391,$AH$155,E$255))</f>
        <v>0</v>
      </c>
      <c r="F155" s="22" t="str" cm="1">
        <f t="array" ref="F155">IF($AH$155=0,"",INDEX(MASTER!$D$24:$AG$391,$AH$155,F$255))</f>
        <v>RAMP B</v>
      </c>
      <c r="G155" s="23" cm="1">
        <f t="array" ref="G155">IF($AH$155=0,"",INDEX(MASTER!$D$24:$AG$391,$AH$155,G$255))</f>
        <v>2650</v>
      </c>
      <c r="H155" s="22" t="str" cm="1">
        <f t="array" ref="H155">IF($AH$155=0,"",INDEX(MASTER!$D$24:$AG$391,$AH$155,H$255))</f>
        <v>TO</v>
      </c>
      <c r="I155" s="23" cm="1">
        <f t="array" ref="I155">IF($AH$155=0,"",INDEX(MASTER!$D$24:$AG$391,$AH$155,I$255))</f>
        <v>2700</v>
      </c>
      <c r="J155" s="22" cm="1">
        <f t="array" ref="J155">IF($AH$155=0,"",INDEX(MASTER!$D$24:$AG$391,$AH$155,J$255))</f>
        <v>0</v>
      </c>
      <c r="K155" s="26" cm="1">
        <f t="array" ref="K155">IF($AH155=0,"",INDEX(MASTER!$AH$24:$BD$391,$AH155,D$255))</f>
        <v>0</v>
      </c>
      <c r="L155" s="27" cm="1">
        <f t="array" ref="L155">IF($AH155=0,"",INDEX(MASTER!$AH$24:$BD$391,$AH155,E$255))</f>
        <v>0</v>
      </c>
      <c r="M155" s="27" cm="1">
        <f t="array" ref="M155">IF($AH155=0,"",INDEX(MASTER!$AH$24:$BD$391,$AH155,F$255))</f>
        <v>0</v>
      </c>
      <c r="N155" s="27" cm="1">
        <f t="array" ref="N155">IF($AH155=0,"",INDEX(MASTER!$AH$24:$BD$391,$AH155,G$255))</f>
        <v>0</v>
      </c>
      <c r="O155" s="27" cm="1">
        <f t="array" ref="O155">IF($AH155=0,"",INDEX(MASTER!$AH$24:$BD$391,$AH155,H$255))</f>
        <v>0</v>
      </c>
      <c r="P155" s="68" cm="1">
        <f t="array" ref="P155">IF($AH155=0,"",INDEX(MASTER!$AH$24:$BD$391,$AH155,I$255))</f>
        <v>0</v>
      </c>
      <c r="Q155" s="68" cm="1">
        <f t="array" ref="Q155">IF($AH155=0,"",INDEX(MASTER!$AH$24:$BD$391,$AH155,J$255))</f>
        <v>0</v>
      </c>
      <c r="R155" s="27" cm="1">
        <f t="array" ref="R155">IF($AH155=0,"",INDEX(MASTER!$AH$24:$BD$391,$AH155,K$255))</f>
        <v>0</v>
      </c>
      <c r="S155" s="68" cm="1">
        <f t="array" ref="S155">IF($AH155=0,"",INDEX(MASTER!$AH$24:$BD$391,$AH155,L$255))</f>
        <v>0</v>
      </c>
      <c r="T155" s="27" cm="1">
        <f t="array" ref="T155">IF($AH155=0,"",INDEX(MASTER!$AH$24:$BD$391,$AH155,M$255))</f>
        <v>0</v>
      </c>
      <c r="U155" s="27" cm="1">
        <f t="array" ref="U155">IF($AH155=0,"",INDEX(MASTER!$AH$24:$BD$391,$AH155,N$255))</f>
        <v>0</v>
      </c>
      <c r="V155" s="27" cm="1">
        <f t="array" ref="V155">IF($AH155=0,"",INDEX(MASTER!$AH$24:$BD$391,$AH155,O$255))</f>
        <v>0</v>
      </c>
      <c r="W155" s="27" cm="1">
        <f t="array" ref="W155">IF($AH155=0,"",INDEX(MASTER!$AH$24:$BD$391,$AH155,P$255))</f>
        <v>0</v>
      </c>
      <c r="X155" s="27" cm="1">
        <f t="array" ref="X155">IF($AH155=0,"",INDEX(MASTER!$AH$24:$BD$391,$AH155,Q$255))</f>
        <v>0</v>
      </c>
      <c r="Y155" s="27" cm="1">
        <f t="array" ref="Y155">IF($AH155=0,"",INDEX(MASTER!$AH$24:$BD$391,$AH155,R$255))</f>
        <v>0</v>
      </c>
      <c r="Z155" s="27" cm="1">
        <f t="array" ref="Z155">IF($AH155=0,"",INDEX(MASTER!$AH$24:$BD$391,$AH155,S$255))</f>
        <v>0</v>
      </c>
      <c r="AA155" s="27" cm="1">
        <f t="array" ref="AA155">IF($AH155=0,"",INDEX(MASTER!$AH$24:$BD$391,$AH155,T$255))</f>
        <v>0</v>
      </c>
      <c r="AB155" s="27" cm="1">
        <f t="array" ref="AB155">IF($AH155=0,"",INDEX(MASTER!$AH$24:$BD$391,$AH155,U$255))</f>
        <v>0</v>
      </c>
      <c r="AC155" s="27" cm="1">
        <f t="array" ref="AC155">IF($AH155=0,"",INDEX(MASTER!$AH$24:$BD$391,$AH155,V$255))</f>
        <v>0</v>
      </c>
      <c r="AH155" s="3">
        <v>112</v>
      </c>
    </row>
    <row r="156" spans="2:34" ht="12.75" customHeight="1" x14ac:dyDescent="0.2">
      <c r="B156" s="28"/>
      <c r="D156" s="22" t="str" cm="1">
        <f t="array" ref="D156">IF($AH$156=0,"",INDEX(MASTER!$D$24:$AG$391,$AH$156,D$255))</f>
        <v>$XS143</v>
      </c>
      <c r="E156" s="22" cm="1">
        <f t="array" ref="E156">IF($AH$156=0,"",INDEX(MASTER!$D$24:$AG$391,$AH$156,E$255))</f>
        <v>0</v>
      </c>
      <c r="F156" s="22" t="str" cm="1">
        <f t="array" ref="F156">IF($AH$156=0,"",INDEX(MASTER!$D$24:$AG$391,$AH$156,F$255))</f>
        <v>RAMP B</v>
      </c>
      <c r="G156" s="23" cm="1">
        <f t="array" ref="G156">IF($AH$156=0,"",INDEX(MASTER!$D$24:$AG$391,$AH$156,G$255))</f>
        <v>2700</v>
      </c>
      <c r="H156" s="22" t="str" cm="1">
        <f t="array" ref="H156">IF($AH$156=0,"",INDEX(MASTER!$D$24:$AG$391,$AH$156,H$255))</f>
        <v>TO</v>
      </c>
      <c r="I156" s="23" cm="1">
        <f t="array" ref="I156">IF($AH$156=0,"",INDEX(MASTER!$D$24:$AG$391,$AH$156,I$255))</f>
        <v>2750</v>
      </c>
      <c r="J156" s="22" cm="1">
        <f t="array" ref="J156">IF($AH$156=0,"",INDEX(MASTER!$D$24:$AG$391,$AH$156,J$255))</f>
        <v>0</v>
      </c>
      <c r="K156" s="26" cm="1">
        <f t="array" ref="K156">IF($AH156=0,"",INDEX(MASTER!$AH$24:$BD$391,$AH156,D$255))</f>
        <v>0</v>
      </c>
      <c r="L156" s="27" cm="1">
        <f t="array" ref="L156">IF($AH156=0,"",INDEX(MASTER!$AH$24:$BD$391,$AH156,E$255))</f>
        <v>0</v>
      </c>
      <c r="M156" s="27" cm="1">
        <f t="array" ref="M156">IF($AH156=0,"",INDEX(MASTER!$AH$24:$BD$391,$AH156,F$255))</f>
        <v>0</v>
      </c>
      <c r="N156" s="27" cm="1">
        <f t="array" ref="N156">IF($AH156=0,"",INDEX(MASTER!$AH$24:$BD$391,$AH156,G$255))</f>
        <v>0</v>
      </c>
      <c r="O156" s="27" cm="1">
        <f t="array" ref="O156">IF($AH156=0,"",INDEX(MASTER!$AH$24:$BD$391,$AH156,H$255))</f>
        <v>0</v>
      </c>
      <c r="P156" s="68" cm="1">
        <f t="array" ref="P156">IF($AH156=0,"",INDEX(MASTER!$AH$24:$BD$391,$AH156,I$255))</f>
        <v>0</v>
      </c>
      <c r="Q156" s="68" cm="1">
        <f t="array" ref="Q156">IF($AH156=0,"",INDEX(MASTER!$AH$24:$BD$391,$AH156,J$255))</f>
        <v>0</v>
      </c>
      <c r="R156" s="27" cm="1">
        <f t="array" ref="R156">IF($AH156=0,"",INDEX(MASTER!$AH$24:$BD$391,$AH156,K$255))</f>
        <v>0</v>
      </c>
      <c r="S156" s="68" cm="1">
        <f t="array" ref="S156">IF($AH156=0,"",INDEX(MASTER!$AH$24:$BD$391,$AH156,L$255))</f>
        <v>0</v>
      </c>
      <c r="T156" s="27" cm="1">
        <f t="array" ref="T156">IF($AH156=0,"",INDEX(MASTER!$AH$24:$BD$391,$AH156,M$255))</f>
        <v>0</v>
      </c>
      <c r="U156" s="27" cm="1">
        <f t="array" ref="U156">IF($AH156=0,"",INDEX(MASTER!$AH$24:$BD$391,$AH156,N$255))</f>
        <v>0</v>
      </c>
      <c r="V156" s="27" cm="1">
        <f t="array" ref="V156">IF($AH156=0,"",INDEX(MASTER!$AH$24:$BD$391,$AH156,O$255))</f>
        <v>0</v>
      </c>
      <c r="W156" s="27" cm="1">
        <f t="array" ref="W156">IF($AH156=0,"",INDEX(MASTER!$AH$24:$BD$391,$AH156,P$255))</f>
        <v>0</v>
      </c>
      <c r="X156" s="27" cm="1">
        <f t="array" ref="X156">IF($AH156=0,"",INDEX(MASTER!$AH$24:$BD$391,$AH156,Q$255))</f>
        <v>0</v>
      </c>
      <c r="Y156" s="27" cm="1">
        <f t="array" ref="Y156">IF($AH156=0,"",INDEX(MASTER!$AH$24:$BD$391,$AH156,R$255))</f>
        <v>0</v>
      </c>
      <c r="Z156" s="27" cm="1">
        <f t="array" ref="Z156">IF($AH156=0,"",INDEX(MASTER!$AH$24:$BD$391,$AH156,S$255))</f>
        <v>0</v>
      </c>
      <c r="AA156" s="27" cm="1">
        <f t="array" ref="AA156">IF($AH156=0,"",INDEX(MASTER!$AH$24:$BD$391,$AH156,T$255))</f>
        <v>0</v>
      </c>
      <c r="AB156" s="27" cm="1">
        <f t="array" ref="AB156">IF($AH156=0,"",INDEX(MASTER!$AH$24:$BD$391,$AH156,U$255))</f>
        <v>0</v>
      </c>
      <c r="AC156" s="27" cm="1">
        <f t="array" ref="AC156">IF($AH156=0,"",INDEX(MASTER!$AH$24:$BD$391,$AH156,V$255))</f>
        <v>0</v>
      </c>
      <c r="AH156" s="3">
        <v>113</v>
      </c>
    </row>
    <row r="157" spans="2:34" ht="12.75" customHeight="1" x14ac:dyDescent="0.2">
      <c r="B157" s="28"/>
      <c r="D157" s="22" t="str" cm="1">
        <f t="array" ref="D157">IF($AH$157=0,"",INDEX(MASTER!$D$24:$AG$391,$AH$157,D$255))</f>
        <v>$XS144</v>
      </c>
      <c r="E157" s="22" cm="1">
        <f t="array" ref="E157">IF($AH$157=0,"",INDEX(MASTER!$D$24:$AG$391,$AH$157,E$255))</f>
        <v>0</v>
      </c>
      <c r="F157" s="22" t="str" cm="1">
        <f t="array" ref="F157">IF($AH$157=0,"",INDEX(MASTER!$D$24:$AG$391,$AH$157,F$255))</f>
        <v>RAMP B</v>
      </c>
      <c r="G157" s="23" cm="1">
        <f t="array" ref="G157">IF($AH$157=0,"",INDEX(MASTER!$D$24:$AG$391,$AH$157,G$255))</f>
        <v>2750</v>
      </c>
      <c r="H157" s="22" t="str" cm="1">
        <f t="array" ref="H157">IF($AH$157=0,"",INDEX(MASTER!$D$24:$AG$391,$AH$157,H$255))</f>
        <v>TO</v>
      </c>
      <c r="I157" s="23" cm="1">
        <f t="array" ref="I157">IF($AH$157=0,"",INDEX(MASTER!$D$24:$AG$391,$AH$157,I$255))</f>
        <v>2800</v>
      </c>
      <c r="J157" s="22" cm="1">
        <f t="array" ref="J157">IF($AH$157=0,"",INDEX(MASTER!$D$24:$AG$391,$AH$157,J$255))</f>
        <v>0</v>
      </c>
      <c r="K157" s="26" cm="1">
        <f t="array" ref="K157">IF($AH157=0,"",INDEX(MASTER!$AH$24:$BD$391,$AH157,D$255))</f>
        <v>0</v>
      </c>
      <c r="L157" s="27" cm="1">
        <f t="array" ref="L157">IF($AH157=0,"",INDEX(MASTER!$AH$24:$BD$391,$AH157,E$255))</f>
        <v>0</v>
      </c>
      <c r="M157" s="27" cm="1">
        <f t="array" ref="M157">IF($AH157=0,"",INDEX(MASTER!$AH$24:$BD$391,$AH157,F$255))</f>
        <v>0</v>
      </c>
      <c r="N157" s="27" cm="1">
        <f t="array" ref="N157">IF($AH157=0,"",INDEX(MASTER!$AH$24:$BD$391,$AH157,G$255))</f>
        <v>0</v>
      </c>
      <c r="O157" s="27" cm="1">
        <f t="array" ref="O157">IF($AH157=0,"",INDEX(MASTER!$AH$24:$BD$391,$AH157,H$255))</f>
        <v>0</v>
      </c>
      <c r="P157" s="68" cm="1">
        <f t="array" ref="P157">IF($AH157=0,"",INDEX(MASTER!$AH$24:$BD$391,$AH157,I$255))</f>
        <v>0</v>
      </c>
      <c r="Q157" s="68" cm="1">
        <f t="array" ref="Q157">IF($AH157=0,"",INDEX(MASTER!$AH$24:$BD$391,$AH157,J$255))</f>
        <v>0</v>
      </c>
      <c r="R157" s="27" cm="1">
        <f t="array" ref="R157">IF($AH157=0,"",INDEX(MASTER!$AH$24:$BD$391,$AH157,K$255))</f>
        <v>0</v>
      </c>
      <c r="S157" s="68" cm="1">
        <f t="array" ref="S157">IF($AH157=0,"",INDEX(MASTER!$AH$24:$BD$391,$AH157,L$255))</f>
        <v>0</v>
      </c>
      <c r="T157" s="27" cm="1">
        <f t="array" ref="T157">IF($AH157=0,"",INDEX(MASTER!$AH$24:$BD$391,$AH157,M$255))</f>
        <v>0</v>
      </c>
      <c r="U157" s="27" cm="1">
        <f t="array" ref="U157">IF($AH157=0,"",INDEX(MASTER!$AH$24:$BD$391,$AH157,N$255))</f>
        <v>0</v>
      </c>
      <c r="V157" s="27" cm="1">
        <f t="array" ref="V157">IF($AH157=0,"",INDEX(MASTER!$AH$24:$BD$391,$AH157,O$255))</f>
        <v>0</v>
      </c>
      <c r="W157" s="27" cm="1">
        <f t="array" ref="W157">IF($AH157=0,"",INDEX(MASTER!$AH$24:$BD$391,$AH157,P$255))</f>
        <v>0</v>
      </c>
      <c r="X157" s="27" cm="1">
        <f t="array" ref="X157">IF($AH157=0,"",INDEX(MASTER!$AH$24:$BD$391,$AH157,Q$255))</f>
        <v>0</v>
      </c>
      <c r="Y157" s="27" cm="1">
        <f t="array" ref="Y157">IF($AH157=0,"",INDEX(MASTER!$AH$24:$BD$391,$AH157,R$255))</f>
        <v>0</v>
      </c>
      <c r="Z157" s="27" cm="1">
        <f t="array" ref="Z157">IF($AH157=0,"",INDEX(MASTER!$AH$24:$BD$391,$AH157,S$255))</f>
        <v>0</v>
      </c>
      <c r="AA157" s="27" cm="1">
        <f t="array" ref="AA157">IF($AH157=0,"",INDEX(MASTER!$AH$24:$BD$391,$AH157,T$255))</f>
        <v>0</v>
      </c>
      <c r="AB157" s="27" cm="1">
        <f t="array" ref="AB157">IF($AH157=0,"",INDEX(MASTER!$AH$24:$BD$391,$AH157,U$255))</f>
        <v>0</v>
      </c>
      <c r="AC157" s="27" cm="1">
        <f t="array" ref="AC157">IF($AH157=0,"",INDEX(MASTER!$AH$24:$BD$391,$AH157,V$255))</f>
        <v>0</v>
      </c>
      <c r="AH157" s="3">
        <v>114</v>
      </c>
    </row>
    <row r="158" spans="2:34" ht="12.75" customHeight="1" x14ac:dyDescent="0.2">
      <c r="B158" s="28"/>
      <c r="D158" s="22" t="str" cm="1">
        <f t="array" ref="D158">IF($AH$158=0,"",INDEX(MASTER!$D$24:$AG$391,$AH$158,D$255))</f>
        <v>$XS144</v>
      </c>
      <c r="E158" s="22" cm="1">
        <f t="array" ref="E158">IF($AH$158=0,"",INDEX(MASTER!$D$24:$AG$391,$AH$158,E$255))</f>
        <v>0</v>
      </c>
      <c r="F158" s="22" t="str" cm="1">
        <f t="array" ref="F158">IF($AH$158=0,"",INDEX(MASTER!$D$24:$AG$391,$AH$158,F$255))</f>
        <v>RAMP B</v>
      </c>
      <c r="G158" s="23" cm="1">
        <f t="array" ref="G158">IF($AH$158=0,"",INDEX(MASTER!$D$24:$AG$391,$AH$158,G$255))</f>
        <v>2800</v>
      </c>
      <c r="H158" s="22" t="str" cm="1">
        <f t="array" ref="H158">IF($AH$158=0,"",INDEX(MASTER!$D$24:$AG$391,$AH$158,H$255))</f>
        <v>TO</v>
      </c>
      <c r="I158" s="23" cm="1">
        <f t="array" ref="I158">IF($AH$158=0,"",INDEX(MASTER!$D$24:$AG$391,$AH$158,I$255))</f>
        <v>2850</v>
      </c>
      <c r="J158" s="22" cm="1">
        <f t="array" ref="J158">IF($AH$158=0,"",INDEX(MASTER!$D$24:$AG$391,$AH$158,J$255))</f>
        <v>0</v>
      </c>
      <c r="K158" s="26" cm="1">
        <f t="array" ref="K158">IF($AH158=0,"",INDEX(MASTER!$AH$24:$BD$391,$AH158,D$255))</f>
        <v>0</v>
      </c>
      <c r="L158" s="27" cm="1">
        <f t="array" ref="L158">IF($AH158=0,"",INDEX(MASTER!$AH$24:$BD$391,$AH158,E$255))</f>
        <v>0</v>
      </c>
      <c r="M158" s="27" cm="1">
        <f t="array" ref="M158">IF($AH158=0,"",INDEX(MASTER!$AH$24:$BD$391,$AH158,F$255))</f>
        <v>0</v>
      </c>
      <c r="N158" s="27" cm="1">
        <f t="array" ref="N158">IF($AH158=0,"",INDEX(MASTER!$AH$24:$BD$391,$AH158,G$255))</f>
        <v>0</v>
      </c>
      <c r="O158" s="27" cm="1">
        <f t="array" ref="O158">IF($AH158=0,"",INDEX(MASTER!$AH$24:$BD$391,$AH158,H$255))</f>
        <v>0</v>
      </c>
      <c r="P158" s="68" cm="1">
        <f t="array" ref="P158">IF($AH158=0,"",INDEX(MASTER!$AH$24:$BD$391,$AH158,I$255))</f>
        <v>0</v>
      </c>
      <c r="Q158" s="68" cm="1">
        <f t="array" ref="Q158">IF($AH158=0,"",INDEX(MASTER!$AH$24:$BD$391,$AH158,J$255))</f>
        <v>0</v>
      </c>
      <c r="R158" s="27" cm="1">
        <f t="array" ref="R158">IF($AH158=0,"",INDEX(MASTER!$AH$24:$BD$391,$AH158,K$255))</f>
        <v>0</v>
      </c>
      <c r="S158" s="68" cm="1">
        <f t="array" ref="S158">IF($AH158=0,"",INDEX(MASTER!$AH$24:$BD$391,$AH158,L$255))</f>
        <v>0</v>
      </c>
      <c r="T158" s="27" cm="1">
        <f t="array" ref="T158">IF($AH158=0,"",INDEX(MASTER!$AH$24:$BD$391,$AH158,M$255))</f>
        <v>0</v>
      </c>
      <c r="U158" s="27" cm="1">
        <f t="array" ref="U158">IF($AH158=0,"",INDEX(MASTER!$AH$24:$BD$391,$AH158,N$255))</f>
        <v>0</v>
      </c>
      <c r="V158" s="27" cm="1">
        <f t="array" ref="V158">IF($AH158=0,"",INDEX(MASTER!$AH$24:$BD$391,$AH158,O$255))</f>
        <v>0</v>
      </c>
      <c r="W158" s="27" cm="1">
        <f t="array" ref="W158">IF($AH158=0,"",INDEX(MASTER!$AH$24:$BD$391,$AH158,P$255))</f>
        <v>0</v>
      </c>
      <c r="X158" s="27" cm="1">
        <f t="array" ref="X158">IF($AH158=0,"",INDEX(MASTER!$AH$24:$BD$391,$AH158,Q$255))</f>
        <v>0</v>
      </c>
      <c r="Y158" s="27" cm="1">
        <f t="array" ref="Y158">IF($AH158=0,"",INDEX(MASTER!$AH$24:$BD$391,$AH158,R$255))</f>
        <v>0</v>
      </c>
      <c r="Z158" s="27" cm="1">
        <f t="array" ref="Z158">IF($AH158=0,"",INDEX(MASTER!$AH$24:$BD$391,$AH158,S$255))</f>
        <v>0</v>
      </c>
      <c r="AA158" s="27" cm="1">
        <f t="array" ref="AA158">IF($AH158=0,"",INDEX(MASTER!$AH$24:$BD$391,$AH158,T$255))</f>
        <v>0</v>
      </c>
      <c r="AB158" s="27" cm="1">
        <f t="array" ref="AB158">IF($AH158=0,"",INDEX(MASTER!$AH$24:$BD$391,$AH158,U$255))</f>
        <v>0</v>
      </c>
      <c r="AC158" s="27" cm="1">
        <f t="array" ref="AC158">IF($AH158=0,"",INDEX(MASTER!$AH$24:$BD$391,$AH158,V$255))</f>
        <v>0</v>
      </c>
      <c r="AH158" s="3">
        <v>115</v>
      </c>
    </row>
    <row r="159" spans="2:34" ht="12.75" customHeight="1" x14ac:dyDescent="0.2">
      <c r="B159" s="28"/>
      <c r="D159" s="22" t="str" cm="1">
        <f t="array" ref="D159">IF($AH$159=0,"",INDEX(MASTER!$D$24:$AG$391,$AH$159,D$255))</f>
        <v>$XS145</v>
      </c>
      <c r="E159" s="22" cm="1">
        <f t="array" ref="E159">IF($AH$159=0,"",INDEX(MASTER!$D$24:$AG$391,$AH$159,E$255))</f>
        <v>0</v>
      </c>
      <c r="F159" s="22" t="str" cm="1">
        <f t="array" ref="F159">IF($AH$159=0,"",INDEX(MASTER!$D$24:$AG$391,$AH$159,F$255))</f>
        <v>RAMP B</v>
      </c>
      <c r="G159" s="23" cm="1">
        <f t="array" ref="G159">IF($AH$159=0,"",INDEX(MASTER!$D$24:$AG$391,$AH$159,G$255))</f>
        <v>2850</v>
      </c>
      <c r="H159" s="22" t="str" cm="1">
        <f t="array" ref="H159">IF($AH$159=0,"",INDEX(MASTER!$D$24:$AG$391,$AH$159,H$255))</f>
        <v>TO</v>
      </c>
      <c r="I159" s="23" cm="1">
        <f t="array" ref="I159">IF($AH$159=0,"",INDEX(MASTER!$D$24:$AG$391,$AH$159,I$255))</f>
        <v>2900</v>
      </c>
      <c r="J159" s="22" cm="1">
        <f t="array" ref="J159">IF($AH$159=0,"",INDEX(MASTER!$D$24:$AG$391,$AH$159,J$255))</f>
        <v>0</v>
      </c>
      <c r="K159" s="26" cm="1">
        <f t="array" ref="K159">IF($AH159=0,"",INDEX(MASTER!$AH$24:$BD$391,$AH159,D$255))</f>
        <v>0</v>
      </c>
      <c r="L159" s="27" cm="1">
        <f t="array" ref="L159">IF($AH159=0,"",INDEX(MASTER!$AH$24:$BD$391,$AH159,E$255))</f>
        <v>0</v>
      </c>
      <c r="M159" s="27" cm="1">
        <f t="array" ref="M159">IF($AH159=0,"",INDEX(MASTER!$AH$24:$BD$391,$AH159,F$255))</f>
        <v>0</v>
      </c>
      <c r="N159" s="27" cm="1">
        <f t="array" ref="N159">IF($AH159=0,"",INDEX(MASTER!$AH$24:$BD$391,$AH159,G$255))</f>
        <v>0</v>
      </c>
      <c r="O159" s="27" cm="1">
        <f t="array" ref="O159">IF($AH159=0,"",INDEX(MASTER!$AH$24:$BD$391,$AH159,H$255))</f>
        <v>0</v>
      </c>
      <c r="P159" s="68" cm="1">
        <f t="array" ref="P159">IF($AH159=0,"",INDEX(MASTER!$AH$24:$BD$391,$AH159,I$255))</f>
        <v>0</v>
      </c>
      <c r="Q159" s="68" cm="1">
        <f t="array" ref="Q159">IF($AH159=0,"",INDEX(MASTER!$AH$24:$BD$391,$AH159,J$255))</f>
        <v>0</v>
      </c>
      <c r="R159" s="27" cm="1">
        <f t="array" ref="R159">IF($AH159=0,"",INDEX(MASTER!$AH$24:$BD$391,$AH159,K$255))</f>
        <v>0</v>
      </c>
      <c r="S159" s="68" cm="1">
        <f t="array" ref="S159">IF($AH159=0,"",INDEX(MASTER!$AH$24:$BD$391,$AH159,L$255))</f>
        <v>0</v>
      </c>
      <c r="T159" s="27" cm="1">
        <f t="array" ref="T159">IF($AH159=0,"",INDEX(MASTER!$AH$24:$BD$391,$AH159,M$255))</f>
        <v>0</v>
      </c>
      <c r="U159" s="27" cm="1">
        <f t="array" ref="U159">IF($AH159=0,"",INDEX(MASTER!$AH$24:$BD$391,$AH159,N$255))</f>
        <v>0</v>
      </c>
      <c r="V159" s="27" cm="1">
        <f t="array" ref="V159">IF($AH159=0,"",INDEX(MASTER!$AH$24:$BD$391,$AH159,O$255))</f>
        <v>0</v>
      </c>
      <c r="W159" s="27" cm="1">
        <f t="array" ref="W159">IF($AH159=0,"",INDEX(MASTER!$AH$24:$BD$391,$AH159,P$255))</f>
        <v>0</v>
      </c>
      <c r="X159" s="27" cm="1">
        <f t="array" ref="X159">IF($AH159=0,"",INDEX(MASTER!$AH$24:$BD$391,$AH159,Q$255))</f>
        <v>0</v>
      </c>
      <c r="Y159" s="27" cm="1">
        <f t="array" ref="Y159">IF($AH159=0,"",INDEX(MASTER!$AH$24:$BD$391,$AH159,R$255))</f>
        <v>0</v>
      </c>
      <c r="Z159" s="27" cm="1">
        <f t="array" ref="Z159">IF($AH159=0,"",INDEX(MASTER!$AH$24:$BD$391,$AH159,S$255))</f>
        <v>0</v>
      </c>
      <c r="AA159" s="27" cm="1">
        <f t="array" ref="AA159">IF($AH159=0,"",INDEX(MASTER!$AH$24:$BD$391,$AH159,T$255))</f>
        <v>0</v>
      </c>
      <c r="AB159" s="27" cm="1">
        <f t="array" ref="AB159">IF($AH159=0,"",INDEX(MASTER!$AH$24:$BD$391,$AH159,U$255))</f>
        <v>0</v>
      </c>
      <c r="AC159" s="27" cm="1">
        <f t="array" ref="AC159">IF($AH159=0,"",INDEX(MASTER!$AH$24:$BD$391,$AH159,V$255))</f>
        <v>0</v>
      </c>
      <c r="AH159" s="3">
        <v>116</v>
      </c>
    </row>
    <row r="160" spans="2:34" ht="12.75" customHeight="1" x14ac:dyDescent="0.2">
      <c r="B160" s="28"/>
      <c r="D160" s="22" t="str" cm="1">
        <f t="array" ref="D160">IF($AH$160=0,"",INDEX(MASTER!$D$24:$AG$391,$AH$160,D$255))</f>
        <v>$XS145</v>
      </c>
      <c r="E160" s="22" cm="1">
        <f t="array" ref="E160">IF($AH$160=0,"",INDEX(MASTER!$D$24:$AG$391,$AH$160,E$255))</f>
        <v>0</v>
      </c>
      <c r="F160" s="22" t="str" cm="1">
        <f t="array" ref="F160">IF($AH$160=0,"",INDEX(MASTER!$D$24:$AG$391,$AH$160,F$255))</f>
        <v>RAMP B</v>
      </c>
      <c r="G160" s="23" cm="1">
        <f t="array" ref="G160">IF($AH$160=0,"",INDEX(MASTER!$D$24:$AG$391,$AH$160,G$255))</f>
        <v>2900</v>
      </c>
      <c r="H160" s="22" t="str" cm="1">
        <f t="array" ref="H160">IF($AH$160=0,"",INDEX(MASTER!$D$24:$AG$391,$AH$160,H$255))</f>
        <v>TO</v>
      </c>
      <c r="I160" s="23" cm="1">
        <f t="array" ref="I160">IF($AH$160=0,"",INDEX(MASTER!$D$24:$AG$391,$AH$160,I$255))</f>
        <v>2950</v>
      </c>
      <c r="J160" s="22" cm="1">
        <f t="array" ref="J160">IF($AH$160=0,"",INDEX(MASTER!$D$24:$AG$391,$AH$160,J$255))</f>
        <v>0</v>
      </c>
      <c r="K160" s="26" cm="1">
        <f t="array" ref="K160">IF($AH160=0,"",INDEX(MASTER!$AH$24:$BD$391,$AH160,D$255))</f>
        <v>0</v>
      </c>
      <c r="L160" s="27" cm="1">
        <f t="array" ref="L160">IF($AH160=0,"",INDEX(MASTER!$AH$24:$BD$391,$AH160,E$255))</f>
        <v>0</v>
      </c>
      <c r="M160" s="27" cm="1">
        <f t="array" ref="M160">IF($AH160=0,"",INDEX(MASTER!$AH$24:$BD$391,$AH160,F$255))</f>
        <v>0</v>
      </c>
      <c r="N160" s="27" cm="1">
        <f t="array" ref="N160">IF($AH160=0,"",INDEX(MASTER!$AH$24:$BD$391,$AH160,G$255))</f>
        <v>0</v>
      </c>
      <c r="O160" s="27" cm="1">
        <f t="array" ref="O160">IF($AH160=0,"",INDEX(MASTER!$AH$24:$BD$391,$AH160,H$255))</f>
        <v>0</v>
      </c>
      <c r="P160" s="68" cm="1">
        <f t="array" ref="P160">IF($AH160=0,"",INDEX(MASTER!$AH$24:$BD$391,$AH160,I$255))</f>
        <v>0</v>
      </c>
      <c r="Q160" s="68" cm="1">
        <f t="array" ref="Q160">IF($AH160=0,"",INDEX(MASTER!$AH$24:$BD$391,$AH160,J$255))</f>
        <v>0</v>
      </c>
      <c r="R160" s="27" cm="1">
        <f t="array" ref="R160">IF($AH160=0,"",INDEX(MASTER!$AH$24:$BD$391,$AH160,K$255))</f>
        <v>0</v>
      </c>
      <c r="S160" s="68" cm="1">
        <f t="array" ref="S160">IF($AH160=0,"",INDEX(MASTER!$AH$24:$BD$391,$AH160,L$255))</f>
        <v>0</v>
      </c>
      <c r="T160" s="27" cm="1">
        <f t="array" ref="T160">IF($AH160=0,"",INDEX(MASTER!$AH$24:$BD$391,$AH160,M$255))</f>
        <v>0</v>
      </c>
      <c r="U160" s="27" cm="1">
        <f t="array" ref="U160">IF($AH160=0,"",INDEX(MASTER!$AH$24:$BD$391,$AH160,N$255))</f>
        <v>0</v>
      </c>
      <c r="V160" s="27" cm="1">
        <f t="array" ref="V160">IF($AH160=0,"",INDEX(MASTER!$AH$24:$BD$391,$AH160,O$255))</f>
        <v>0</v>
      </c>
      <c r="W160" s="27" cm="1">
        <f t="array" ref="W160">IF($AH160=0,"",INDEX(MASTER!$AH$24:$BD$391,$AH160,P$255))</f>
        <v>0</v>
      </c>
      <c r="X160" s="27" cm="1">
        <f t="array" ref="X160">IF($AH160=0,"",INDEX(MASTER!$AH$24:$BD$391,$AH160,Q$255))</f>
        <v>0</v>
      </c>
      <c r="Y160" s="27" cm="1">
        <f t="array" ref="Y160">IF($AH160=0,"",INDEX(MASTER!$AH$24:$BD$391,$AH160,R$255))</f>
        <v>0</v>
      </c>
      <c r="Z160" s="27" cm="1">
        <f t="array" ref="Z160">IF($AH160=0,"",INDEX(MASTER!$AH$24:$BD$391,$AH160,S$255))</f>
        <v>0</v>
      </c>
      <c r="AA160" s="27" cm="1">
        <f t="array" ref="AA160">IF($AH160=0,"",INDEX(MASTER!$AH$24:$BD$391,$AH160,T$255))</f>
        <v>0</v>
      </c>
      <c r="AB160" s="27" cm="1">
        <f t="array" ref="AB160">IF($AH160=0,"",INDEX(MASTER!$AH$24:$BD$391,$AH160,U$255))</f>
        <v>0</v>
      </c>
      <c r="AC160" s="27" cm="1">
        <f t="array" ref="AC160">IF($AH160=0,"",INDEX(MASTER!$AH$24:$BD$391,$AH160,V$255))</f>
        <v>0</v>
      </c>
      <c r="AH160" s="3">
        <v>117</v>
      </c>
    </row>
    <row r="161" spans="2:34" ht="12.75" customHeight="1" x14ac:dyDescent="0.2">
      <c r="B161" s="28"/>
      <c r="D161" s="22" t="str" cm="1">
        <f t="array" ref="D161">IF($AH$161=0,"",INDEX(MASTER!$D$24:$AG$391,$AH$161,D$255))</f>
        <v>$XS146</v>
      </c>
      <c r="E161" s="22" cm="1">
        <f t="array" ref="E161">IF($AH$161=0,"",INDEX(MASTER!$D$24:$AG$391,$AH$161,E$255))</f>
        <v>0</v>
      </c>
      <c r="F161" s="22" t="str" cm="1">
        <f t="array" ref="F161">IF($AH$161=0,"",INDEX(MASTER!$D$24:$AG$391,$AH$161,F$255))</f>
        <v>RAMP B</v>
      </c>
      <c r="G161" s="23" cm="1">
        <f t="array" ref="G161">IF($AH$161=0,"",INDEX(MASTER!$D$24:$AG$391,$AH$161,G$255))</f>
        <v>2950</v>
      </c>
      <c r="H161" s="22" t="str" cm="1">
        <f t="array" ref="H161">IF($AH$161=0,"",INDEX(MASTER!$D$24:$AG$391,$AH$161,H$255))</f>
        <v>TO</v>
      </c>
      <c r="I161" s="23" cm="1">
        <f t="array" ref="I161">IF($AH$161=0,"",INDEX(MASTER!$D$24:$AG$391,$AH$161,I$255))</f>
        <v>3000</v>
      </c>
      <c r="J161" s="22" cm="1">
        <f t="array" ref="J161">IF($AH$161=0,"",INDEX(MASTER!$D$24:$AG$391,$AH$161,J$255))</f>
        <v>0</v>
      </c>
      <c r="K161" s="26" cm="1">
        <f t="array" ref="K161">IF($AH161=0,"",INDEX(MASTER!$AH$24:$BD$391,$AH161,D$255))</f>
        <v>0</v>
      </c>
      <c r="L161" s="27" cm="1">
        <f t="array" ref="L161">IF($AH161=0,"",INDEX(MASTER!$AH$24:$BD$391,$AH161,E$255))</f>
        <v>0</v>
      </c>
      <c r="M161" s="27" cm="1">
        <f t="array" ref="M161">IF($AH161=0,"",INDEX(MASTER!$AH$24:$BD$391,$AH161,F$255))</f>
        <v>0</v>
      </c>
      <c r="N161" s="27" cm="1">
        <f t="array" ref="N161">IF($AH161=0,"",INDEX(MASTER!$AH$24:$BD$391,$AH161,G$255))</f>
        <v>0</v>
      </c>
      <c r="O161" s="27" cm="1">
        <f t="array" ref="O161">IF($AH161=0,"",INDEX(MASTER!$AH$24:$BD$391,$AH161,H$255))</f>
        <v>0</v>
      </c>
      <c r="P161" s="27" cm="1">
        <f t="array" ref="P161">IF($AH161=0,"",INDEX(MASTER!$AH$24:$BD$391,$AH161,I$255))</f>
        <v>0</v>
      </c>
      <c r="Q161" s="27" cm="1">
        <f t="array" ref="Q161">IF($AH161=0,"",INDEX(MASTER!$AH$24:$BD$391,$AH161,J$255))</f>
        <v>0</v>
      </c>
      <c r="R161" s="27" cm="1">
        <f t="array" ref="R161">IF($AH161=0,"",INDEX(MASTER!$AH$24:$BD$391,$AH161,K$255))</f>
        <v>0</v>
      </c>
      <c r="S161" s="27" cm="1">
        <f t="array" ref="S161">IF($AH161=0,"",INDEX(MASTER!$AH$24:$BD$391,$AH161,L$255))</f>
        <v>0</v>
      </c>
      <c r="T161" s="27" cm="1">
        <f t="array" ref="T161">IF($AH161=0,"",INDEX(MASTER!$AH$24:$BD$391,$AH161,M$255))</f>
        <v>0</v>
      </c>
      <c r="U161" s="27" cm="1">
        <f t="array" ref="U161">IF($AH161=0,"",INDEX(MASTER!$AH$24:$BD$391,$AH161,N$255))</f>
        <v>0</v>
      </c>
      <c r="V161" s="27" cm="1">
        <f t="array" ref="V161">IF($AH161=0,"",INDEX(MASTER!$AH$24:$BD$391,$AH161,O$255))</f>
        <v>0</v>
      </c>
      <c r="W161" s="27" cm="1">
        <f t="array" ref="W161">IF($AH161=0,"",INDEX(MASTER!$AH$24:$BD$391,$AH161,P$255))</f>
        <v>0</v>
      </c>
      <c r="X161" s="27" cm="1">
        <f t="array" ref="X161">IF($AH161=0,"",INDEX(MASTER!$AH$24:$BD$391,$AH161,Q$255))</f>
        <v>0</v>
      </c>
      <c r="Y161" s="27" cm="1">
        <f t="array" ref="Y161">IF($AH161=0,"",INDEX(MASTER!$AH$24:$BD$391,$AH161,R$255))</f>
        <v>0</v>
      </c>
      <c r="Z161" s="27" cm="1">
        <f t="array" ref="Z161">IF($AH161=0,"",INDEX(MASTER!$AH$24:$BD$391,$AH161,S$255))</f>
        <v>0</v>
      </c>
      <c r="AA161" s="27" cm="1">
        <f t="array" ref="AA161">IF($AH161=0,"",INDEX(MASTER!$AH$24:$BD$391,$AH161,T$255))</f>
        <v>0</v>
      </c>
      <c r="AB161" s="27" cm="1">
        <f t="array" ref="AB161">IF($AH161=0,"",INDEX(MASTER!$AH$24:$BD$391,$AH161,U$255))</f>
        <v>0</v>
      </c>
      <c r="AC161" s="27" cm="1">
        <f t="array" ref="AC161">IF($AH161=0,"",INDEX(MASTER!$AH$24:$BD$391,$AH161,V$255))</f>
        <v>0</v>
      </c>
      <c r="AH161" s="3">
        <v>118</v>
      </c>
    </row>
    <row r="162" spans="2:34" ht="12.75" customHeight="1" x14ac:dyDescent="0.2">
      <c r="B162" s="28"/>
      <c r="D162" s="22" t="str" cm="1">
        <f t="array" ref="D162">IF($AH$162=0,"",INDEX(MASTER!$D$24:$AG$391,$AH$162,D$255))</f>
        <v>$XS146</v>
      </c>
      <c r="E162" s="22" cm="1">
        <f t="array" ref="E162">IF($AH$162=0,"",INDEX(MASTER!$D$24:$AG$391,$AH$162,E$255))</f>
        <v>0</v>
      </c>
      <c r="F162" s="22" t="str" cm="1">
        <f t="array" ref="F162">IF($AH$162=0,"",INDEX(MASTER!$D$24:$AG$391,$AH$162,F$255))</f>
        <v>RAMP B</v>
      </c>
      <c r="G162" s="23" cm="1">
        <f t="array" ref="G162">IF($AH$162=0,"",INDEX(MASTER!$D$24:$AG$391,$AH$162,G$255))</f>
        <v>3000</v>
      </c>
      <c r="H162" s="22" t="str" cm="1">
        <f t="array" ref="H162">IF($AH$162=0,"",INDEX(MASTER!$D$24:$AG$391,$AH$162,H$255))</f>
        <v>TO</v>
      </c>
      <c r="I162" s="23" cm="1">
        <f t="array" ref="I162">IF($AH$162=0,"",INDEX(MASTER!$D$24:$AG$391,$AH$162,I$255))</f>
        <v>3050</v>
      </c>
      <c r="J162" s="22" cm="1">
        <f t="array" ref="J162">IF($AH$162=0,"",INDEX(MASTER!$D$24:$AG$391,$AH$162,J$255))</f>
        <v>0</v>
      </c>
      <c r="K162" s="26" cm="1">
        <f t="array" ref="K162">IF($AH162=0,"",INDEX(MASTER!$AH$24:$BD$391,$AH162,D$255))</f>
        <v>0</v>
      </c>
      <c r="L162" s="27" cm="1">
        <f t="array" ref="L162">IF($AH162=0,"",INDEX(MASTER!$AH$24:$BD$391,$AH162,E$255))</f>
        <v>0</v>
      </c>
      <c r="M162" s="27" cm="1">
        <f t="array" ref="M162">IF($AH162=0,"",INDEX(MASTER!$AH$24:$BD$391,$AH162,F$255))</f>
        <v>0</v>
      </c>
      <c r="N162" s="27" cm="1">
        <f t="array" ref="N162">IF($AH162=0,"",INDEX(MASTER!$AH$24:$BD$391,$AH162,G$255))</f>
        <v>0</v>
      </c>
      <c r="O162" s="27" cm="1">
        <f t="array" ref="O162">IF($AH162=0,"",INDEX(MASTER!$AH$24:$BD$391,$AH162,H$255))</f>
        <v>0</v>
      </c>
      <c r="P162" s="27" cm="1">
        <f t="array" ref="P162">IF($AH162=0,"",INDEX(MASTER!$AH$24:$BD$391,$AH162,I$255))</f>
        <v>0</v>
      </c>
      <c r="Q162" s="27" cm="1">
        <f t="array" ref="Q162">IF($AH162=0,"",INDEX(MASTER!$AH$24:$BD$391,$AH162,J$255))</f>
        <v>0</v>
      </c>
      <c r="R162" s="27" cm="1">
        <f t="array" ref="R162">IF($AH162=0,"",INDEX(MASTER!$AH$24:$BD$391,$AH162,K$255))</f>
        <v>0</v>
      </c>
      <c r="S162" s="27" cm="1">
        <f t="array" ref="S162">IF($AH162=0,"",INDEX(MASTER!$AH$24:$BD$391,$AH162,L$255))</f>
        <v>0</v>
      </c>
      <c r="T162" s="27" cm="1">
        <f t="array" ref="T162">IF($AH162=0,"",INDEX(MASTER!$AH$24:$BD$391,$AH162,M$255))</f>
        <v>0</v>
      </c>
      <c r="U162" s="27" cm="1">
        <f t="array" ref="U162">IF($AH162=0,"",INDEX(MASTER!$AH$24:$BD$391,$AH162,N$255))</f>
        <v>0</v>
      </c>
      <c r="V162" s="27" cm="1">
        <f t="array" ref="V162">IF($AH162=0,"",INDEX(MASTER!$AH$24:$BD$391,$AH162,O$255))</f>
        <v>0</v>
      </c>
      <c r="W162" s="27" cm="1">
        <f t="array" ref="W162">IF($AH162=0,"",INDEX(MASTER!$AH$24:$BD$391,$AH162,P$255))</f>
        <v>0</v>
      </c>
      <c r="X162" s="27" cm="1">
        <f t="array" ref="X162">IF($AH162=0,"",INDEX(MASTER!$AH$24:$BD$391,$AH162,Q$255))</f>
        <v>0</v>
      </c>
      <c r="Y162" s="27" cm="1">
        <f t="array" ref="Y162">IF($AH162=0,"",INDEX(MASTER!$AH$24:$BD$391,$AH162,R$255))</f>
        <v>0</v>
      </c>
      <c r="Z162" s="27" cm="1">
        <f t="array" ref="Z162">IF($AH162=0,"",INDEX(MASTER!$AH$24:$BD$391,$AH162,S$255))</f>
        <v>0</v>
      </c>
      <c r="AA162" s="27" cm="1">
        <f t="array" ref="AA162">IF($AH162=0,"",INDEX(MASTER!$AH$24:$BD$391,$AH162,T$255))</f>
        <v>0</v>
      </c>
      <c r="AB162" s="27" cm="1">
        <f t="array" ref="AB162">IF($AH162=0,"",INDEX(MASTER!$AH$24:$BD$391,$AH162,U$255))</f>
        <v>0</v>
      </c>
      <c r="AC162" s="27" cm="1">
        <f t="array" ref="AC162">IF($AH162=0,"",INDEX(MASTER!$AH$24:$BD$391,$AH162,V$255))</f>
        <v>0</v>
      </c>
      <c r="AH162" s="3">
        <v>119</v>
      </c>
    </row>
    <row r="163" spans="2:34" ht="12.75" customHeight="1" x14ac:dyDescent="0.2">
      <c r="B163" s="28"/>
      <c r="D163" s="22" t="str" cm="1">
        <f t="array" ref="D163">IF($AH$163=0,"",INDEX(MASTER!$D$24:$AG$391,$AH$163,D$255))</f>
        <v>$XS147</v>
      </c>
      <c r="E163" s="22" cm="1">
        <f t="array" ref="E163">IF($AH$163=0,"",INDEX(MASTER!$D$24:$AG$391,$AH$163,E$255))</f>
        <v>0</v>
      </c>
      <c r="F163" s="22" t="str" cm="1">
        <f t="array" ref="F163">IF($AH$163=0,"",INDEX(MASTER!$D$24:$AG$391,$AH$163,F$255))</f>
        <v>RAMP B</v>
      </c>
      <c r="G163" s="23" cm="1">
        <f t="array" ref="G163">IF($AH$163=0,"",INDEX(MASTER!$D$24:$AG$391,$AH$163,G$255))</f>
        <v>3050</v>
      </c>
      <c r="H163" s="22" t="str" cm="1">
        <f t="array" ref="H163">IF($AH$163=0,"",INDEX(MASTER!$D$24:$AG$391,$AH$163,H$255))</f>
        <v>TO</v>
      </c>
      <c r="I163" s="23" cm="1">
        <f t="array" ref="I163">IF($AH$163=0,"",INDEX(MASTER!$D$24:$AG$391,$AH$163,I$255))</f>
        <v>3100</v>
      </c>
      <c r="J163" s="22" cm="1">
        <f t="array" ref="J163">IF($AH$163=0,"",INDEX(MASTER!$D$24:$AG$391,$AH$163,J$255))</f>
        <v>0</v>
      </c>
      <c r="K163" s="26" cm="1">
        <f t="array" ref="K163">IF($AH163=0,"",INDEX(MASTER!$AH$24:$BD$391,$AH163,D$255))</f>
        <v>0</v>
      </c>
      <c r="L163" s="27" cm="1">
        <f t="array" ref="L163">IF($AH163=0,"",INDEX(MASTER!$AH$24:$BD$391,$AH163,E$255))</f>
        <v>0</v>
      </c>
      <c r="M163" s="27" cm="1">
        <f t="array" ref="M163">IF($AH163=0,"",INDEX(MASTER!$AH$24:$BD$391,$AH163,F$255))</f>
        <v>0</v>
      </c>
      <c r="N163" s="27" cm="1">
        <f t="array" ref="N163">IF($AH163=0,"",INDEX(MASTER!$AH$24:$BD$391,$AH163,G$255))</f>
        <v>0</v>
      </c>
      <c r="O163" s="27" cm="1">
        <f t="array" ref="O163">IF($AH163=0,"",INDEX(MASTER!$AH$24:$BD$391,$AH163,H$255))</f>
        <v>0</v>
      </c>
      <c r="P163" s="27" cm="1">
        <f t="array" ref="P163">IF($AH163=0,"",INDEX(MASTER!$AH$24:$BD$391,$AH163,I$255))</f>
        <v>0</v>
      </c>
      <c r="Q163" s="27" cm="1">
        <f t="array" ref="Q163">IF($AH163=0,"",INDEX(MASTER!$AH$24:$BD$391,$AH163,J$255))</f>
        <v>0</v>
      </c>
      <c r="R163" s="27" cm="1">
        <f t="array" ref="R163">IF($AH163=0,"",INDEX(MASTER!$AH$24:$BD$391,$AH163,K$255))</f>
        <v>0</v>
      </c>
      <c r="S163" s="27" cm="1">
        <f t="array" ref="S163">IF($AH163=0,"",INDEX(MASTER!$AH$24:$BD$391,$AH163,L$255))</f>
        <v>0</v>
      </c>
      <c r="T163" s="27" cm="1">
        <f t="array" ref="T163">IF($AH163=0,"",INDEX(MASTER!$AH$24:$BD$391,$AH163,M$255))</f>
        <v>0</v>
      </c>
      <c r="U163" s="27" cm="1">
        <f t="array" ref="U163">IF($AH163=0,"",INDEX(MASTER!$AH$24:$BD$391,$AH163,N$255))</f>
        <v>0</v>
      </c>
      <c r="V163" s="27" cm="1">
        <f t="array" ref="V163">IF($AH163=0,"",INDEX(MASTER!$AH$24:$BD$391,$AH163,O$255))</f>
        <v>0</v>
      </c>
      <c r="W163" s="27" cm="1">
        <f t="array" ref="W163">IF($AH163=0,"",INDEX(MASTER!$AH$24:$BD$391,$AH163,P$255))</f>
        <v>0</v>
      </c>
      <c r="X163" s="27" cm="1">
        <f t="array" ref="X163">IF($AH163=0,"",INDEX(MASTER!$AH$24:$BD$391,$AH163,Q$255))</f>
        <v>0</v>
      </c>
      <c r="Y163" s="27" cm="1">
        <f t="array" ref="Y163">IF($AH163=0,"",INDEX(MASTER!$AH$24:$BD$391,$AH163,R$255))</f>
        <v>0</v>
      </c>
      <c r="Z163" s="27" cm="1">
        <f t="array" ref="Z163">IF($AH163=0,"",INDEX(MASTER!$AH$24:$BD$391,$AH163,S$255))</f>
        <v>0</v>
      </c>
      <c r="AA163" s="27" cm="1">
        <f t="array" ref="AA163">IF($AH163=0,"",INDEX(MASTER!$AH$24:$BD$391,$AH163,T$255))</f>
        <v>0</v>
      </c>
      <c r="AB163" s="27" cm="1">
        <f t="array" ref="AB163">IF($AH163=0,"",INDEX(MASTER!$AH$24:$BD$391,$AH163,U$255))</f>
        <v>0</v>
      </c>
      <c r="AC163" s="27" cm="1">
        <f t="array" ref="AC163">IF($AH163=0,"",INDEX(MASTER!$AH$24:$BD$391,$AH163,V$255))</f>
        <v>0</v>
      </c>
      <c r="AH163" s="3">
        <v>120</v>
      </c>
    </row>
    <row r="164" spans="2:34" ht="12.75" customHeight="1" x14ac:dyDescent="0.2">
      <c r="B164" s="28"/>
      <c r="D164" s="22" t="str" cm="1">
        <f t="array" ref="D164">IF($AH$164=0,"",INDEX(MASTER!$D$24:$AG$391,$AH$164,D$255))</f>
        <v>$XS147</v>
      </c>
      <c r="E164" s="22" cm="1">
        <f t="array" ref="E164">IF($AH$164=0,"",INDEX(MASTER!$D$24:$AG$391,$AH$164,E$255))</f>
        <v>0</v>
      </c>
      <c r="F164" s="22" t="str" cm="1">
        <f t="array" ref="F164">IF($AH$164=0,"",INDEX(MASTER!$D$24:$AG$391,$AH$164,F$255))</f>
        <v>RAMP B</v>
      </c>
      <c r="G164" s="23" cm="1">
        <f t="array" ref="G164">IF($AH$164=0,"",INDEX(MASTER!$D$24:$AG$391,$AH$164,G$255))</f>
        <v>3100</v>
      </c>
      <c r="H164" s="22" t="str" cm="1">
        <f t="array" ref="H164">IF($AH$164=0,"",INDEX(MASTER!$D$24:$AG$391,$AH$164,H$255))</f>
        <v>TO</v>
      </c>
      <c r="I164" s="23" cm="1">
        <f t="array" ref="I164">IF($AH$164=0,"",INDEX(MASTER!$D$24:$AG$391,$AH$164,I$255))</f>
        <v>3150</v>
      </c>
      <c r="J164" s="22" cm="1">
        <f t="array" ref="J164">IF($AH$164=0,"",INDEX(MASTER!$D$24:$AG$391,$AH$164,J$255))</f>
        <v>0</v>
      </c>
      <c r="K164" s="26" cm="1">
        <f t="array" ref="K164">IF($AH164=0,"",INDEX(MASTER!$AH$24:$BD$391,$AH164,D$255))</f>
        <v>0</v>
      </c>
      <c r="L164" s="27" cm="1">
        <f t="array" ref="L164">IF($AH164=0,"",INDEX(MASTER!$AH$24:$BD$391,$AH164,E$255))</f>
        <v>0</v>
      </c>
      <c r="M164" s="27" cm="1">
        <f t="array" ref="M164">IF($AH164=0,"",INDEX(MASTER!$AH$24:$BD$391,$AH164,F$255))</f>
        <v>0</v>
      </c>
      <c r="N164" s="27" cm="1">
        <f t="array" ref="N164">IF($AH164=0,"",INDEX(MASTER!$AH$24:$BD$391,$AH164,G$255))</f>
        <v>0</v>
      </c>
      <c r="O164" s="27" cm="1">
        <f t="array" ref="O164">IF($AH164=0,"",INDEX(MASTER!$AH$24:$BD$391,$AH164,H$255))</f>
        <v>0</v>
      </c>
      <c r="P164" s="27" cm="1">
        <f t="array" ref="P164">IF($AH164=0,"",INDEX(MASTER!$AH$24:$BD$391,$AH164,I$255))</f>
        <v>0</v>
      </c>
      <c r="Q164" s="27" cm="1">
        <f t="array" ref="Q164">IF($AH164=0,"",INDEX(MASTER!$AH$24:$BD$391,$AH164,J$255))</f>
        <v>0</v>
      </c>
      <c r="R164" s="27" cm="1">
        <f t="array" ref="R164">IF($AH164=0,"",INDEX(MASTER!$AH$24:$BD$391,$AH164,K$255))</f>
        <v>0</v>
      </c>
      <c r="S164" s="27" cm="1">
        <f t="array" ref="S164">IF($AH164=0,"",INDEX(MASTER!$AH$24:$BD$391,$AH164,L$255))</f>
        <v>0</v>
      </c>
      <c r="T164" s="27" cm="1">
        <f t="array" ref="T164">IF($AH164=0,"",INDEX(MASTER!$AH$24:$BD$391,$AH164,M$255))</f>
        <v>0</v>
      </c>
      <c r="U164" s="27" cm="1">
        <f t="array" ref="U164">IF($AH164=0,"",INDEX(MASTER!$AH$24:$BD$391,$AH164,N$255))</f>
        <v>0</v>
      </c>
      <c r="V164" s="27" cm="1">
        <f t="array" ref="V164">IF($AH164=0,"",INDEX(MASTER!$AH$24:$BD$391,$AH164,O$255))</f>
        <v>0</v>
      </c>
      <c r="W164" s="27" cm="1">
        <f t="array" ref="W164">IF($AH164=0,"",INDEX(MASTER!$AH$24:$BD$391,$AH164,P$255))</f>
        <v>0</v>
      </c>
      <c r="X164" s="27" cm="1">
        <f t="array" ref="X164">IF($AH164=0,"",INDEX(MASTER!$AH$24:$BD$391,$AH164,Q$255))</f>
        <v>0</v>
      </c>
      <c r="Y164" s="27" cm="1">
        <f t="array" ref="Y164">IF($AH164=0,"",INDEX(MASTER!$AH$24:$BD$391,$AH164,R$255))</f>
        <v>0</v>
      </c>
      <c r="Z164" s="27" cm="1">
        <f t="array" ref="Z164">IF($AH164=0,"",INDEX(MASTER!$AH$24:$BD$391,$AH164,S$255))</f>
        <v>0</v>
      </c>
      <c r="AA164" s="27" cm="1">
        <f t="array" ref="AA164">IF($AH164=0,"",INDEX(MASTER!$AH$24:$BD$391,$AH164,T$255))</f>
        <v>0</v>
      </c>
      <c r="AB164" s="27" cm="1">
        <f t="array" ref="AB164">IF($AH164=0,"",INDEX(MASTER!$AH$24:$BD$391,$AH164,U$255))</f>
        <v>0</v>
      </c>
      <c r="AC164" s="27" cm="1">
        <f t="array" ref="AC164">IF($AH164=0,"",INDEX(MASTER!$AH$24:$BD$391,$AH164,V$255))</f>
        <v>0</v>
      </c>
      <c r="AH164" s="3">
        <v>121</v>
      </c>
    </row>
    <row r="165" spans="2:34" ht="12.75" customHeight="1" x14ac:dyDescent="0.2">
      <c r="B165" s="28"/>
      <c r="D165" s="22" t="str" cm="1">
        <f t="array" ref="D165">IF($AH$165=0,"",INDEX(MASTER!$D$24:$AG$391,$AH$165,D$255))</f>
        <v>$XS147</v>
      </c>
      <c r="E165" s="22" cm="1">
        <f t="array" ref="E165">IF($AH$165=0,"",INDEX(MASTER!$D$24:$AG$391,$AH$165,E$255))</f>
        <v>0</v>
      </c>
      <c r="F165" s="22" t="str" cm="1">
        <f t="array" ref="F165">IF($AH$165=0,"",INDEX(MASTER!$D$24:$AG$391,$AH$165,F$255))</f>
        <v>RAMP B</v>
      </c>
      <c r="G165" s="23" cm="1">
        <f t="array" ref="G165">IF($AH$165=0,"",INDEX(MASTER!$D$24:$AG$391,$AH$165,G$255))</f>
        <v>3150</v>
      </c>
      <c r="H165" s="22" t="str" cm="1">
        <f t="array" ref="H165">IF($AH$165=0,"",INDEX(MASTER!$D$24:$AG$391,$AH$165,H$255))</f>
        <v>TO</v>
      </c>
      <c r="I165" s="23" cm="1">
        <f t="array" ref="I165">IF($AH$165=0,"",INDEX(MASTER!$D$24:$AG$391,$AH$165,I$255))</f>
        <v>3200</v>
      </c>
      <c r="J165" s="22" cm="1">
        <f t="array" ref="J165">IF($AH$165=0,"",INDEX(MASTER!$D$24:$AG$391,$AH$165,J$255))</f>
        <v>0</v>
      </c>
      <c r="K165" s="26" cm="1">
        <f t="array" ref="K165">IF($AH165=0,"",INDEX(MASTER!$AH$24:$BD$391,$AH165,D$255))</f>
        <v>0</v>
      </c>
      <c r="L165" s="27" cm="1">
        <f t="array" ref="L165">IF($AH165=0,"",INDEX(MASTER!$AH$24:$BD$391,$AH165,E$255))</f>
        <v>0</v>
      </c>
      <c r="M165" s="27" cm="1">
        <f t="array" ref="M165">IF($AH165=0,"",INDEX(MASTER!$AH$24:$BD$391,$AH165,F$255))</f>
        <v>0</v>
      </c>
      <c r="N165" s="27" cm="1">
        <f t="array" ref="N165">IF($AH165=0,"",INDEX(MASTER!$AH$24:$BD$391,$AH165,G$255))</f>
        <v>0</v>
      </c>
      <c r="O165" s="27" cm="1">
        <f t="array" ref="O165">IF($AH165=0,"",INDEX(MASTER!$AH$24:$BD$391,$AH165,H$255))</f>
        <v>0</v>
      </c>
      <c r="P165" s="27" cm="1">
        <f t="array" ref="P165">IF($AH165=0,"",INDEX(MASTER!$AH$24:$BD$391,$AH165,I$255))</f>
        <v>0</v>
      </c>
      <c r="Q165" s="27" cm="1">
        <f t="array" ref="Q165">IF($AH165=0,"",INDEX(MASTER!$AH$24:$BD$391,$AH165,J$255))</f>
        <v>0</v>
      </c>
      <c r="R165" s="27" cm="1">
        <f t="array" ref="R165">IF($AH165=0,"",INDEX(MASTER!$AH$24:$BD$391,$AH165,K$255))</f>
        <v>0</v>
      </c>
      <c r="S165" s="27" cm="1">
        <f t="array" ref="S165">IF($AH165=0,"",INDEX(MASTER!$AH$24:$BD$391,$AH165,L$255))</f>
        <v>0</v>
      </c>
      <c r="T165" s="27" cm="1">
        <f t="array" ref="T165">IF($AH165=0,"",INDEX(MASTER!$AH$24:$BD$391,$AH165,M$255))</f>
        <v>0</v>
      </c>
      <c r="U165" s="27" cm="1">
        <f t="array" ref="U165">IF($AH165=0,"",INDEX(MASTER!$AH$24:$BD$391,$AH165,N$255))</f>
        <v>0</v>
      </c>
      <c r="V165" s="27" cm="1">
        <f t="array" ref="V165">IF($AH165=0,"",INDEX(MASTER!$AH$24:$BD$391,$AH165,O$255))</f>
        <v>0</v>
      </c>
      <c r="W165" s="27" cm="1">
        <f t="array" ref="W165">IF($AH165=0,"",INDEX(MASTER!$AH$24:$BD$391,$AH165,P$255))</f>
        <v>0</v>
      </c>
      <c r="X165" s="27" cm="1">
        <f t="array" ref="X165">IF($AH165=0,"",INDEX(MASTER!$AH$24:$BD$391,$AH165,Q$255))</f>
        <v>0</v>
      </c>
      <c r="Y165" s="27" cm="1">
        <f t="array" ref="Y165">IF($AH165=0,"",INDEX(MASTER!$AH$24:$BD$391,$AH165,R$255))</f>
        <v>0</v>
      </c>
      <c r="Z165" s="27" cm="1">
        <f t="array" ref="Z165">IF($AH165=0,"",INDEX(MASTER!$AH$24:$BD$391,$AH165,S$255))</f>
        <v>0</v>
      </c>
      <c r="AA165" s="27" cm="1">
        <f t="array" ref="AA165">IF($AH165=0,"",INDEX(MASTER!$AH$24:$BD$391,$AH165,T$255))</f>
        <v>0</v>
      </c>
      <c r="AB165" s="27" cm="1">
        <f t="array" ref="AB165">IF($AH165=0,"",INDEX(MASTER!$AH$24:$BD$391,$AH165,U$255))</f>
        <v>0</v>
      </c>
      <c r="AC165" s="27" cm="1">
        <f t="array" ref="AC165">IF($AH165=0,"",INDEX(MASTER!$AH$24:$BD$391,$AH165,V$255))</f>
        <v>0</v>
      </c>
      <c r="AH165" s="3">
        <v>122</v>
      </c>
    </row>
    <row r="166" spans="2:34" ht="12.75" customHeight="1" x14ac:dyDescent="0.2">
      <c r="B166" s="34"/>
      <c r="D166" s="22" t="str" cm="1">
        <f t="array" ref="D166">IF($AH$166=0,"",INDEX(MASTER!$D$24:$AG$391,$AH$166,D$255))</f>
        <v>$XS148</v>
      </c>
      <c r="E166" s="22" cm="1">
        <f t="array" ref="E166">IF($AH$166=0,"",INDEX(MASTER!$D$24:$AG$391,$AH$166,E$255))</f>
        <v>0</v>
      </c>
      <c r="F166" s="22" t="str" cm="1">
        <f t="array" ref="F166">IF($AH$166=0,"",INDEX(MASTER!$D$24:$AG$391,$AH$166,F$255))</f>
        <v>RAMP B</v>
      </c>
      <c r="G166" s="23" cm="1">
        <f t="array" ref="G166">IF($AH$166=0,"",INDEX(MASTER!$D$24:$AG$391,$AH$166,G$255))</f>
        <v>3200</v>
      </c>
      <c r="H166" s="22" t="str" cm="1">
        <f t="array" ref="H166">IF($AH$166=0,"",INDEX(MASTER!$D$24:$AG$391,$AH$166,H$255))</f>
        <v>TO</v>
      </c>
      <c r="I166" s="23" cm="1">
        <f t="array" ref="I166">IF($AH$166=0,"",INDEX(MASTER!$D$24:$AG$391,$AH$166,I$255))</f>
        <v>3250</v>
      </c>
      <c r="J166" s="22" cm="1">
        <f t="array" ref="J166">IF($AH$166=0,"",INDEX(MASTER!$D$24:$AG$391,$AH$166,J$255))</f>
        <v>0</v>
      </c>
      <c r="K166" s="26" cm="1">
        <f t="array" ref="K166">IF($AH166=0,"",INDEX(MASTER!$AH$24:$BD$391,$AH166,D$255))</f>
        <v>0</v>
      </c>
      <c r="L166" s="27" cm="1">
        <f t="array" ref="L166">IF($AH166=0,"",INDEX(MASTER!$AH$24:$BD$391,$AH166,E$255))</f>
        <v>0</v>
      </c>
      <c r="M166" s="27" cm="1">
        <f t="array" ref="M166">IF($AH166=0,"",INDEX(MASTER!$AH$24:$BD$391,$AH166,F$255))</f>
        <v>0</v>
      </c>
      <c r="N166" s="27" cm="1">
        <f t="array" ref="N166">IF($AH166=0,"",INDEX(MASTER!$AH$24:$BD$391,$AH166,G$255))</f>
        <v>0</v>
      </c>
      <c r="O166" s="27" cm="1">
        <f t="array" ref="O166">IF($AH166=0,"",INDEX(MASTER!$AH$24:$BD$391,$AH166,H$255))</f>
        <v>0</v>
      </c>
      <c r="P166" s="27" cm="1">
        <f t="array" ref="P166">IF($AH166=0,"",INDEX(MASTER!$AH$24:$BD$391,$AH166,I$255))</f>
        <v>0</v>
      </c>
      <c r="Q166" s="27" cm="1">
        <f t="array" ref="Q166">IF($AH166=0,"",INDEX(MASTER!$AH$24:$BD$391,$AH166,J$255))</f>
        <v>0</v>
      </c>
      <c r="R166" s="27" cm="1">
        <f t="array" ref="R166">IF($AH166=0,"",INDEX(MASTER!$AH$24:$BD$391,$AH166,K$255))</f>
        <v>0</v>
      </c>
      <c r="S166" s="27" cm="1">
        <f t="array" ref="S166">IF($AH166=0,"",INDEX(MASTER!$AH$24:$BD$391,$AH166,L$255))</f>
        <v>0</v>
      </c>
      <c r="T166" s="27" cm="1">
        <f t="array" ref="T166">IF($AH166=0,"",INDEX(MASTER!$AH$24:$BD$391,$AH166,M$255))</f>
        <v>0</v>
      </c>
      <c r="U166" s="27" cm="1">
        <f t="array" ref="U166">IF($AH166=0,"",INDEX(MASTER!$AH$24:$BD$391,$AH166,N$255))</f>
        <v>0</v>
      </c>
      <c r="V166" s="27" cm="1">
        <f t="array" ref="V166">IF($AH166=0,"",INDEX(MASTER!$AH$24:$BD$391,$AH166,O$255))</f>
        <v>0</v>
      </c>
      <c r="W166" s="27" cm="1">
        <f t="array" ref="W166">IF($AH166=0,"",INDEX(MASTER!$AH$24:$BD$391,$AH166,P$255))</f>
        <v>0</v>
      </c>
      <c r="X166" s="27" cm="1">
        <f t="array" ref="X166">IF($AH166=0,"",INDEX(MASTER!$AH$24:$BD$391,$AH166,Q$255))</f>
        <v>0</v>
      </c>
      <c r="Y166" s="27" cm="1">
        <f t="array" ref="Y166">IF($AH166=0,"",INDEX(MASTER!$AH$24:$BD$391,$AH166,R$255))</f>
        <v>0</v>
      </c>
      <c r="Z166" s="27" cm="1">
        <f t="array" ref="Z166">IF($AH166=0,"",INDEX(MASTER!$AH$24:$BD$391,$AH166,S$255))</f>
        <v>0</v>
      </c>
      <c r="AA166" s="27" cm="1">
        <f t="array" ref="AA166">IF($AH166=0,"",INDEX(MASTER!$AH$24:$BD$391,$AH166,T$255))</f>
        <v>0</v>
      </c>
      <c r="AB166" s="27" cm="1">
        <f t="array" ref="AB166">IF($AH166=0,"",INDEX(MASTER!$AH$24:$BD$391,$AH166,U$255))</f>
        <v>0</v>
      </c>
      <c r="AC166" s="27" cm="1">
        <f t="array" ref="AC166">IF($AH166=0,"",INDEX(MASTER!$AH$24:$BD$391,$AH166,V$255))</f>
        <v>0</v>
      </c>
      <c r="AH166" s="3">
        <v>123</v>
      </c>
    </row>
    <row r="167" spans="2:34" ht="12.75" customHeight="1" x14ac:dyDescent="0.2">
      <c r="B167" s="34"/>
      <c r="D167" s="22" t="str" cm="1">
        <f t="array" ref="D167">IF($AH$167=0,"",INDEX(MASTER!$D$24:$AG$391,$AH$167,D$255))</f>
        <v>$XS148</v>
      </c>
      <c r="E167" s="22" cm="1">
        <f t="array" ref="E167">IF($AH$167=0,"",INDEX(MASTER!$D$24:$AG$391,$AH$167,E$255))</f>
        <v>0</v>
      </c>
      <c r="F167" s="22" t="str" cm="1">
        <f t="array" ref="F167">IF($AH$167=0,"",INDEX(MASTER!$D$24:$AG$391,$AH$167,F$255))</f>
        <v>RAMP B</v>
      </c>
      <c r="G167" s="23" cm="1">
        <f t="array" ref="G167">IF($AH$167=0,"",INDEX(MASTER!$D$24:$AG$391,$AH$167,G$255))</f>
        <v>3250</v>
      </c>
      <c r="H167" s="22" t="str" cm="1">
        <f t="array" ref="H167">IF($AH$167=0,"",INDEX(MASTER!$D$24:$AG$391,$AH$167,H$255))</f>
        <v>TO</v>
      </c>
      <c r="I167" s="23" cm="1">
        <f t="array" ref="I167">IF($AH$167=0,"",INDEX(MASTER!$D$24:$AG$391,$AH$167,I$255))</f>
        <v>3300</v>
      </c>
      <c r="J167" s="22" cm="1">
        <f t="array" ref="J167">IF($AH$167=0,"",INDEX(MASTER!$D$24:$AG$391,$AH$167,J$255))</f>
        <v>0</v>
      </c>
      <c r="K167" s="26" cm="1">
        <f t="array" ref="K167">IF($AH167=0,"",INDEX(MASTER!$AH$24:$BD$391,$AH167,D$255))</f>
        <v>0</v>
      </c>
      <c r="L167" s="27" cm="1">
        <f t="array" ref="L167">IF($AH167=0,"",INDEX(MASTER!$AH$24:$BD$391,$AH167,E$255))</f>
        <v>0</v>
      </c>
      <c r="M167" s="27" cm="1">
        <f t="array" ref="M167">IF($AH167=0,"",INDEX(MASTER!$AH$24:$BD$391,$AH167,F$255))</f>
        <v>0</v>
      </c>
      <c r="N167" s="27" cm="1">
        <f t="array" ref="N167">IF($AH167=0,"",INDEX(MASTER!$AH$24:$BD$391,$AH167,G$255))</f>
        <v>0</v>
      </c>
      <c r="O167" s="27" cm="1">
        <f t="array" ref="O167">IF($AH167=0,"",INDEX(MASTER!$AH$24:$BD$391,$AH167,H$255))</f>
        <v>0</v>
      </c>
      <c r="P167" s="27" cm="1">
        <f t="array" ref="P167">IF($AH167=0,"",INDEX(MASTER!$AH$24:$BD$391,$AH167,I$255))</f>
        <v>0</v>
      </c>
      <c r="Q167" s="27" cm="1">
        <f t="array" ref="Q167">IF($AH167=0,"",INDEX(MASTER!$AH$24:$BD$391,$AH167,J$255))</f>
        <v>0</v>
      </c>
      <c r="R167" s="27" cm="1">
        <f t="array" ref="R167">IF($AH167=0,"",INDEX(MASTER!$AH$24:$BD$391,$AH167,K$255))</f>
        <v>0</v>
      </c>
      <c r="S167" s="27" cm="1">
        <f t="array" ref="S167">IF($AH167=0,"",INDEX(MASTER!$AH$24:$BD$391,$AH167,L$255))</f>
        <v>0</v>
      </c>
      <c r="T167" s="27" cm="1">
        <f t="array" ref="T167">IF($AH167=0,"",INDEX(MASTER!$AH$24:$BD$391,$AH167,M$255))</f>
        <v>0</v>
      </c>
      <c r="U167" s="27" cm="1">
        <f t="array" ref="U167">IF($AH167=0,"",INDEX(MASTER!$AH$24:$BD$391,$AH167,N$255))</f>
        <v>0</v>
      </c>
      <c r="V167" s="27" cm="1">
        <f t="array" ref="V167">IF($AH167=0,"",INDEX(MASTER!$AH$24:$BD$391,$AH167,O$255))</f>
        <v>0</v>
      </c>
      <c r="W167" s="27" cm="1">
        <f t="array" ref="W167">IF($AH167=0,"",INDEX(MASTER!$AH$24:$BD$391,$AH167,P$255))</f>
        <v>0</v>
      </c>
      <c r="X167" s="27" cm="1">
        <f t="array" ref="X167">IF($AH167=0,"",INDEX(MASTER!$AH$24:$BD$391,$AH167,Q$255))</f>
        <v>0</v>
      </c>
      <c r="Y167" s="27" cm="1">
        <f t="array" ref="Y167">IF($AH167=0,"",INDEX(MASTER!$AH$24:$BD$391,$AH167,R$255))</f>
        <v>0</v>
      </c>
      <c r="Z167" s="27" cm="1">
        <f t="array" ref="Z167">IF($AH167=0,"",INDEX(MASTER!$AH$24:$BD$391,$AH167,S$255))</f>
        <v>0</v>
      </c>
      <c r="AA167" s="27" cm="1">
        <f t="array" ref="AA167">IF($AH167=0,"",INDEX(MASTER!$AH$24:$BD$391,$AH167,T$255))</f>
        <v>0</v>
      </c>
      <c r="AB167" s="27" cm="1">
        <f t="array" ref="AB167">IF($AH167=0,"",INDEX(MASTER!$AH$24:$BD$391,$AH167,U$255))</f>
        <v>0</v>
      </c>
      <c r="AC167" s="27" cm="1">
        <f t="array" ref="AC167">IF($AH167=0,"",INDEX(MASTER!$AH$24:$BD$391,$AH167,V$255))</f>
        <v>0</v>
      </c>
      <c r="AH167" s="3">
        <v>124</v>
      </c>
    </row>
    <row r="168" spans="2:34" ht="12.75" customHeight="1" x14ac:dyDescent="0.2">
      <c r="B168" s="34"/>
      <c r="D168" s="22" t="str" cm="1">
        <f t="array" ref="D168">IF($AH$168=0,"",INDEX(MASTER!$D$24:$AG$391,$AH$168,D$255))</f>
        <v>$XS148</v>
      </c>
      <c r="E168" s="22" cm="1">
        <f t="array" ref="E168">IF($AH$168=0,"",INDEX(MASTER!$D$24:$AG$391,$AH$168,E$255))</f>
        <v>0</v>
      </c>
      <c r="F168" s="22" t="str" cm="1">
        <f t="array" ref="F168">IF($AH$168=0,"",INDEX(MASTER!$D$24:$AG$391,$AH$168,F$255))</f>
        <v>RAMP B</v>
      </c>
      <c r="G168" s="23" cm="1">
        <f t="array" ref="G168">IF($AH$168=0,"",INDEX(MASTER!$D$24:$AG$391,$AH$168,G$255))</f>
        <v>3300</v>
      </c>
      <c r="H168" s="22" t="str" cm="1">
        <f t="array" ref="H168">IF($AH$168=0,"",INDEX(MASTER!$D$24:$AG$391,$AH$168,H$255))</f>
        <v>TO</v>
      </c>
      <c r="I168" s="23" cm="1">
        <f t="array" ref="I168">IF($AH$168=0,"",INDEX(MASTER!$D$24:$AG$391,$AH$168,I$255))</f>
        <v>3314.12</v>
      </c>
      <c r="J168" s="22" cm="1">
        <f t="array" ref="J168">IF($AH$168=0,"",INDEX(MASTER!$D$24:$AG$391,$AH$168,J$255))</f>
        <v>0</v>
      </c>
      <c r="K168" s="26" cm="1">
        <f t="array" ref="K168">IF($AH168=0,"",INDEX(MASTER!$AH$24:$BD$391,$AH168,D$255))</f>
        <v>0</v>
      </c>
      <c r="L168" s="27" cm="1">
        <f t="array" ref="L168">IF($AH168=0,"",INDEX(MASTER!$AH$24:$BD$391,$AH168,E$255))</f>
        <v>0</v>
      </c>
      <c r="M168" s="27" cm="1">
        <f t="array" ref="M168">IF($AH168=0,"",INDEX(MASTER!$AH$24:$BD$391,$AH168,F$255))</f>
        <v>0</v>
      </c>
      <c r="N168" s="27" cm="1">
        <f t="array" ref="N168">IF($AH168=0,"",INDEX(MASTER!$AH$24:$BD$391,$AH168,G$255))</f>
        <v>0</v>
      </c>
      <c r="O168" s="27" cm="1">
        <f t="array" ref="O168">IF($AH168=0,"",INDEX(MASTER!$AH$24:$BD$391,$AH168,H$255))</f>
        <v>0</v>
      </c>
      <c r="P168" s="27" cm="1">
        <f t="array" ref="P168">IF($AH168=0,"",INDEX(MASTER!$AH$24:$BD$391,$AH168,I$255))</f>
        <v>0</v>
      </c>
      <c r="Q168" s="27" cm="1">
        <f t="array" ref="Q168">IF($AH168=0,"",INDEX(MASTER!$AH$24:$BD$391,$AH168,J$255))</f>
        <v>0</v>
      </c>
      <c r="R168" s="27" cm="1">
        <f t="array" ref="R168">IF($AH168=0,"",INDEX(MASTER!$AH$24:$BD$391,$AH168,K$255))</f>
        <v>0</v>
      </c>
      <c r="S168" s="27" cm="1">
        <f t="array" ref="S168">IF($AH168=0,"",INDEX(MASTER!$AH$24:$BD$391,$AH168,L$255))</f>
        <v>0</v>
      </c>
      <c r="T168" s="27" cm="1">
        <f t="array" ref="T168">IF($AH168=0,"",INDEX(MASTER!$AH$24:$BD$391,$AH168,M$255))</f>
        <v>0</v>
      </c>
      <c r="U168" s="27" cm="1">
        <f t="array" ref="U168">IF($AH168=0,"",INDEX(MASTER!$AH$24:$BD$391,$AH168,N$255))</f>
        <v>0</v>
      </c>
      <c r="V168" s="27" cm="1">
        <f t="array" ref="V168">IF($AH168=0,"",INDEX(MASTER!$AH$24:$BD$391,$AH168,O$255))</f>
        <v>0</v>
      </c>
      <c r="W168" s="27" cm="1">
        <f t="array" ref="W168">IF($AH168=0,"",INDEX(MASTER!$AH$24:$BD$391,$AH168,P$255))</f>
        <v>0</v>
      </c>
      <c r="X168" s="27" cm="1">
        <f t="array" ref="X168">IF($AH168=0,"",INDEX(MASTER!$AH$24:$BD$391,$AH168,Q$255))</f>
        <v>0</v>
      </c>
      <c r="Y168" s="27" cm="1">
        <f t="array" ref="Y168">IF($AH168=0,"",INDEX(MASTER!$AH$24:$BD$391,$AH168,R$255))</f>
        <v>0</v>
      </c>
      <c r="Z168" s="27" cm="1">
        <f t="array" ref="Z168">IF($AH168=0,"",INDEX(MASTER!$AH$24:$BD$391,$AH168,S$255))</f>
        <v>0</v>
      </c>
      <c r="AA168" s="27" cm="1">
        <f t="array" ref="AA168">IF($AH168=0,"",INDEX(MASTER!$AH$24:$BD$391,$AH168,T$255))</f>
        <v>0</v>
      </c>
      <c r="AB168" s="27" cm="1">
        <f t="array" ref="AB168">IF($AH168=0,"",INDEX(MASTER!$AH$24:$BD$391,$AH168,U$255))</f>
        <v>0</v>
      </c>
      <c r="AC168" s="27" cm="1">
        <f t="array" ref="AC168">IF($AH168=0,"",INDEX(MASTER!$AH$24:$BD$391,$AH168,V$255))</f>
        <v>0</v>
      </c>
      <c r="AH168" s="3">
        <v>125</v>
      </c>
    </row>
    <row r="169" spans="2:34" ht="12.75" customHeight="1" x14ac:dyDescent="0.2">
      <c r="B169" s="34"/>
      <c r="D169" s="22" t="str" cm="1">
        <f t="array" ref="D169">IF($AH$169=0,"",INDEX(MASTER!$D$24:$AG$391,$AH$169,D$255))</f>
        <v>$XS149</v>
      </c>
      <c r="E169" s="22" cm="1">
        <f t="array" ref="E169">IF($AH$169=0,"",INDEX(MASTER!$D$24:$AG$391,$AH$169,E$255))</f>
        <v>0</v>
      </c>
      <c r="F169" s="22" t="str" cm="1">
        <f t="array" ref="F169">IF($AH$169=0,"",INDEX(MASTER!$D$24:$AG$391,$AH$169,F$255))</f>
        <v>RAMP B</v>
      </c>
      <c r="G169" s="23" cm="1">
        <f t="array" ref="G169">IF($AH$169=0,"",INDEX(MASTER!$D$24:$AG$391,$AH$169,G$255))</f>
        <v>3314.12</v>
      </c>
      <c r="H169" s="22" t="str" cm="1">
        <f t="array" ref="H169">IF($AH$169=0,"",INDEX(MASTER!$D$24:$AG$391,$AH$169,H$255))</f>
        <v>TO</v>
      </c>
      <c r="I169" s="23" cm="1">
        <f t="array" ref="I169">IF($AH$169=0,"",INDEX(MASTER!$D$24:$AG$391,$AH$169,I$255))</f>
        <v>3350</v>
      </c>
      <c r="J169" s="22" cm="1">
        <f t="array" ref="J169">IF($AH$169=0,"",INDEX(MASTER!$D$24:$AG$391,$AH$169,J$255))</f>
        <v>0</v>
      </c>
      <c r="K169" s="26" cm="1">
        <f t="array" ref="K169">IF($AH169=0,"",INDEX(MASTER!$AH$24:$BD$391,$AH169,D$255))</f>
        <v>0</v>
      </c>
      <c r="L169" s="27" cm="1">
        <f t="array" ref="L169">IF($AH169=0,"",INDEX(MASTER!$AH$24:$BD$391,$AH169,E$255))</f>
        <v>0</v>
      </c>
      <c r="M169" s="27" cm="1">
        <f t="array" ref="M169">IF($AH169=0,"",INDEX(MASTER!$AH$24:$BD$391,$AH169,F$255))</f>
        <v>0</v>
      </c>
      <c r="N169" s="27" cm="1">
        <f t="array" ref="N169">IF($AH169=0,"",INDEX(MASTER!$AH$24:$BD$391,$AH169,G$255))</f>
        <v>0</v>
      </c>
      <c r="O169" s="27" cm="1">
        <f t="array" ref="O169">IF($AH169=0,"",INDEX(MASTER!$AH$24:$BD$391,$AH169,H$255))</f>
        <v>0</v>
      </c>
      <c r="P169" s="27" cm="1">
        <f t="array" ref="P169">IF($AH169=0,"",INDEX(MASTER!$AH$24:$BD$391,$AH169,I$255))</f>
        <v>0</v>
      </c>
      <c r="Q169" s="27" cm="1">
        <f t="array" ref="Q169">IF($AH169=0,"",INDEX(MASTER!$AH$24:$BD$391,$AH169,J$255))</f>
        <v>0</v>
      </c>
      <c r="R169" s="27" cm="1">
        <f t="array" ref="R169">IF($AH169=0,"",INDEX(MASTER!$AH$24:$BD$391,$AH169,K$255))</f>
        <v>0</v>
      </c>
      <c r="S169" s="27" cm="1">
        <f t="array" ref="S169">IF($AH169=0,"",INDEX(MASTER!$AH$24:$BD$391,$AH169,L$255))</f>
        <v>0</v>
      </c>
      <c r="T169" s="27" cm="1">
        <f t="array" ref="T169">IF($AH169=0,"",INDEX(MASTER!$AH$24:$BD$391,$AH169,M$255))</f>
        <v>0</v>
      </c>
      <c r="U169" s="27" cm="1">
        <f t="array" ref="U169">IF($AH169=0,"",INDEX(MASTER!$AH$24:$BD$391,$AH169,N$255))</f>
        <v>0</v>
      </c>
      <c r="V169" s="27" cm="1">
        <f t="array" ref="V169">IF($AH169=0,"",INDEX(MASTER!$AH$24:$BD$391,$AH169,O$255))</f>
        <v>0</v>
      </c>
      <c r="W169" s="27" cm="1">
        <f t="array" ref="W169">IF($AH169=0,"",INDEX(MASTER!$AH$24:$BD$391,$AH169,P$255))</f>
        <v>0</v>
      </c>
      <c r="X169" s="27" cm="1">
        <f t="array" ref="X169">IF($AH169=0,"",INDEX(MASTER!$AH$24:$BD$391,$AH169,Q$255))</f>
        <v>0</v>
      </c>
      <c r="Y169" s="27" cm="1">
        <f t="array" ref="Y169">IF($AH169=0,"",INDEX(MASTER!$AH$24:$BD$391,$AH169,R$255))</f>
        <v>0</v>
      </c>
      <c r="Z169" s="27" cm="1">
        <f t="array" ref="Z169">IF($AH169=0,"",INDEX(MASTER!$AH$24:$BD$391,$AH169,S$255))</f>
        <v>0</v>
      </c>
      <c r="AA169" s="27" cm="1">
        <f t="array" ref="AA169">IF($AH169=0,"",INDEX(MASTER!$AH$24:$BD$391,$AH169,T$255))</f>
        <v>0</v>
      </c>
      <c r="AB169" s="27" cm="1">
        <f t="array" ref="AB169">IF($AH169=0,"",INDEX(MASTER!$AH$24:$BD$391,$AH169,U$255))</f>
        <v>0</v>
      </c>
      <c r="AC169" s="27" cm="1">
        <f t="array" ref="AC169">IF($AH169=0,"",INDEX(MASTER!$AH$24:$BD$391,$AH169,V$255))</f>
        <v>0</v>
      </c>
      <c r="AH169" s="3">
        <v>126</v>
      </c>
    </row>
    <row r="170" spans="2:34" ht="12.75" customHeight="1" x14ac:dyDescent="0.2">
      <c r="B170" s="34"/>
      <c r="D170" s="22" t="str" cm="1">
        <f t="array" ref="D170">IF($AH$170=0,"",INDEX(MASTER!$D$24:$AG$391,$AH$170,D$255))</f>
        <v>$XS149</v>
      </c>
      <c r="E170" s="22" cm="1">
        <f t="array" ref="E170">IF($AH$170=0,"",INDEX(MASTER!$D$24:$AG$391,$AH$170,E$255))</f>
        <v>0</v>
      </c>
      <c r="F170" s="22" t="str" cm="1">
        <f t="array" ref="F170">IF($AH$170=0,"",INDEX(MASTER!$D$24:$AG$391,$AH$170,F$255))</f>
        <v>RAMP B</v>
      </c>
      <c r="G170" s="23" cm="1">
        <f t="array" ref="G170">IF($AH$170=0,"",INDEX(MASTER!$D$24:$AG$391,$AH$170,G$255))</f>
        <v>3350</v>
      </c>
      <c r="H170" s="22" t="str" cm="1">
        <f t="array" ref="H170">IF($AH$170=0,"",INDEX(MASTER!$D$24:$AG$391,$AH$170,H$255))</f>
        <v>TO</v>
      </c>
      <c r="I170" s="23" cm="1">
        <f t="array" ref="I170">IF($AH$170=0,"",INDEX(MASTER!$D$24:$AG$391,$AH$170,I$255))</f>
        <v>3400</v>
      </c>
      <c r="J170" s="22" cm="1">
        <f t="array" ref="J170">IF($AH$170=0,"",INDEX(MASTER!$D$24:$AG$391,$AH$170,J$255))</f>
        <v>0</v>
      </c>
      <c r="K170" s="26" cm="1">
        <f t="array" ref="K170">IF($AH170=0,"",INDEX(MASTER!$AH$24:$BD$391,$AH170,D$255))</f>
        <v>0</v>
      </c>
      <c r="L170" s="27" cm="1">
        <f t="array" ref="L170">IF($AH170=0,"",INDEX(MASTER!$AH$24:$BD$391,$AH170,E$255))</f>
        <v>0</v>
      </c>
      <c r="M170" s="27" cm="1">
        <f t="array" ref="M170">IF($AH170=0,"",INDEX(MASTER!$AH$24:$BD$391,$AH170,F$255))</f>
        <v>0</v>
      </c>
      <c r="N170" s="27" cm="1">
        <f t="array" ref="N170">IF($AH170=0,"",INDEX(MASTER!$AH$24:$BD$391,$AH170,G$255))</f>
        <v>0</v>
      </c>
      <c r="O170" s="27" cm="1">
        <f t="array" ref="O170">IF($AH170=0,"",INDEX(MASTER!$AH$24:$BD$391,$AH170,H$255))</f>
        <v>0</v>
      </c>
      <c r="P170" s="27" cm="1">
        <f t="array" ref="P170">IF($AH170=0,"",INDEX(MASTER!$AH$24:$BD$391,$AH170,I$255))</f>
        <v>0</v>
      </c>
      <c r="Q170" s="27" cm="1">
        <f t="array" ref="Q170">IF($AH170=0,"",INDEX(MASTER!$AH$24:$BD$391,$AH170,J$255))</f>
        <v>0</v>
      </c>
      <c r="R170" s="27" cm="1">
        <f t="array" ref="R170">IF($AH170=0,"",INDEX(MASTER!$AH$24:$BD$391,$AH170,K$255))</f>
        <v>0</v>
      </c>
      <c r="S170" s="27" cm="1">
        <f t="array" ref="S170">IF($AH170=0,"",INDEX(MASTER!$AH$24:$BD$391,$AH170,L$255))</f>
        <v>0</v>
      </c>
      <c r="T170" s="27" cm="1">
        <f t="array" ref="T170">IF($AH170=0,"",INDEX(MASTER!$AH$24:$BD$391,$AH170,M$255))</f>
        <v>0</v>
      </c>
      <c r="U170" s="27" cm="1">
        <f t="array" ref="U170">IF($AH170=0,"",INDEX(MASTER!$AH$24:$BD$391,$AH170,N$255))</f>
        <v>0</v>
      </c>
      <c r="V170" s="27" cm="1">
        <f t="array" ref="V170">IF($AH170=0,"",INDEX(MASTER!$AH$24:$BD$391,$AH170,O$255))</f>
        <v>0</v>
      </c>
      <c r="W170" s="27" cm="1">
        <f t="array" ref="W170">IF($AH170=0,"",INDEX(MASTER!$AH$24:$BD$391,$AH170,P$255))</f>
        <v>0</v>
      </c>
      <c r="X170" s="27" cm="1">
        <f t="array" ref="X170">IF($AH170=0,"",INDEX(MASTER!$AH$24:$BD$391,$AH170,Q$255))</f>
        <v>0</v>
      </c>
      <c r="Y170" s="27" cm="1">
        <f t="array" ref="Y170">IF($AH170=0,"",INDEX(MASTER!$AH$24:$BD$391,$AH170,R$255))</f>
        <v>0</v>
      </c>
      <c r="Z170" s="27" cm="1">
        <f t="array" ref="Z170">IF($AH170=0,"",INDEX(MASTER!$AH$24:$BD$391,$AH170,S$255))</f>
        <v>0</v>
      </c>
      <c r="AA170" s="27" cm="1">
        <f t="array" ref="AA170">IF($AH170=0,"",INDEX(MASTER!$AH$24:$BD$391,$AH170,T$255))</f>
        <v>0</v>
      </c>
      <c r="AB170" s="27" cm="1">
        <f t="array" ref="AB170">IF($AH170=0,"",INDEX(MASTER!$AH$24:$BD$391,$AH170,U$255))</f>
        <v>0</v>
      </c>
      <c r="AC170" s="27" cm="1">
        <f t="array" ref="AC170">IF($AH170=0,"",INDEX(MASTER!$AH$24:$BD$391,$AH170,V$255))</f>
        <v>0</v>
      </c>
      <c r="AH170" s="3">
        <v>127</v>
      </c>
    </row>
    <row r="171" spans="2:34" ht="12.75" customHeight="1" x14ac:dyDescent="0.2">
      <c r="B171" s="34"/>
      <c r="D171" s="22" t="str" cm="1">
        <f t="array" ref="D171">IF($AH$171=0,"",INDEX(MASTER!$D$24:$AG$391,$AH$171,D$255))</f>
        <v>$XS149</v>
      </c>
      <c r="E171" s="22" cm="1">
        <f t="array" ref="E171">IF($AH$171=0,"",INDEX(MASTER!$D$24:$AG$391,$AH$171,E$255))</f>
        <v>0</v>
      </c>
      <c r="F171" s="22" t="str" cm="1">
        <f t="array" ref="F171">IF($AH$171=0,"",INDEX(MASTER!$D$24:$AG$391,$AH$171,F$255))</f>
        <v>RAMP B</v>
      </c>
      <c r="G171" s="22" cm="1">
        <f t="array" ref="G171">IF($AH$171=0,"",INDEX(MASTER!$D$24:$AG$391,$AH$171,G$255))</f>
        <v>3400</v>
      </c>
      <c r="H171" s="22" t="str" cm="1">
        <f t="array" ref="H171">IF($AH$171=0,"",INDEX(MASTER!$D$24:$AG$391,$AH$171,H$255))</f>
        <v>TO</v>
      </c>
      <c r="I171" s="22" cm="1">
        <f t="array" ref="I171">IF($AH$171=0,"",INDEX(MASTER!$D$24:$AG$391,$AH$171,I$255))</f>
        <v>3427.47</v>
      </c>
      <c r="J171" s="22" cm="1">
        <f t="array" ref="J171">IF($AH$171=0,"",INDEX(MASTER!$D$24:$AG$391,$AH$171,J$255))</f>
        <v>0</v>
      </c>
      <c r="K171" s="26" cm="1">
        <f t="array" ref="K171">IF($AH171=0,"",INDEX(MASTER!$AH$24:$BD$391,$AH171,D$255))</f>
        <v>0</v>
      </c>
      <c r="L171" s="27" cm="1">
        <f t="array" ref="L171">IF($AH171=0,"",INDEX(MASTER!$AH$24:$BD$391,$AH171,E$255))</f>
        <v>0</v>
      </c>
      <c r="M171" s="27" cm="1">
        <f t="array" ref="M171">IF($AH171=0,"",INDEX(MASTER!$AH$24:$BD$391,$AH171,F$255))</f>
        <v>0</v>
      </c>
      <c r="N171" s="27" cm="1">
        <f t="array" ref="N171">IF($AH171=0,"",INDEX(MASTER!$AH$24:$BD$391,$AH171,G$255))</f>
        <v>0</v>
      </c>
      <c r="O171" s="27" cm="1">
        <f t="array" ref="O171">IF($AH171=0,"",INDEX(MASTER!$AH$24:$BD$391,$AH171,H$255))</f>
        <v>0</v>
      </c>
      <c r="P171" s="27" cm="1">
        <f t="array" ref="P171">IF($AH171=0,"",INDEX(MASTER!$AH$24:$BD$391,$AH171,I$255))</f>
        <v>0</v>
      </c>
      <c r="Q171" s="27" cm="1">
        <f t="array" ref="Q171">IF($AH171=0,"",INDEX(MASTER!$AH$24:$BD$391,$AH171,J$255))</f>
        <v>0</v>
      </c>
      <c r="R171" s="27" cm="1">
        <f t="array" ref="R171">IF($AH171=0,"",INDEX(MASTER!$AH$24:$BD$391,$AH171,K$255))</f>
        <v>0</v>
      </c>
      <c r="S171" s="27" cm="1">
        <f t="array" ref="S171">IF($AH171=0,"",INDEX(MASTER!$AH$24:$BD$391,$AH171,L$255))</f>
        <v>0</v>
      </c>
      <c r="T171" s="27" cm="1">
        <f t="array" ref="T171">IF($AH171=0,"",INDEX(MASTER!$AH$24:$BD$391,$AH171,M$255))</f>
        <v>0</v>
      </c>
      <c r="U171" s="27" cm="1">
        <f t="array" ref="U171">IF($AH171=0,"",INDEX(MASTER!$AH$24:$BD$391,$AH171,N$255))</f>
        <v>0</v>
      </c>
      <c r="V171" s="27" cm="1">
        <f t="array" ref="V171">IF($AH171=0,"",INDEX(MASTER!$AH$24:$BD$391,$AH171,O$255))</f>
        <v>0</v>
      </c>
      <c r="W171" s="27" cm="1">
        <f t="array" ref="W171">IF($AH171=0,"",INDEX(MASTER!$AH$24:$BD$391,$AH171,P$255))</f>
        <v>0</v>
      </c>
      <c r="X171" s="27" cm="1">
        <f t="array" ref="X171">IF($AH171=0,"",INDEX(MASTER!$AH$24:$BD$391,$AH171,Q$255))</f>
        <v>0</v>
      </c>
      <c r="Y171" s="27" cm="1">
        <f t="array" ref="Y171">IF($AH171=0,"",INDEX(MASTER!$AH$24:$BD$391,$AH171,R$255))</f>
        <v>0</v>
      </c>
      <c r="Z171" s="27" cm="1">
        <f t="array" ref="Z171">IF($AH171=0,"",INDEX(MASTER!$AH$24:$BD$391,$AH171,S$255))</f>
        <v>0</v>
      </c>
      <c r="AA171" s="27" cm="1">
        <f t="array" ref="AA171">IF($AH171=0,"",INDEX(MASTER!$AH$24:$BD$391,$AH171,T$255))</f>
        <v>0</v>
      </c>
      <c r="AB171" s="27" cm="1">
        <f t="array" ref="AB171">IF($AH171=0,"",INDEX(MASTER!$AH$24:$BD$391,$AH171,U$255))</f>
        <v>0</v>
      </c>
      <c r="AC171" s="27" cm="1">
        <f t="array" ref="AC171">IF($AH171=0,"",INDEX(MASTER!$AH$24:$BD$391,$AH171,V$255))</f>
        <v>0</v>
      </c>
      <c r="AH171" s="3">
        <v>128</v>
      </c>
    </row>
    <row r="172" spans="2:34" ht="12.75" customHeight="1" thickBot="1" x14ac:dyDescent="0.25">
      <c r="B172" s="29"/>
      <c r="D172" s="22" t="str" cm="1">
        <f t="array" ref="D172">IF($AH$172=0,"",INDEX(MASTER!$D$24:$AG$391,$AH$172,D$255))</f>
        <v/>
      </c>
      <c r="E172" s="22" t="str" cm="1">
        <f t="array" ref="E172">IF($AH$172=0,"",INDEX(MASTER!$D$24:$AG$391,$AH$172,E$255))</f>
        <v/>
      </c>
      <c r="F172" s="22" t="str" cm="1">
        <f t="array" ref="F172">IF($AH$172=0,"",INDEX(MASTER!$D$24:$AG$391,$AH$172,F$255))</f>
        <v/>
      </c>
      <c r="G172" s="22" t="str" cm="1">
        <f t="array" ref="G172">IF($AH$172=0,"",INDEX(MASTER!$D$24:$AG$391,$AH$172,G$255))</f>
        <v/>
      </c>
      <c r="H172" s="22" t="str" cm="1">
        <f t="array" ref="H172">IF($AH$172=0,"",INDEX(MASTER!$D$24:$AG$391,$AH$172,H$255))</f>
        <v/>
      </c>
      <c r="I172" s="22" t="str" cm="1">
        <f t="array" ref="I172">IF($AH$172=0,"",INDEX(MASTER!$D$24:$AG$391,$AH$172,I$255))</f>
        <v/>
      </c>
      <c r="J172" s="22" t="str" cm="1">
        <f t="array" ref="J172">IF($AH$172=0,"",INDEX(MASTER!$D$24:$AG$391,$AH$172,J$255))</f>
        <v/>
      </c>
      <c r="K172" s="27" t="str" cm="1">
        <f t="array" ref="K172">IF($AH172=0,"",INDEX(MASTER!$AH$24:$BD$391,$AH172,D$255))</f>
        <v/>
      </c>
      <c r="L172" s="27" t="str" cm="1">
        <f t="array" ref="L172">IF($AH172=0,"",INDEX(MASTER!$AH$24:$BD$391,$AH172,E$255))</f>
        <v/>
      </c>
      <c r="M172" s="66" t="str" cm="1">
        <f t="array" ref="M172">IF($AH172=0,"",INDEX(MASTER!$AH$24:$BD$391,$AH172,F$255))</f>
        <v/>
      </c>
      <c r="N172" s="66" t="str" cm="1">
        <f t="array" ref="N172">IF($AH172=0,"",INDEX(MASTER!$AH$24:$BD$391,$AH172,G$255))</f>
        <v/>
      </c>
      <c r="O172" s="27" t="str" cm="1">
        <f t="array" ref="O172">IF($AH172=0,"",INDEX(MASTER!$AH$24:$BD$391,$AH172,H$255))</f>
        <v/>
      </c>
      <c r="P172" s="66" t="str" cm="1">
        <f t="array" ref="P172">IF($AH172=0,"",INDEX(MASTER!$AH$24:$BD$391,$AH172,I$255))</f>
        <v/>
      </c>
      <c r="Q172" s="27" t="str" cm="1">
        <f t="array" ref="Q172">IF($AH172=0,"",INDEX(MASTER!$AH$24:$BD$391,$AH172,J$255))</f>
        <v/>
      </c>
      <c r="R172" s="27" t="str" cm="1">
        <f t="array" ref="R172">IF($AH172=0,"",INDEX(MASTER!$AH$24:$BD$391,$AH172,K$255))</f>
        <v/>
      </c>
      <c r="S172" s="27" t="str" cm="1">
        <f t="array" ref="S172">IF($AH172=0,"",INDEX(MASTER!$AH$24:$BD$391,$AH172,L$255))</f>
        <v/>
      </c>
      <c r="T172" s="27" t="str" cm="1">
        <f t="array" ref="T172">IF($AH172=0,"",INDEX(MASTER!$AH$24:$BD$391,$AH172,M$255))</f>
        <v/>
      </c>
      <c r="U172" s="27" t="str" cm="1">
        <f t="array" ref="U172">IF($AH172=0,"",INDEX(MASTER!$AH$24:$BD$391,$AH172,N$255))</f>
        <v/>
      </c>
      <c r="V172" s="27" t="str" cm="1">
        <f t="array" ref="V172">IF($AH172=0,"",INDEX(MASTER!$AH$24:$BD$391,$AH172,O$255))</f>
        <v/>
      </c>
      <c r="W172" s="27" t="str" cm="1">
        <f t="array" ref="W172">IF($AH172=0,"",INDEX(MASTER!$AH$24:$BD$391,$AH172,P$255))</f>
        <v/>
      </c>
      <c r="X172" s="27" t="str" cm="1">
        <f t="array" ref="X172">IF($AH172=0,"",INDEX(MASTER!$AH$24:$BD$391,$AH172,Q$255))</f>
        <v/>
      </c>
      <c r="Y172" s="66" t="str" cm="1">
        <f t="array" ref="Y172">IF($AH172=0,"",INDEX(MASTER!$AH$24:$BD$391,$AH172,R$255))</f>
        <v/>
      </c>
      <c r="Z172" s="27" t="str" cm="1">
        <f t="array" ref="Z172">IF($AH172=0,"",INDEX(MASTER!$AH$24:$BD$391,$AH172,S$255))</f>
        <v/>
      </c>
      <c r="AA172" s="27" t="str" cm="1">
        <f t="array" ref="AA172">IF($AH172=0,"",INDEX(MASTER!$AH$24:$BD$391,$AH172,T$255))</f>
        <v/>
      </c>
      <c r="AB172" s="27" t="str" cm="1">
        <f t="array" ref="AB172">IF($AH172=0,"",INDEX(MASTER!$AH$24:$BD$391,$AH172,U$255))</f>
        <v/>
      </c>
      <c r="AC172" s="27" t="str" cm="1">
        <f t="array" ref="AC172">IF($AH172=0,"",INDEX(MASTER!$AH$24:$BD$391,$AH172,V$255))</f>
        <v/>
      </c>
    </row>
    <row r="173" spans="2:34" ht="12.75" customHeight="1" thickBot="1" x14ac:dyDescent="0.25">
      <c r="B173" s="28"/>
      <c r="D173" s="121"/>
      <c r="E173" s="121"/>
      <c r="F173" s="121"/>
      <c r="G173" s="121"/>
      <c r="H173" s="121"/>
      <c r="I173" s="121"/>
      <c r="J173" s="121"/>
      <c r="K173" s="129"/>
      <c r="L173" s="129"/>
      <c r="M173" s="130"/>
      <c r="N173" s="130"/>
      <c r="O173" s="129"/>
      <c r="P173" s="130"/>
      <c r="Q173" s="129"/>
      <c r="R173" s="129"/>
      <c r="S173" s="129"/>
      <c r="T173" s="129"/>
      <c r="U173" s="129"/>
      <c r="V173" s="129"/>
      <c r="W173" s="129"/>
      <c r="X173" s="129"/>
      <c r="Y173" s="130"/>
      <c r="Z173" s="129"/>
      <c r="AA173" s="129"/>
      <c r="AB173" s="129"/>
      <c r="AC173" s="129"/>
    </row>
    <row r="174" spans="2:34" ht="12.75" customHeight="1" thickBot="1" x14ac:dyDescent="0.25">
      <c r="B174" s="29"/>
      <c r="D174" s="185" t="s">
        <v>149</v>
      </c>
      <c r="E174" s="186"/>
      <c r="F174" s="186"/>
      <c r="G174" s="186"/>
      <c r="H174" s="186"/>
      <c r="I174" s="186"/>
      <c r="J174" s="186"/>
      <c r="K174" s="59" t="str">
        <f>K90</f>
        <v/>
      </c>
      <c r="L174" s="59" t="str">
        <f>L90</f>
        <v/>
      </c>
      <c r="M174" s="59" t="str">
        <f t="shared" ref="M174:AC174" si="14">M90</f>
        <v/>
      </c>
      <c r="N174" s="59" t="str">
        <f t="shared" si="14"/>
        <v/>
      </c>
      <c r="O174" s="59" t="str">
        <f t="shared" si="14"/>
        <v/>
      </c>
      <c r="P174" s="59" t="str">
        <f t="shared" si="14"/>
        <v/>
      </c>
      <c r="Q174" s="59" t="str">
        <f t="shared" si="14"/>
        <v/>
      </c>
      <c r="R174" s="59" t="str">
        <f t="shared" si="14"/>
        <v/>
      </c>
      <c r="S174" s="59" t="str">
        <f t="shared" si="14"/>
        <v/>
      </c>
      <c r="T174" s="59" t="str">
        <f t="shared" si="14"/>
        <v/>
      </c>
      <c r="U174" s="59" t="str">
        <f t="shared" si="14"/>
        <v/>
      </c>
      <c r="V174" s="59" t="str">
        <f t="shared" si="14"/>
        <v/>
      </c>
      <c r="W174" s="59" t="str">
        <f t="shared" si="14"/>
        <v/>
      </c>
      <c r="X174" s="59" t="str">
        <f t="shared" si="14"/>
        <v/>
      </c>
      <c r="Y174" s="59" t="str">
        <f t="shared" si="14"/>
        <v/>
      </c>
      <c r="Z174" s="59" t="str">
        <f t="shared" si="14"/>
        <v/>
      </c>
      <c r="AA174" s="59" t="str">
        <f t="shared" si="14"/>
        <v/>
      </c>
      <c r="AB174" s="59" t="str">
        <f t="shared" si="14"/>
        <v/>
      </c>
      <c r="AC174" s="60">
        <f t="shared" si="14"/>
        <v>0</v>
      </c>
    </row>
    <row r="175" spans="2:34" ht="12.75" customHeight="1" thickBot="1" x14ac:dyDescent="0.25">
      <c r="B175" s="3" t="s">
        <v>6</v>
      </c>
      <c r="D175" s="185" t="s">
        <v>24</v>
      </c>
      <c r="E175" s="186"/>
      <c r="F175" s="186"/>
      <c r="G175" s="186"/>
      <c r="H175" s="186"/>
      <c r="I175" s="186"/>
      <c r="J175" s="186"/>
      <c r="K175" s="59" t="str">
        <f t="shared" ref="K175:P175" si="15">IF(K93="","",IF(K108="",IF(SUM(COUNTIF(K109:K173,"LS")+COUNTIF(K109:K173,"LUMP"))&gt;0,"LS",""),IF(SUM(K109:K173)&gt;0,ROUNDUP(SUM(K109:K173),0),"")))</f>
        <v/>
      </c>
      <c r="L175" s="59" t="str">
        <f t="shared" si="15"/>
        <v/>
      </c>
      <c r="M175" s="59" t="str">
        <f t="shared" si="15"/>
        <v/>
      </c>
      <c r="N175" s="59" t="str">
        <f t="shared" si="15"/>
        <v/>
      </c>
      <c r="O175" s="59" t="str">
        <f t="shared" si="15"/>
        <v/>
      </c>
      <c r="P175" s="59" t="str">
        <f t="shared" si="15"/>
        <v/>
      </c>
      <c r="Q175" s="59" t="str">
        <f>IF(Q93="","",IF(Q108="",IF(SUM(COUNTIF(Q109:Q174,"LS")+COUNTIF(Q109:Q174,"LUMP"))&gt;0,"LS",""),IF(SUM(Q109:Q174)&gt;0,ROUNDUP(SUM(Q109:Q174),1),"")))</f>
        <v/>
      </c>
      <c r="R175" s="59" t="str">
        <f t="shared" ref="R175:AB175" si="16">IF(R93="","",IF(R108="",IF(SUM(COUNTIF(R109:R173,"LS")+COUNTIF(R109:R173,"LUMP"))&gt;0,"LS",""),IF(SUM(R109:R173)&gt;0,ROUNDUP(SUM(R109:R173),0),"")))</f>
        <v/>
      </c>
      <c r="S175" s="59" t="str">
        <f t="shared" si="16"/>
        <v/>
      </c>
      <c r="T175" s="59" t="str">
        <f t="shared" si="16"/>
        <v/>
      </c>
      <c r="U175" s="59" t="str">
        <f t="shared" si="16"/>
        <v/>
      </c>
      <c r="V175" s="59" t="str">
        <f t="shared" si="16"/>
        <v/>
      </c>
      <c r="W175" s="59" t="str">
        <f t="shared" si="16"/>
        <v/>
      </c>
      <c r="X175" s="59" t="str">
        <f t="shared" si="16"/>
        <v/>
      </c>
      <c r="Y175" s="59" t="str">
        <f t="shared" si="16"/>
        <v/>
      </c>
      <c r="Z175" s="59" t="str">
        <f t="shared" si="16"/>
        <v/>
      </c>
      <c r="AA175" s="59" t="str">
        <f t="shared" si="16"/>
        <v/>
      </c>
      <c r="AB175" s="59" t="str">
        <f t="shared" si="16"/>
        <v/>
      </c>
      <c r="AC175" s="60">
        <f>SUM(AC109:AC174)</f>
        <v>0</v>
      </c>
    </row>
    <row r="176" spans="2:34" ht="12.75" customHeight="1" thickBot="1" x14ac:dyDescent="0.25"/>
    <row r="177" spans="2:34" ht="12.75" customHeight="1" thickBot="1" x14ac:dyDescent="0.25">
      <c r="B177" s="10" t="s">
        <v>4</v>
      </c>
      <c r="D177" s="188">
        <f>D91+2</f>
        <v>2</v>
      </c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</row>
    <row r="178" spans="2:34" ht="12.75" customHeight="1" thickBot="1" x14ac:dyDescent="0.25">
      <c r="B178" s="14"/>
      <c r="D178" s="164" t="s">
        <v>16</v>
      </c>
      <c r="E178" s="164"/>
      <c r="F178" s="164"/>
      <c r="G178" s="164"/>
      <c r="H178" s="164"/>
      <c r="I178" s="164"/>
      <c r="J178" s="164"/>
      <c r="K178" s="33" t="str" cm="1">
        <f t="array" ref="K178">IF($AH$178=0,"",IF(INDEX(MASTER!$AI$8:$BD$9,$AH$178,D$255)=0,"",INDEX(MASTER!$AI$8:$BD$9,$AH$178,D$255)))</f>
        <v/>
      </c>
      <c r="L178" s="33" t="str" cm="1">
        <f t="array" ref="L178">IF($AH$178=0,"",IF(INDEX(MASTER!$AI$8:$BD$9,$AH$178,E$255)=0,"",INDEX(MASTER!$AI$8:$BD$9,$AH$178,E$255)))</f>
        <v/>
      </c>
      <c r="M178" s="33" t="str" cm="1">
        <f t="array" ref="M178">IF($AH$178=0,"",IF(INDEX(MASTER!$AI$8:$BD$9,$AH$178,F$255)=0,"",INDEX(MASTER!$AI$8:$BD$9,$AH$178,F$255)))</f>
        <v/>
      </c>
      <c r="N178" s="33" t="str" cm="1">
        <f t="array" ref="N178">IF($AH$178=0,"",IF(INDEX(MASTER!$AI$8:$BD$9,$AH$178,G$255)=0,"",INDEX(MASTER!$AI$8:$BD$9,$AH$178,G$255)))</f>
        <v/>
      </c>
      <c r="O178" s="33" t="str" cm="1">
        <f t="array" ref="O178">IF($AH$178=0,"",IF(INDEX(MASTER!$AI$8:$BD$9,$AH$178,H$255)=0,"",INDEX(MASTER!$AI$8:$BD$9,$AH$178,H$255)))</f>
        <v/>
      </c>
      <c r="P178" s="33" t="str" cm="1">
        <f t="array" ref="P178">IF($AH$178=0,"",IF(INDEX(MASTER!$AI$8:$BD$9,$AH$178,I$255)=0,"",INDEX(MASTER!$AI$8:$BD$9,$AH$178,I$255)))</f>
        <v/>
      </c>
      <c r="Q178" s="33" t="str" cm="1">
        <f t="array" ref="Q178">IF($AH$178=0,"",IF(INDEX(MASTER!$AI$8:$BD$9,$AH$178,J$255)=0,"",INDEX(MASTER!$AI$8:$BD$9,$AH$178,J$255)))</f>
        <v/>
      </c>
      <c r="R178" s="33" t="str" cm="1">
        <f t="array" ref="R178">IF($AH$178=0,"",IF(INDEX(MASTER!$AI$8:$BD$9,$AH$178,K$255)=0,"",INDEX(MASTER!$AI$8:$BD$9,$AH$178,K$255)))</f>
        <v/>
      </c>
      <c r="S178" s="33" t="str" cm="1">
        <f t="array" ref="S178">IF($AH$178=0,"",IF(INDEX(MASTER!$AI$8:$BD$9,$AH$178,L$255)=0,"",INDEX(MASTER!$AI$8:$BD$9,$AH$178,L$255)))</f>
        <v/>
      </c>
      <c r="T178" s="33" t="str" cm="1">
        <f t="array" ref="T178">IF($AH$178=0,"",IF(INDEX(MASTER!$AI$8:$BD$9,$AH$178,M$255)=0,"",INDEX(MASTER!$AI$8:$BD$9,$AH$178,M$255)))</f>
        <v/>
      </c>
      <c r="U178" s="33" t="str" cm="1">
        <f t="array" ref="U178">IF($AH$178=0,"",IF(INDEX(MASTER!$AI$8:$BD$9,$AH$178,N$255)=0,"",INDEX(MASTER!$AI$8:$BD$9,$AH$178,N$255)))</f>
        <v/>
      </c>
      <c r="V178" s="33" t="str" cm="1">
        <f t="array" ref="V178">IF($AH$178=0,"",IF(INDEX(MASTER!$AI$8:$BD$9,$AH$178,O$255)=0,"",INDEX(MASTER!$AI$8:$BD$9,$AH$178,O$255)))</f>
        <v/>
      </c>
      <c r="W178" s="33" t="str" cm="1">
        <f t="array" ref="W178">IF($AH$178=0,"",IF(INDEX(MASTER!$AI$8:$BD$9,$AH$178,P$255)=0,"",INDEX(MASTER!$AI$8:$BD$9,$AH$178,P$255)))</f>
        <v/>
      </c>
      <c r="X178" s="33" t="str" cm="1">
        <f t="array" ref="X178">IF($AH$178=0,"",IF(INDEX(MASTER!$AI$8:$BD$9,$AH$178,Q$255)=0,"",INDEX(MASTER!$AI$8:$BD$9,$AH$178,Q$255)))</f>
        <v/>
      </c>
      <c r="Y178" s="33" t="str" cm="1">
        <f t="array" ref="Y178">IF($AH$178=0,"",IF(INDEX(MASTER!$AI$8:$BD$9,$AH$178,R$255)=0,"",INDEX(MASTER!$AI$8:$BD$9,$AH$178,R$255)))</f>
        <v/>
      </c>
      <c r="Z178" s="33" t="str" cm="1">
        <f t="array" ref="Z178">IF($AH$178=0,"",IF(INDEX(MASTER!$AI$8:$BD$9,$AH$178,S$255)=0,"",INDEX(MASTER!$AI$8:$BD$9,$AH$178,S$255)))</f>
        <v/>
      </c>
      <c r="AA178" s="33" t="str" cm="1">
        <f t="array" ref="AA178">IF($AH$178=0,"",IF(INDEX(MASTER!$AI$8:$BD$9,$AH$178,T$255)=0,"",INDEX(MASTER!$AI$8:$BD$9,$AH$178,T$255)))</f>
        <v/>
      </c>
      <c r="AB178" s="33" t="str" cm="1">
        <f t="array" ref="AB178">IF($AH$178=0,"",IF(INDEX(MASTER!$AI$8:$BD$9,$AH$178,U$255)=0,"",INDEX(MASTER!$AI$8:$BD$9,$AH$178,U$255)))</f>
        <v/>
      </c>
      <c r="AC178" s="33" t="str" cm="1">
        <f t="array" ref="AC178">IF($AH$178=0,"",IF(INDEX(MASTER!$AI$8:$BD$9,$AH$178,V$255)=0,"",INDEX(MASTER!$AI$8:$BD$9,$AH$178,V$255)))</f>
        <v/>
      </c>
      <c r="AH178" s="3">
        <v>1</v>
      </c>
    </row>
    <row r="179" spans="2:34" ht="12.75" customHeight="1" thickBot="1" x14ac:dyDescent="0.25">
      <c r="D179" s="165" t="s">
        <v>17</v>
      </c>
      <c r="E179" s="165"/>
      <c r="F179" s="165"/>
      <c r="G179" s="165"/>
      <c r="H179" s="165"/>
      <c r="I179" s="165"/>
      <c r="J179" s="165"/>
      <c r="K179" s="33" t="str" cm="1">
        <f t="array" ref="K179">IF($AH$179=0,"",IF(INDEX(MASTER!$AI$8:$BD$9,$AH$179,D$255)=0,"",INDEX(MASTER!$AI$8:$BD$9,$AH$179,D$255)))</f>
        <v/>
      </c>
      <c r="L179" s="33" t="str" cm="1">
        <f t="array" ref="L179">IF($AH$179=0,"",IF(INDEX(MASTER!$AI$8:$BD$9,$AH$179,E$255)=0,"",INDEX(MASTER!$AI$8:$BD$9,$AH$179,E$255)))</f>
        <v/>
      </c>
      <c r="M179" s="33" t="str" cm="1">
        <f t="array" ref="M179">IF($AH$179=0,"",IF(INDEX(MASTER!$AI$8:$BD$9,$AH$179,F$255)=0,"",INDEX(MASTER!$AI$8:$BD$9,$AH$179,F$255)))</f>
        <v/>
      </c>
      <c r="N179" s="33" t="str" cm="1">
        <f t="array" ref="N179">IF($AH$179=0,"",IF(INDEX(MASTER!$AI$8:$BD$9,$AH$179,G$255)=0,"",INDEX(MASTER!$AI$8:$BD$9,$AH$179,G$255)))</f>
        <v/>
      </c>
      <c r="O179" s="33" t="str" cm="1">
        <f t="array" ref="O179">IF($AH$179=0,"",IF(INDEX(MASTER!$AI$8:$BD$9,$AH$179,H$255)=0,"",INDEX(MASTER!$AI$8:$BD$9,$AH$179,H$255)))</f>
        <v/>
      </c>
      <c r="P179" s="33" t="str" cm="1">
        <f t="array" ref="P179">IF($AH$179=0,"",IF(INDEX(MASTER!$AI$8:$BD$9,$AH$179,I$255)=0,"",INDEX(MASTER!$AI$8:$BD$9,$AH$179,I$255)))</f>
        <v/>
      </c>
      <c r="Q179" s="33" t="str" cm="1">
        <f t="array" ref="Q179">IF($AH$179=0,"",IF(INDEX(MASTER!$AI$8:$BD$9,$AH$179,J$255)=0,"",INDEX(MASTER!$AI$8:$BD$9,$AH$179,J$255)))</f>
        <v/>
      </c>
      <c r="R179" s="33" t="str" cm="1">
        <f t="array" ref="R179">IF($AH$179=0,"",IF(INDEX(MASTER!$AI$8:$BD$9,$AH$179,K$255)=0,"",INDEX(MASTER!$AI$8:$BD$9,$AH$179,K$255)))</f>
        <v/>
      </c>
      <c r="S179" s="33" t="str" cm="1">
        <f t="array" ref="S179">IF($AH$179=0,"",IF(INDEX(MASTER!$AI$8:$BD$9,$AH$179,L$255)=0,"",INDEX(MASTER!$AI$8:$BD$9,$AH$179,L$255)))</f>
        <v/>
      </c>
      <c r="T179" s="33" t="str" cm="1">
        <f t="array" ref="T179">IF($AH$179=0,"",IF(INDEX(MASTER!$AI$8:$BD$9,$AH$179,M$255)=0,"",INDEX(MASTER!$AI$8:$BD$9,$AH$179,M$255)))</f>
        <v/>
      </c>
      <c r="U179" s="33" t="str" cm="1">
        <f t="array" ref="U179">IF($AH$179=0,"",IF(INDEX(MASTER!$AI$8:$BD$9,$AH$179,N$255)=0,"",INDEX(MASTER!$AI$8:$BD$9,$AH$179,N$255)))</f>
        <v/>
      </c>
      <c r="V179" s="33" t="str" cm="1">
        <f t="array" ref="V179">IF($AH$179=0,"",IF(INDEX(MASTER!$AI$8:$BD$9,$AH$179,O$255)=0,"",INDEX(MASTER!$AI$8:$BD$9,$AH$179,O$255)))</f>
        <v/>
      </c>
      <c r="W179" s="33" t="str" cm="1">
        <f t="array" ref="W179">IF($AH$179=0,"",IF(INDEX(MASTER!$AI$8:$BD$9,$AH$179,P$255)=0,"",INDEX(MASTER!$AI$8:$BD$9,$AH$179,P$255)))</f>
        <v/>
      </c>
      <c r="X179" s="33" t="str" cm="1">
        <f t="array" ref="X179">IF($AH$179=0,"",IF(INDEX(MASTER!$AI$8:$BD$9,$AH$179,Q$255)=0,"",INDEX(MASTER!$AI$8:$BD$9,$AH$179,Q$255)))</f>
        <v/>
      </c>
      <c r="Y179" s="33" t="str" cm="1">
        <f t="array" ref="Y179">IF($AH$179=0,"",IF(INDEX(MASTER!$AI$8:$BD$9,$AH$179,R$255)=0,"",INDEX(MASTER!$AI$8:$BD$9,$AH$179,R$255)))</f>
        <v/>
      </c>
      <c r="Z179" s="33" t="str" cm="1">
        <f t="array" ref="Z179">IF($AH$179=0,"",IF(INDEX(MASTER!$AI$8:$BD$9,$AH$179,S$255)=0,"",INDEX(MASTER!$AI$8:$BD$9,$AH$179,S$255)))</f>
        <v/>
      </c>
      <c r="AA179" s="33" t="str" cm="1">
        <f t="array" ref="AA179">IF($AH$179=0,"",IF(INDEX(MASTER!$AI$8:$BD$9,$AH$179,T$255)=0,"",INDEX(MASTER!$AI$8:$BD$9,$AH$179,T$255)))</f>
        <v/>
      </c>
      <c r="AB179" s="33" t="str" cm="1">
        <f t="array" ref="AB179">IF($AH$179=0,"",IF(INDEX(MASTER!$AI$8:$BD$9,$AH$179,U$255)=0,"",INDEX(MASTER!$AI$8:$BD$9,$AH$179,U$255)))</f>
        <v/>
      </c>
      <c r="AC179" s="33" t="str" cm="1">
        <f t="array" ref="AC179">IF($AH$179=0,"",IF(INDEX(MASTER!$AI$8:$BD$9,$AH$179,V$255)=0,"",INDEX(MASTER!$AI$8:$BD$9,$AH$179,V$255)))</f>
        <v/>
      </c>
      <c r="AH179" s="3">
        <v>2</v>
      </c>
    </row>
    <row r="180" spans="2:34" ht="12.75" customHeight="1" x14ac:dyDescent="0.2">
      <c r="B180" s="160" t="s">
        <v>5</v>
      </c>
      <c r="D180" s="156" t="s">
        <v>0</v>
      </c>
      <c r="E180" s="156" t="s">
        <v>0</v>
      </c>
      <c r="F180" s="156" t="s">
        <v>14</v>
      </c>
      <c r="G180" s="166" t="s">
        <v>1</v>
      </c>
      <c r="H180" s="167"/>
      <c r="I180" s="167"/>
      <c r="J180" s="173" t="s">
        <v>15</v>
      </c>
      <c r="K180" s="17" t="str">
        <f t="shared" ref="K180:M180" si="17">IF(OR(TRIM(K178)=0,TRIM(K178)=""),"",IF(IFERROR(TRIM(INDEX(QryItemNamed,MATCH(TRIM(K178),ITEM,0),2)),"")="Y","SPECIAL",LEFT(IFERROR(TRIM(INDEX(ITEM,MATCH(TRIM(K178),ITEM,0))),""),3)))</f>
        <v/>
      </c>
      <c r="L180" s="18" t="str">
        <f t="shared" si="17"/>
        <v/>
      </c>
      <c r="M180" s="18" t="str">
        <f t="shared" si="17"/>
        <v/>
      </c>
      <c r="N180" s="18" t="str">
        <f t="shared" ref="N180:AC180" si="18">IF(OR(TRIM(N178)=0,TRIM(N178)=""),"",IF(IFERROR(TRIM(INDEX(QryItemNamed,MATCH(TRIM(N178),ITEM,0),2)),"")="Y","SPECIAL",LEFT(IFERROR(TRIM(INDEX(ITEM,MATCH(TRIM(N178),ITEM,0))),""),3)))</f>
        <v/>
      </c>
      <c r="O180" s="18" t="str">
        <f t="shared" si="18"/>
        <v/>
      </c>
      <c r="P180" s="18" t="str">
        <f t="shared" si="18"/>
        <v/>
      </c>
      <c r="Q180" s="18" t="str">
        <f t="shared" si="18"/>
        <v/>
      </c>
      <c r="R180" s="18" t="str">
        <f t="shared" si="18"/>
        <v/>
      </c>
      <c r="S180" s="18" t="str">
        <f t="shared" si="18"/>
        <v/>
      </c>
      <c r="T180" s="18" t="str">
        <f t="shared" si="18"/>
        <v/>
      </c>
      <c r="U180" s="18" t="str">
        <f t="shared" si="18"/>
        <v/>
      </c>
      <c r="V180" s="18" t="str">
        <f t="shared" si="18"/>
        <v/>
      </c>
      <c r="W180" s="18" t="str">
        <f t="shared" si="18"/>
        <v/>
      </c>
      <c r="X180" s="18" t="str">
        <f t="shared" si="18"/>
        <v/>
      </c>
      <c r="Y180" s="18" t="str">
        <f t="shared" si="18"/>
        <v/>
      </c>
      <c r="Z180" s="18" t="str">
        <f t="shared" si="18"/>
        <v/>
      </c>
      <c r="AA180" s="18" t="str">
        <f t="shared" si="18"/>
        <v/>
      </c>
      <c r="AB180" s="18" t="str">
        <f t="shared" si="18"/>
        <v/>
      </c>
      <c r="AC180" s="18" t="str">
        <f t="shared" si="18"/>
        <v/>
      </c>
    </row>
    <row r="181" spans="2:34" ht="12.75" customHeight="1" x14ac:dyDescent="0.2">
      <c r="B181" s="161"/>
      <c r="D181" s="157"/>
      <c r="E181" s="157"/>
      <c r="F181" s="157"/>
      <c r="G181" s="168"/>
      <c r="H181" s="169"/>
      <c r="I181" s="169"/>
      <c r="J181" s="174"/>
      <c r="K181" s="189" t="str">
        <f t="shared" ref="K181:L181" si="19">IF(OR(TRIM(K178)=0,TRIM(K178)=""),IF(K179="","",K179),IF(IFERROR(TRIM(INDEX(QryItemNamed,MATCH(TRIM(K178),ITEM,0),2)),"")="Y",TRIM(RIGHT(IFERROR(TRIM(INDEX(QryItemNamed,MATCH(TRIM(K178),ITEM,0),4)),"123456789012"),LEN(IFERROR(TRIM(INDEX(QryItemNamed,MATCH(TRIM(K178),ITEM,0),4)),"123456789012"))-9))&amp;K179,IFERROR(TRIM(INDEX(QryItemNamed,MATCH(TRIM(K178),ITEM,0),4))&amp;K179,"ITEM CODE DOES NOT EXIST IN ITEM MASTER")))</f>
        <v/>
      </c>
      <c r="L181" s="150" t="str">
        <f t="shared" si="19"/>
        <v/>
      </c>
      <c r="M181" s="150" t="str">
        <f t="shared" ref="M181" si="20">IF(OR(TRIM(M178)=0,TRIM(M178)=""),IF(M179="","",M179),IF(IFERROR(TRIM(INDEX(QryItemNamed,MATCH(TRIM(M178),ITEM,0),2)),"")="Y",TRIM(RIGHT(IFERROR(TRIM(INDEX(QryItemNamed,MATCH(TRIM(M178),ITEM,0),4)),"123456789012"),LEN(IFERROR(TRIM(INDEX(QryItemNamed,MATCH(TRIM(M178),ITEM,0),4)),"123456789012"))-9))&amp;M179,IFERROR(TRIM(INDEX(QryItemNamed,MATCH(TRIM(M178),ITEM,0),4))&amp;M179,"ITEM CODE DOES NOT EXIST IN ITEM MASTER")))</f>
        <v/>
      </c>
      <c r="N181" s="150" t="str">
        <f t="shared" ref="N181:AC181" si="21">IF(OR(TRIM(N178)=0,TRIM(N178)=""),IF(N179="","",N179),IF(IFERROR(TRIM(INDEX(QryItemNamed,MATCH(TRIM(N178),ITEM,0),2)),"")="Y",TRIM(RIGHT(IFERROR(TRIM(INDEX(QryItemNamed,MATCH(TRIM(N178),ITEM,0),4)),"123456789012"),LEN(IFERROR(TRIM(INDEX(QryItemNamed,MATCH(TRIM(N178),ITEM,0),4)),"123456789012"))-9))&amp;N179,IFERROR(TRIM(INDEX(QryItemNamed,MATCH(TRIM(N178),ITEM,0),4))&amp;N179,"ITEM CODE DOES NOT EXIST IN ITEM MASTER")))</f>
        <v/>
      </c>
      <c r="O181" s="150" t="str">
        <f t="shared" si="21"/>
        <v/>
      </c>
      <c r="P181" s="150" t="str">
        <f t="shared" si="21"/>
        <v/>
      </c>
      <c r="Q181" s="150" t="str">
        <f t="shared" si="21"/>
        <v/>
      </c>
      <c r="R181" s="150" t="str">
        <f t="shared" si="21"/>
        <v/>
      </c>
      <c r="S181" s="150" t="str">
        <f t="shared" si="21"/>
        <v/>
      </c>
      <c r="T181" s="150" t="str">
        <f t="shared" si="21"/>
        <v/>
      </c>
      <c r="U181" s="150" t="str">
        <f t="shared" si="21"/>
        <v/>
      </c>
      <c r="V181" s="150" t="str">
        <f t="shared" si="21"/>
        <v/>
      </c>
      <c r="W181" s="150" t="str">
        <f t="shared" si="21"/>
        <v/>
      </c>
      <c r="X181" s="150" t="str">
        <f t="shared" si="21"/>
        <v/>
      </c>
      <c r="Y181" s="150" t="str">
        <f t="shared" si="21"/>
        <v/>
      </c>
      <c r="Z181" s="150" t="str">
        <f t="shared" si="21"/>
        <v/>
      </c>
      <c r="AA181" s="150" t="str">
        <f t="shared" si="21"/>
        <v/>
      </c>
      <c r="AB181" s="150" t="str">
        <f t="shared" si="21"/>
        <v/>
      </c>
      <c r="AC181" s="150" t="str">
        <f t="shared" si="21"/>
        <v/>
      </c>
    </row>
    <row r="182" spans="2:34" ht="12.75" customHeight="1" x14ac:dyDescent="0.2">
      <c r="B182" s="161"/>
      <c r="D182" s="157"/>
      <c r="E182" s="157"/>
      <c r="F182" s="157"/>
      <c r="G182" s="168"/>
      <c r="H182" s="169"/>
      <c r="I182" s="169"/>
      <c r="J182" s="174"/>
      <c r="K182" s="190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</row>
    <row r="183" spans="2:34" ht="12.75" customHeight="1" x14ac:dyDescent="0.2">
      <c r="B183" s="161"/>
      <c r="D183" s="157"/>
      <c r="E183" s="157"/>
      <c r="F183" s="157"/>
      <c r="G183" s="168"/>
      <c r="H183" s="169"/>
      <c r="I183" s="169"/>
      <c r="J183" s="174"/>
      <c r="K183" s="190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</row>
    <row r="184" spans="2:34" ht="12.75" customHeight="1" x14ac:dyDescent="0.2">
      <c r="B184" s="161"/>
      <c r="D184" s="157"/>
      <c r="E184" s="157"/>
      <c r="F184" s="157"/>
      <c r="G184" s="168"/>
      <c r="H184" s="169"/>
      <c r="I184" s="169"/>
      <c r="J184" s="174"/>
      <c r="K184" s="190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</row>
    <row r="185" spans="2:34" ht="12.75" customHeight="1" x14ac:dyDescent="0.2">
      <c r="B185" s="161"/>
      <c r="D185" s="157"/>
      <c r="E185" s="157"/>
      <c r="F185" s="157"/>
      <c r="G185" s="168"/>
      <c r="H185" s="169"/>
      <c r="I185" s="169"/>
      <c r="J185" s="174"/>
      <c r="K185" s="190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</row>
    <row r="186" spans="2:34" ht="12.75" customHeight="1" x14ac:dyDescent="0.2">
      <c r="B186" s="161"/>
      <c r="D186" s="157"/>
      <c r="E186" s="157"/>
      <c r="F186" s="157"/>
      <c r="G186" s="168"/>
      <c r="H186" s="169"/>
      <c r="I186" s="169"/>
      <c r="J186" s="174"/>
      <c r="K186" s="190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</row>
    <row r="187" spans="2:34" ht="12.75" customHeight="1" x14ac:dyDescent="0.2">
      <c r="B187" s="161"/>
      <c r="D187" s="157"/>
      <c r="E187" s="157"/>
      <c r="F187" s="157"/>
      <c r="G187" s="168"/>
      <c r="H187" s="169"/>
      <c r="I187" s="169"/>
      <c r="J187" s="174"/>
      <c r="K187" s="190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</row>
    <row r="188" spans="2:34" ht="12.75" customHeight="1" x14ac:dyDescent="0.2">
      <c r="B188" s="161"/>
      <c r="D188" s="157"/>
      <c r="E188" s="157"/>
      <c r="F188" s="157"/>
      <c r="G188" s="168"/>
      <c r="H188" s="169"/>
      <c r="I188" s="169"/>
      <c r="J188" s="174"/>
      <c r="K188" s="190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</row>
    <row r="189" spans="2:34" ht="12.75" customHeight="1" x14ac:dyDescent="0.2">
      <c r="B189" s="161"/>
      <c r="D189" s="157"/>
      <c r="E189" s="157"/>
      <c r="F189" s="157"/>
      <c r="G189" s="168"/>
      <c r="H189" s="169"/>
      <c r="I189" s="169"/>
      <c r="J189" s="174"/>
      <c r="K189" s="190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</row>
    <row r="190" spans="2:34" ht="12.75" customHeight="1" x14ac:dyDescent="0.2">
      <c r="B190" s="161"/>
      <c r="D190" s="157"/>
      <c r="E190" s="157"/>
      <c r="F190" s="157"/>
      <c r="G190" s="168"/>
      <c r="H190" s="169"/>
      <c r="I190" s="169"/>
      <c r="J190" s="174"/>
      <c r="K190" s="190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</row>
    <row r="191" spans="2:34" ht="12.75" customHeight="1" x14ac:dyDescent="0.2">
      <c r="B191" s="161"/>
      <c r="D191" s="157"/>
      <c r="E191" s="157"/>
      <c r="F191" s="157"/>
      <c r="G191" s="168"/>
      <c r="H191" s="169"/>
      <c r="I191" s="169"/>
      <c r="J191" s="174"/>
      <c r="K191" s="190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</row>
    <row r="192" spans="2:34" ht="12.75" customHeight="1" x14ac:dyDescent="0.2">
      <c r="B192" s="161"/>
      <c r="D192" s="157"/>
      <c r="E192" s="157"/>
      <c r="F192" s="157"/>
      <c r="G192" s="168"/>
      <c r="H192" s="169"/>
      <c r="I192" s="169"/>
      <c r="J192" s="174"/>
      <c r="K192" s="191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</row>
    <row r="193" spans="2:34" ht="12.75" customHeight="1" thickBot="1" x14ac:dyDescent="0.25">
      <c r="B193" s="162"/>
      <c r="D193" s="180"/>
      <c r="E193" s="180"/>
      <c r="F193" s="180"/>
      <c r="G193" s="183"/>
      <c r="H193" s="184"/>
      <c r="I193" s="184"/>
      <c r="J193" s="175"/>
      <c r="K193" s="19" t="str">
        <f t="shared" ref="K193:M193" si="22">IF(OR(TRIM(K178)=0,TRIM(K178)=""),"",IF(IFERROR(TRIM(INDEX(QryItemNamed,MATCH(TRIM(K178),ITEM,0),3)),"")="LS","",IFERROR(TRIM(INDEX(QryItemNamed,MATCH(TRIM(K178),ITEM,0),3)),"")))</f>
        <v/>
      </c>
      <c r="L193" s="20" t="str">
        <f t="shared" si="22"/>
        <v/>
      </c>
      <c r="M193" s="20" t="str">
        <f t="shared" si="22"/>
        <v/>
      </c>
      <c r="N193" s="20" t="str">
        <f t="shared" ref="N193:AC193" si="23">IF(OR(TRIM(N178)=0,TRIM(N178)=""),"",IF(IFERROR(TRIM(INDEX(QryItemNamed,MATCH(TRIM(N178),ITEM,0),3)),"")="LS","",IFERROR(TRIM(INDEX(QryItemNamed,MATCH(TRIM(N178),ITEM,0),3)),"")))</f>
        <v/>
      </c>
      <c r="O193" s="20" t="str">
        <f t="shared" si="23"/>
        <v/>
      </c>
      <c r="P193" s="20" t="str">
        <f t="shared" si="23"/>
        <v/>
      </c>
      <c r="Q193" s="20" t="str">
        <f t="shared" si="23"/>
        <v/>
      </c>
      <c r="R193" s="20" t="str">
        <f t="shared" si="23"/>
        <v/>
      </c>
      <c r="S193" s="20" t="str">
        <f t="shared" si="23"/>
        <v/>
      </c>
      <c r="T193" s="20" t="str">
        <f t="shared" si="23"/>
        <v/>
      </c>
      <c r="U193" s="20" t="str">
        <f t="shared" si="23"/>
        <v/>
      </c>
      <c r="V193" s="20" t="str">
        <f t="shared" si="23"/>
        <v/>
      </c>
      <c r="W193" s="20" t="str">
        <f t="shared" si="23"/>
        <v/>
      </c>
      <c r="X193" s="20" t="str">
        <f t="shared" si="23"/>
        <v/>
      </c>
      <c r="Y193" s="20" t="str">
        <f t="shared" si="23"/>
        <v/>
      </c>
      <c r="Z193" s="20" t="str">
        <f t="shared" si="23"/>
        <v/>
      </c>
      <c r="AA193" s="20" t="str">
        <f t="shared" si="23"/>
        <v/>
      </c>
      <c r="AB193" s="20" t="str">
        <f t="shared" si="23"/>
        <v/>
      </c>
      <c r="AC193" s="20" t="str">
        <f t="shared" si="23"/>
        <v/>
      </c>
    </row>
    <row r="194" spans="2:34" ht="12.75" customHeight="1" x14ac:dyDescent="0.2">
      <c r="B194" s="21"/>
      <c r="D194" s="22" t="str" cm="1">
        <f t="array" ref="D194">IF(AH194=0,"",INDEX(MASTER!$D$24:$AG$391,AH194,D$255))</f>
        <v>$XS150</v>
      </c>
      <c r="E194" s="22" t="str" cm="1">
        <f t="array" ref="E194">IF(AI194=0,"",INDEX(MASTER!$D$24:$AG$391,AI194,E$255))</f>
        <v/>
      </c>
      <c r="F194" s="22" t="str" cm="1">
        <f t="array" ref="F194">IF($AH$194=0,"",INDEX(MASTER!$D$24:$AG$391,$AH$194,F$255))</f>
        <v>RAMP B</v>
      </c>
      <c r="G194" s="23" cm="1">
        <f t="array" ref="G194">IF($AH$194=0,"",INDEX(MASTER!$D$24:$AG$391,$AH$194,G$255))</f>
        <v>3427.47</v>
      </c>
      <c r="H194" s="22" t="str" cm="1">
        <f t="array" ref="H194">IF($AH$194=0,"",INDEX(MASTER!$D$24:$AG$391,$AH$194,H$255))</f>
        <v>TO</v>
      </c>
      <c r="I194" s="23" cm="1">
        <f t="array" ref="I194">IF($AH$194=0,"",INDEX(MASTER!$D$24:$AG$391,$AH$194,I$255))</f>
        <v>3450</v>
      </c>
      <c r="J194" s="22" cm="1">
        <f t="array" ref="J194">IF($AH$194=0,"",INDEX(MASTER!$D$24:$AG$391,$AH$194,J$255))</f>
        <v>0</v>
      </c>
      <c r="K194" s="25" cm="1">
        <f t="array" ref="K194">IF($AH194=0,"",INDEX(MASTER!$AH$24:$BD$391,$AH194,D$255))</f>
        <v>0</v>
      </c>
      <c r="L194" s="25" cm="1">
        <f t="array" ref="L194">IF($AH194=0,"",INDEX(MASTER!$AH$24:$BD$391,$AH194,E$255))</f>
        <v>0</v>
      </c>
      <c r="M194" s="25" cm="1">
        <f t="array" ref="M194">IF($AH194=0,"",INDEX(MASTER!$AH$24:$BD$391,$AH194,F$255))</f>
        <v>0</v>
      </c>
      <c r="N194" s="25" cm="1">
        <f t="array" ref="N194">IF($AH194=0,"",INDEX(MASTER!$AH$24:$BD$391,$AH194,G$255))</f>
        <v>0</v>
      </c>
      <c r="O194" s="25" cm="1">
        <f t="array" ref="O194">IF($AH194=0,"",INDEX(MASTER!$AH$24:$BD$391,$AH194,H$255))</f>
        <v>0</v>
      </c>
      <c r="P194" s="25" cm="1">
        <f t="array" ref="P194">IF($AH194=0,"",INDEX(MASTER!$AH$24:$BD$391,$AH194,I$255))</f>
        <v>0</v>
      </c>
      <c r="Q194" s="25" cm="1">
        <f t="array" ref="Q194">IF($AH194=0,"",INDEX(MASTER!$AH$24:$BD$391,$AH194,J$255))</f>
        <v>0</v>
      </c>
      <c r="R194" s="25" cm="1">
        <f t="array" ref="R194">IF($AH194=0,"",INDEX(MASTER!$AH$24:$BD$391,$AH194,K$255))</f>
        <v>0</v>
      </c>
      <c r="S194" s="25" cm="1">
        <f t="array" ref="S194">IF($AH194=0,"",INDEX(MASTER!$AH$24:$BD$391,$AH194,L$255))</f>
        <v>0</v>
      </c>
      <c r="T194" s="25" cm="1">
        <f t="array" ref="T194">IF($AH194=0,"",INDEX(MASTER!$AH$24:$BD$391,$AH194,M$255))</f>
        <v>0</v>
      </c>
      <c r="U194" s="25" cm="1">
        <f t="array" ref="U194">IF($AH194=0,"",INDEX(MASTER!$AH$24:$BD$391,$AH194,N$255))</f>
        <v>0</v>
      </c>
      <c r="V194" s="25" cm="1">
        <f t="array" ref="V194">IF($AH194=0,"",INDEX(MASTER!$AH$24:$BD$391,$AH194,O$255))</f>
        <v>0</v>
      </c>
      <c r="W194" s="25" cm="1">
        <f t="array" ref="W194">IF($AH194=0,"",INDEX(MASTER!$AH$24:$BD$391,$AH194,P$255))</f>
        <v>0</v>
      </c>
      <c r="X194" s="25" cm="1">
        <f t="array" ref="X194">IF($AH194=0,"",INDEX(MASTER!$AH$24:$BD$391,$AH194,Q$255))</f>
        <v>0</v>
      </c>
      <c r="Y194" s="25" cm="1">
        <f t="array" ref="Y194">IF($AH194=0,"",INDEX(MASTER!$AH$24:$BD$391,$AH194,R$255))</f>
        <v>0</v>
      </c>
      <c r="Z194" s="25" cm="1">
        <f t="array" ref="Z194">IF($AH194=0,"",INDEX(MASTER!$AH$24:$BD$391,$AH194,S$255))</f>
        <v>0</v>
      </c>
      <c r="AA194" s="25" cm="1">
        <f t="array" ref="AA194">IF($AH194=0,"",INDEX(MASTER!$AH$24:$BD$391,$AH194,T$255))</f>
        <v>0</v>
      </c>
      <c r="AB194" s="25" cm="1">
        <f t="array" ref="AB194">IF($AH194=0,"",INDEX(MASTER!$AH$24:$BD$391,$AH194,U$255))</f>
        <v>0</v>
      </c>
      <c r="AC194" s="25" cm="1">
        <f t="array" ref="AC194">IF($AH194=0,"",INDEX(MASTER!$AH$24:$BD$391,$AH194,V$255))</f>
        <v>0</v>
      </c>
      <c r="AH194" s="3">
        <v>129</v>
      </c>
    </row>
    <row r="195" spans="2:34" ht="12.75" customHeight="1" x14ac:dyDescent="0.2">
      <c r="B195" s="28"/>
      <c r="D195" s="22" t="str" cm="1">
        <f t="array" ref="D195">IF($AH$195=0,"",INDEX(MASTER!$D$24:$AG$391,$AH$195,D$255))</f>
        <v>$XS150</v>
      </c>
      <c r="E195" s="22" cm="1">
        <f t="array" ref="E195">IF($AH$195=0,"",INDEX(MASTER!$D$24:$AG$391,$AH$195,E$255))</f>
        <v>0</v>
      </c>
      <c r="F195" s="22" t="str" cm="1">
        <f t="array" ref="F195">IF($AH$195=0,"",INDEX(MASTER!$D$24:$AG$391,$AH$195,F$255))</f>
        <v>RAMP B</v>
      </c>
      <c r="G195" s="23" cm="1">
        <f t="array" ref="G195">IF($AH$195=0,"",INDEX(MASTER!$D$24:$AG$391,$AH$195,G$255))</f>
        <v>3450</v>
      </c>
      <c r="H195" s="22" t="str" cm="1">
        <f t="array" ref="H195">IF($AH$195=0,"",INDEX(MASTER!$D$24:$AG$391,$AH$195,H$255))</f>
        <v>TO</v>
      </c>
      <c r="I195" s="23" cm="1">
        <f t="array" ref="I195">IF($AH$195=0,"",INDEX(MASTER!$D$24:$AG$391,$AH$195,I$255))</f>
        <v>3500</v>
      </c>
      <c r="J195" s="22" cm="1">
        <f t="array" ref="J195">IF($AH$195=0,"",INDEX(MASTER!$D$24:$AG$391,$AH$195,J$255))</f>
        <v>0</v>
      </c>
      <c r="K195" s="25" cm="1">
        <f t="array" ref="K195">IF($AH195=0,"",INDEX(MASTER!$AH$24:$BD$391,$AH195,D$255))</f>
        <v>0</v>
      </c>
      <c r="L195" s="25" cm="1">
        <f t="array" ref="L195">IF($AH195=0,"",INDEX(MASTER!$AH$24:$BD$391,$AH195,E$255))</f>
        <v>0</v>
      </c>
      <c r="M195" s="25" cm="1">
        <f t="array" ref="M195">IF($AH195=0,"",INDEX(MASTER!$AH$24:$BD$391,$AH195,F$255))</f>
        <v>0</v>
      </c>
      <c r="N195" s="25" cm="1">
        <f t="array" ref="N195">IF($AH195=0,"",INDEX(MASTER!$AH$24:$BD$391,$AH195,G$255))</f>
        <v>0</v>
      </c>
      <c r="O195" s="25" cm="1">
        <f t="array" ref="O195">IF($AH195=0,"",INDEX(MASTER!$AH$24:$BD$391,$AH195,H$255))</f>
        <v>0</v>
      </c>
      <c r="P195" s="25" cm="1">
        <f t="array" ref="P195">IF($AH195=0,"",INDEX(MASTER!$AH$24:$BD$391,$AH195,I$255))</f>
        <v>0</v>
      </c>
      <c r="Q195" s="25" cm="1">
        <f t="array" ref="Q195">IF($AH195=0,"",INDEX(MASTER!$AH$24:$BD$391,$AH195,J$255))</f>
        <v>0</v>
      </c>
      <c r="R195" s="25" cm="1">
        <f t="array" ref="R195">IF($AH195=0,"",INDEX(MASTER!$AH$24:$BD$391,$AH195,K$255))</f>
        <v>0</v>
      </c>
      <c r="S195" s="25" cm="1">
        <f t="array" ref="S195">IF($AH195=0,"",INDEX(MASTER!$AH$24:$BD$391,$AH195,L$255))</f>
        <v>0</v>
      </c>
      <c r="T195" s="25" cm="1">
        <f t="array" ref="T195">IF($AH195=0,"",INDEX(MASTER!$AH$24:$BD$391,$AH195,M$255))</f>
        <v>0</v>
      </c>
      <c r="U195" s="25" cm="1">
        <f t="array" ref="U195">IF($AH195=0,"",INDEX(MASTER!$AH$24:$BD$391,$AH195,N$255))</f>
        <v>0</v>
      </c>
      <c r="V195" s="25" cm="1">
        <f t="array" ref="V195">IF($AH195=0,"",INDEX(MASTER!$AH$24:$BD$391,$AH195,O$255))</f>
        <v>0</v>
      </c>
      <c r="W195" s="25" cm="1">
        <f t="array" ref="W195">IF($AH195=0,"",INDEX(MASTER!$AH$24:$BD$391,$AH195,P$255))</f>
        <v>0</v>
      </c>
      <c r="X195" s="25" cm="1">
        <f t="array" ref="X195">IF($AH195=0,"",INDEX(MASTER!$AH$24:$BD$391,$AH195,Q$255))</f>
        <v>0</v>
      </c>
      <c r="Y195" s="25" cm="1">
        <f t="array" ref="Y195">IF($AH195=0,"",INDEX(MASTER!$AH$24:$BD$391,$AH195,R$255))</f>
        <v>0</v>
      </c>
      <c r="Z195" s="25" cm="1">
        <f t="array" ref="Z195">IF($AH195=0,"",INDEX(MASTER!$AH$24:$BD$391,$AH195,S$255))</f>
        <v>0</v>
      </c>
      <c r="AA195" s="25" cm="1">
        <f t="array" ref="AA195">IF($AH195=0,"",INDEX(MASTER!$AH$24:$BD$391,$AH195,T$255))</f>
        <v>0</v>
      </c>
      <c r="AB195" s="25" cm="1">
        <f t="array" ref="AB195">IF($AH195=0,"",INDEX(MASTER!$AH$24:$BD$391,$AH195,U$255))</f>
        <v>0</v>
      </c>
      <c r="AC195" s="25" cm="1">
        <f t="array" ref="AC195">IF($AH195=0,"",INDEX(MASTER!$AH$24:$BD$391,$AH195,V$255))</f>
        <v>0</v>
      </c>
      <c r="AH195" s="3">
        <v>130</v>
      </c>
    </row>
    <row r="196" spans="2:34" ht="12.75" customHeight="1" x14ac:dyDescent="0.2">
      <c r="B196" s="28"/>
      <c r="D196" s="22" t="str" cm="1">
        <f t="array" ref="D196">IF($AH$196=0,"",INDEX(MASTER!$D$24:$AG$391,$AH$196,D$255))</f>
        <v>$XS150</v>
      </c>
      <c r="E196" s="22" cm="1">
        <f t="array" ref="E196">IF($AH$196=0,"",INDEX(MASTER!$D$24:$AG$391,$AH$196,E$255))</f>
        <v>0</v>
      </c>
      <c r="F196" s="22" t="str" cm="1">
        <f t="array" ref="F196">IF($AH$196=0,"",INDEX(MASTER!$D$24:$AG$391,$AH$196,F$255))</f>
        <v>RAMP B</v>
      </c>
      <c r="G196" s="23" cm="1">
        <f t="array" ref="G196">IF($AH$196=0,"",INDEX(MASTER!$D$24:$AG$391,$AH$196,G$255))</f>
        <v>3500</v>
      </c>
      <c r="H196" s="22" t="str" cm="1">
        <f t="array" ref="H196">IF($AH$196=0,"",INDEX(MASTER!$D$24:$AG$391,$AH$196,H$255))</f>
        <v>TO</v>
      </c>
      <c r="I196" s="23" cm="1">
        <f t="array" ref="I196">IF($AH$196=0,"",INDEX(MASTER!$D$24:$AG$391,$AH$196,I$255))</f>
        <v>3550</v>
      </c>
      <c r="J196" s="22" cm="1">
        <f t="array" ref="J196">IF($AH$196=0,"",INDEX(MASTER!$D$24:$AG$391,$AH$196,J$255))</f>
        <v>0</v>
      </c>
      <c r="K196" s="25" cm="1">
        <f t="array" ref="K196">IF($AH196=0,"",INDEX(MASTER!$AH$24:$BD$391,$AH196,D$255))</f>
        <v>0</v>
      </c>
      <c r="L196" s="25" cm="1">
        <f t="array" ref="L196">IF($AH196=0,"",INDEX(MASTER!$AH$24:$BD$391,$AH196,E$255))</f>
        <v>0</v>
      </c>
      <c r="M196" s="25" cm="1">
        <f t="array" ref="M196">IF($AH196=0,"",INDEX(MASTER!$AH$24:$BD$391,$AH196,F$255))</f>
        <v>0</v>
      </c>
      <c r="N196" s="25" cm="1">
        <f t="array" ref="N196">IF($AH196=0,"",INDEX(MASTER!$AH$24:$BD$391,$AH196,G$255))</f>
        <v>0</v>
      </c>
      <c r="O196" s="25" cm="1">
        <f t="array" ref="O196">IF($AH196=0,"",INDEX(MASTER!$AH$24:$BD$391,$AH196,H$255))</f>
        <v>0</v>
      </c>
      <c r="P196" s="25" cm="1">
        <f t="array" ref="P196">IF($AH196=0,"",INDEX(MASTER!$AH$24:$BD$391,$AH196,I$255))</f>
        <v>0</v>
      </c>
      <c r="Q196" s="25" cm="1">
        <f t="array" ref="Q196">IF($AH196=0,"",INDEX(MASTER!$AH$24:$BD$391,$AH196,J$255))</f>
        <v>0</v>
      </c>
      <c r="R196" s="25" cm="1">
        <f t="array" ref="R196">IF($AH196=0,"",INDEX(MASTER!$AH$24:$BD$391,$AH196,K$255))</f>
        <v>0</v>
      </c>
      <c r="S196" s="25" cm="1">
        <f t="array" ref="S196">IF($AH196=0,"",INDEX(MASTER!$AH$24:$BD$391,$AH196,L$255))</f>
        <v>0</v>
      </c>
      <c r="T196" s="25" cm="1">
        <f t="array" ref="T196">IF($AH196=0,"",INDEX(MASTER!$AH$24:$BD$391,$AH196,M$255))</f>
        <v>0</v>
      </c>
      <c r="U196" s="25" cm="1">
        <f t="array" ref="U196">IF($AH196=0,"",INDEX(MASTER!$AH$24:$BD$391,$AH196,N$255))</f>
        <v>0</v>
      </c>
      <c r="V196" s="25" cm="1">
        <f t="array" ref="V196">IF($AH196=0,"",INDEX(MASTER!$AH$24:$BD$391,$AH196,O$255))</f>
        <v>0</v>
      </c>
      <c r="W196" s="25" cm="1">
        <f t="array" ref="W196">IF($AH196=0,"",INDEX(MASTER!$AH$24:$BD$391,$AH196,P$255))</f>
        <v>0</v>
      </c>
      <c r="X196" s="25" cm="1">
        <f t="array" ref="X196">IF($AH196=0,"",INDEX(MASTER!$AH$24:$BD$391,$AH196,Q$255))</f>
        <v>0</v>
      </c>
      <c r="Y196" s="25" cm="1">
        <f t="array" ref="Y196">IF($AH196=0,"",INDEX(MASTER!$AH$24:$BD$391,$AH196,R$255))</f>
        <v>0</v>
      </c>
      <c r="Z196" s="25" cm="1">
        <f t="array" ref="Z196">IF($AH196=0,"",INDEX(MASTER!$AH$24:$BD$391,$AH196,S$255))</f>
        <v>0</v>
      </c>
      <c r="AA196" s="25" cm="1">
        <f t="array" ref="AA196">IF($AH196=0,"",INDEX(MASTER!$AH$24:$BD$391,$AH196,T$255))</f>
        <v>0</v>
      </c>
      <c r="AB196" s="25" cm="1">
        <f t="array" ref="AB196">IF($AH196=0,"",INDEX(MASTER!$AH$24:$BD$391,$AH196,U$255))</f>
        <v>0</v>
      </c>
      <c r="AC196" s="25" cm="1">
        <f t="array" ref="AC196">IF($AH196=0,"",INDEX(MASTER!$AH$24:$BD$391,$AH196,V$255))</f>
        <v>0</v>
      </c>
      <c r="AH196" s="3">
        <v>131</v>
      </c>
    </row>
    <row r="197" spans="2:34" ht="12.75" customHeight="1" x14ac:dyDescent="0.2">
      <c r="B197" s="28"/>
      <c r="D197" s="22" t="str" cm="1">
        <f t="array" ref="D197">IF($AH$197=0,"",INDEX(MASTER!$D$24:$AG$391,$AH$197,D$255))</f>
        <v>$XS151</v>
      </c>
      <c r="E197" s="22" cm="1">
        <f t="array" ref="E197">IF($AH$197=0,"",INDEX(MASTER!$D$24:$AG$391,$AH$197,E$255))</f>
        <v>0</v>
      </c>
      <c r="F197" s="22" t="str" cm="1">
        <f t="array" ref="F197">IF($AH$197=0,"",INDEX(MASTER!$D$24:$AG$391,$AH$197,F$255))</f>
        <v>RAMP B</v>
      </c>
      <c r="G197" s="23" cm="1">
        <f t="array" ref="G197">IF($AH$197=0,"",INDEX(MASTER!$D$24:$AG$391,$AH$197,G$255))</f>
        <v>3550</v>
      </c>
      <c r="H197" s="22" t="str" cm="1">
        <f t="array" ref="H197">IF($AH$197=0,"",INDEX(MASTER!$D$24:$AG$391,$AH$197,H$255))</f>
        <v>TO</v>
      </c>
      <c r="I197" s="23" cm="1">
        <f t="array" ref="I197">IF($AH$197=0,"",INDEX(MASTER!$D$24:$AG$391,$AH$197,I$255))</f>
        <v>3600</v>
      </c>
      <c r="J197" s="22" cm="1">
        <f t="array" ref="J197">IF($AH$197=0,"",INDEX(MASTER!$D$24:$AG$391,$AH$197,J$255))</f>
        <v>0</v>
      </c>
      <c r="K197" s="25" cm="1">
        <f t="array" ref="K197">IF($AH197=0,"",INDEX(MASTER!$AH$24:$BD$391,$AH197,D$255))</f>
        <v>0</v>
      </c>
      <c r="L197" s="25" cm="1">
        <f t="array" ref="L197">IF($AH197=0,"",INDEX(MASTER!$AH$24:$BD$391,$AH197,E$255))</f>
        <v>0</v>
      </c>
      <c r="M197" s="25" cm="1">
        <f t="array" ref="M197">IF($AH197=0,"",INDEX(MASTER!$AH$24:$BD$391,$AH197,F$255))</f>
        <v>0</v>
      </c>
      <c r="N197" s="25" cm="1">
        <f t="array" ref="N197">IF($AH197=0,"",INDEX(MASTER!$AH$24:$BD$391,$AH197,G$255))</f>
        <v>0</v>
      </c>
      <c r="O197" s="25" cm="1">
        <f t="array" ref="O197">IF($AH197=0,"",INDEX(MASTER!$AH$24:$BD$391,$AH197,H$255))</f>
        <v>0</v>
      </c>
      <c r="P197" s="25" cm="1">
        <f t="array" ref="P197">IF($AH197=0,"",INDEX(MASTER!$AH$24:$BD$391,$AH197,I$255))</f>
        <v>0</v>
      </c>
      <c r="Q197" s="25" cm="1">
        <f t="array" ref="Q197">IF($AH197=0,"",INDEX(MASTER!$AH$24:$BD$391,$AH197,J$255))</f>
        <v>0</v>
      </c>
      <c r="R197" s="25" cm="1">
        <f t="array" ref="R197">IF($AH197=0,"",INDEX(MASTER!$AH$24:$BD$391,$AH197,K$255))</f>
        <v>0</v>
      </c>
      <c r="S197" s="25" cm="1">
        <f t="array" ref="S197">IF($AH197=0,"",INDEX(MASTER!$AH$24:$BD$391,$AH197,L$255))</f>
        <v>0</v>
      </c>
      <c r="T197" s="25" cm="1">
        <f t="array" ref="T197">IF($AH197=0,"",INDEX(MASTER!$AH$24:$BD$391,$AH197,M$255))</f>
        <v>0</v>
      </c>
      <c r="U197" s="25" cm="1">
        <f t="array" ref="U197">IF($AH197=0,"",INDEX(MASTER!$AH$24:$BD$391,$AH197,N$255))</f>
        <v>0</v>
      </c>
      <c r="V197" s="25" cm="1">
        <f t="array" ref="V197">IF($AH197=0,"",INDEX(MASTER!$AH$24:$BD$391,$AH197,O$255))</f>
        <v>0</v>
      </c>
      <c r="W197" s="25" cm="1">
        <f t="array" ref="W197">IF($AH197=0,"",INDEX(MASTER!$AH$24:$BD$391,$AH197,P$255))</f>
        <v>0</v>
      </c>
      <c r="X197" s="25" cm="1">
        <f t="array" ref="X197">IF($AH197=0,"",INDEX(MASTER!$AH$24:$BD$391,$AH197,Q$255))</f>
        <v>0</v>
      </c>
      <c r="Y197" s="25" cm="1">
        <f t="array" ref="Y197">IF($AH197=0,"",INDEX(MASTER!$AH$24:$BD$391,$AH197,R$255))</f>
        <v>0</v>
      </c>
      <c r="Z197" s="25" cm="1">
        <f t="array" ref="Z197">IF($AH197=0,"",INDEX(MASTER!$AH$24:$BD$391,$AH197,S$255))</f>
        <v>0</v>
      </c>
      <c r="AA197" s="25" cm="1">
        <f t="array" ref="AA197">IF($AH197=0,"",INDEX(MASTER!$AH$24:$BD$391,$AH197,T$255))</f>
        <v>0</v>
      </c>
      <c r="AB197" s="25" cm="1">
        <f t="array" ref="AB197">IF($AH197=0,"",INDEX(MASTER!$AH$24:$BD$391,$AH197,U$255))</f>
        <v>0</v>
      </c>
      <c r="AC197" s="25" cm="1">
        <f t="array" ref="AC197">IF($AH197=0,"",INDEX(MASTER!$AH$24:$BD$391,$AH197,V$255))</f>
        <v>0</v>
      </c>
      <c r="AH197" s="3">
        <v>132</v>
      </c>
    </row>
    <row r="198" spans="2:34" ht="12.75" customHeight="1" x14ac:dyDescent="0.2">
      <c r="B198" s="28"/>
      <c r="D198" s="22" t="str" cm="1">
        <f t="array" ref="D198">IF($AH$198=0,"",INDEX(MASTER!$D$24:$AG$391,$AH$198,D$255))</f>
        <v>$XS151</v>
      </c>
      <c r="E198" s="22" cm="1">
        <f t="array" ref="E198">IF($AH$198=0,"",INDEX(MASTER!$D$24:$AG$391,$AH$198,E$255))</f>
        <v>0</v>
      </c>
      <c r="F198" s="22" t="str" cm="1">
        <f t="array" ref="F198">IF($AH$198=0,"",INDEX(MASTER!$D$24:$AG$391,$AH$198,F$255))</f>
        <v>RAMP B</v>
      </c>
      <c r="G198" s="23" cm="1">
        <f t="array" ref="G198">IF($AH$198=0,"",INDEX(MASTER!$D$24:$AG$391,$AH$198,G$255))</f>
        <v>3600</v>
      </c>
      <c r="H198" s="22" t="str" cm="1">
        <f t="array" ref="H198">IF($AH$198=0,"",INDEX(MASTER!$D$24:$AG$391,$AH$198,H$255))</f>
        <v>TO</v>
      </c>
      <c r="I198" s="23" cm="1">
        <f t="array" ref="I198">IF($AH$198=0,"",INDEX(MASTER!$D$24:$AG$391,$AH$198,I$255))</f>
        <v>3650</v>
      </c>
      <c r="J198" s="22" cm="1">
        <f t="array" ref="J198">IF($AH$198=0,"",INDEX(MASTER!$D$24:$AG$391,$AH$198,J$255))</f>
        <v>0</v>
      </c>
      <c r="K198" s="25" cm="1">
        <f t="array" ref="K198">IF($AH198=0,"",INDEX(MASTER!$AH$24:$BD$391,$AH198,D$255))</f>
        <v>0</v>
      </c>
      <c r="L198" s="25" cm="1">
        <f t="array" ref="L198">IF($AH198=0,"",INDEX(MASTER!$AH$24:$BD$391,$AH198,E$255))</f>
        <v>0</v>
      </c>
      <c r="M198" s="25" cm="1">
        <f t="array" ref="M198">IF($AH198=0,"",INDEX(MASTER!$AH$24:$BD$391,$AH198,F$255))</f>
        <v>0</v>
      </c>
      <c r="N198" s="25" cm="1">
        <f t="array" ref="N198">IF($AH198=0,"",INDEX(MASTER!$AH$24:$BD$391,$AH198,G$255))</f>
        <v>0</v>
      </c>
      <c r="O198" s="25" cm="1">
        <f t="array" ref="O198">IF($AH198=0,"",INDEX(MASTER!$AH$24:$BD$391,$AH198,H$255))</f>
        <v>0</v>
      </c>
      <c r="P198" s="25" cm="1">
        <f t="array" ref="P198">IF($AH198=0,"",INDEX(MASTER!$AH$24:$BD$391,$AH198,I$255))</f>
        <v>0</v>
      </c>
      <c r="Q198" s="25" cm="1">
        <f t="array" ref="Q198">IF($AH198=0,"",INDEX(MASTER!$AH$24:$BD$391,$AH198,J$255))</f>
        <v>0</v>
      </c>
      <c r="R198" s="25" cm="1">
        <f t="array" ref="R198">IF($AH198=0,"",INDEX(MASTER!$AH$24:$BD$391,$AH198,K$255))</f>
        <v>0</v>
      </c>
      <c r="S198" s="25" cm="1">
        <f t="array" ref="S198">IF($AH198=0,"",INDEX(MASTER!$AH$24:$BD$391,$AH198,L$255))</f>
        <v>0</v>
      </c>
      <c r="T198" s="25" cm="1">
        <f t="array" ref="T198">IF($AH198=0,"",INDEX(MASTER!$AH$24:$BD$391,$AH198,M$255))</f>
        <v>0</v>
      </c>
      <c r="U198" s="25" cm="1">
        <f t="array" ref="U198">IF($AH198=0,"",INDEX(MASTER!$AH$24:$BD$391,$AH198,N$255))</f>
        <v>0</v>
      </c>
      <c r="V198" s="25" cm="1">
        <f t="array" ref="V198">IF($AH198=0,"",INDEX(MASTER!$AH$24:$BD$391,$AH198,O$255))</f>
        <v>0</v>
      </c>
      <c r="W198" s="25" cm="1">
        <f t="array" ref="W198">IF($AH198=0,"",INDEX(MASTER!$AH$24:$BD$391,$AH198,P$255))</f>
        <v>0</v>
      </c>
      <c r="X198" s="25" cm="1">
        <f t="array" ref="X198">IF($AH198=0,"",INDEX(MASTER!$AH$24:$BD$391,$AH198,Q$255))</f>
        <v>0</v>
      </c>
      <c r="Y198" s="25" cm="1">
        <f t="array" ref="Y198">IF($AH198=0,"",INDEX(MASTER!$AH$24:$BD$391,$AH198,R$255))</f>
        <v>0</v>
      </c>
      <c r="Z198" s="25" cm="1">
        <f t="array" ref="Z198">IF($AH198=0,"",INDEX(MASTER!$AH$24:$BD$391,$AH198,S$255))</f>
        <v>0</v>
      </c>
      <c r="AA198" s="25" cm="1">
        <f t="array" ref="AA198">IF($AH198=0,"",INDEX(MASTER!$AH$24:$BD$391,$AH198,T$255))</f>
        <v>0</v>
      </c>
      <c r="AB198" s="25" cm="1">
        <f t="array" ref="AB198">IF($AH198=0,"",INDEX(MASTER!$AH$24:$BD$391,$AH198,U$255))</f>
        <v>0</v>
      </c>
      <c r="AC198" s="25" cm="1">
        <f t="array" ref="AC198">IF($AH198=0,"",INDEX(MASTER!$AH$24:$BD$391,$AH198,V$255))</f>
        <v>0</v>
      </c>
      <c r="AH198" s="3">
        <v>133</v>
      </c>
    </row>
    <row r="199" spans="2:34" ht="12.75" customHeight="1" x14ac:dyDescent="0.2">
      <c r="B199" s="28"/>
      <c r="D199" s="22" t="str" cm="1">
        <f t="array" ref="D199">IF($AH$199=0,"",INDEX(MASTER!$D$24:$AG$391,$AH$199,D$255))</f>
        <v>$XS151</v>
      </c>
      <c r="E199" s="22" cm="1">
        <f t="array" ref="E199">IF($AH$199=0,"",INDEX(MASTER!$D$24:$AG$391,$AH$199,E$255))</f>
        <v>0</v>
      </c>
      <c r="F199" s="22" t="str" cm="1">
        <f t="array" ref="F199">IF($AH$199=0,"",INDEX(MASTER!$D$24:$AG$391,$AH$199,F$255))</f>
        <v>RAMP B</v>
      </c>
      <c r="G199" s="23" cm="1">
        <f t="array" ref="G199">IF($AH$199=0,"",INDEX(MASTER!$D$24:$AG$391,$AH$199,G$255))</f>
        <v>3650</v>
      </c>
      <c r="H199" s="22" t="str" cm="1">
        <f t="array" ref="H199">IF($AH$199=0,"",INDEX(MASTER!$D$24:$AG$391,$AH$199,H$255))</f>
        <v>TO</v>
      </c>
      <c r="I199" s="23" cm="1">
        <f t="array" ref="I199">IF($AH$199=0,"",INDEX(MASTER!$D$24:$AG$391,$AH$199,I$255))</f>
        <v>3700</v>
      </c>
      <c r="J199" s="22" cm="1">
        <f t="array" ref="J199">IF($AH$199=0,"",INDEX(MASTER!$D$24:$AG$391,$AH$199,J$255))</f>
        <v>0</v>
      </c>
      <c r="K199" s="25" cm="1">
        <f t="array" ref="K199">IF($AH199=0,"",INDEX(MASTER!$AH$24:$BD$391,$AH199,D$255))</f>
        <v>0</v>
      </c>
      <c r="L199" s="25" cm="1">
        <f t="array" ref="L199">IF($AH199=0,"",INDEX(MASTER!$AH$24:$BD$391,$AH199,E$255))</f>
        <v>0</v>
      </c>
      <c r="M199" s="25" cm="1">
        <f t="array" ref="M199">IF($AH199=0,"",INDEX(MASTER!$AH$24:$BD$391,$AH199,F$255))</f>
        <v>0</v>
      </c>
      <c r="N199" s="25" cm="1">
        <f t="array" ref="N199">IF($AH199=0,"",INDEX(MASTER!$AH$24:$BD$391,$AH199,G$255))</f>
        <v>0</v>
      </c>
      <c r="O199" s="25" cm="1">
        <f t="array" ref="O199">IF($AH199=0,"",INDEX(MASTER!$AH$24:$BD$391,$AH199,H$255))</f>
        <v>0</v>
      </c>
      <c r="P199" s="25" cm="1">
        <f t="array" ref="P199">IF($AH199=0,"",INDEX(MASTER!$AH$24:$BD$391,$AH199,I$255))</f>
        <v>0</v>
      </c>
      <c r="Q199" s="25" cm="1">
        <f t="array" ref="Q199">IF($AH199=0,"",INDEX(MASTER!$AH$24:$BD$391,$AH199,J$255))</f>
        <v>0</v>
      </c>
      <c r="R199" s="25" cm="1">
        <f t="array" ref="R199">IF($AH199=0,"",INDEX(MASTER!$AH$24:$BD$391,$AH199,K$255))</f>
        <v>0</v>
      </c>
      <c r="S199" s="25" cm="1">
        <f t="array" ref="S199">IF($AH199=0,"",INDEX(MASTER!$AH$24:$BD$391,$AH199,L$255))</f>
        <v>0</v>
      </c>
      <c r="T199" s="25" cm="1">
        <f t="array" ref="T199">IF($AH199=0,"",INDEX(MASTER!$AH$24:$BD$391,$AH199,M$255))</f>
        <v>0</v>
      </c>
      <c r="U199" s="25" cm="1">
        <f t="array" ref="U199">IF($AH199=0,"",INDEX(MASTER!$AH$24:$BD$391,$AH199,N$255))</f>
        <v>0</v>
      </c>
      <c r="V199" s="25" cm="1">
        <f t="array" ref="V199">IF($AH199=0,"",INDEX(MASTER!$AH$24:$BD$391,$AH199,O$255))</f>
        <v>0</v>
      </c>
      <c r="W199" s="25" cm="1">
        <f t="array" ref="W199">IF($AH199=0,"",INDEX(MASTER!$AH$24:$BD$391,$AH199,P$255))</f>
        <v>0</v>
      </c>
      <c r="X199" s="25" cm="1">
        <f t="array" ref="X199">IF($AH199=0,"",INDEX(MASTER!$AH$24:$BD$391,$AH199,Q$255))</f>
        <v>0</v>
      </c>
      <c r="Y199" s="25" cm="1">
        <f t="array" ref="Y199">IF($AH199=0,"",INDEX(MASTER!$AH$24:$BD$391,$AH199,R$255))</f>
        <v>0</v>
      </c>
      <c r="Z199" s="25" cm="1">
        <f t="array" ref="Z199">IF($AH199=0,"",INDEX(MASTER!$AH$24:$BD$391,$AH199,S$255))</f>
        <v>0</v>
      </c>
      <c r="AA199" s="25" cm="1">
        <f t="array" ref="AA199">IF($AH199=0,"",INDEX(MASTER!$AH$24:$BD$391,$AH199,T$255))</f>
        <v>0</v>
      </c>
      <c r="AB199" s="25" cm="1">
        <f t="array" ref="AB199">IF($AH199=0,"",INDEX(MASTER!$AH$24:$BD$391,$AH199,U$255))</f>
        <v>0</v>
      </c>
      <c r="AC199" s="25" cm="1">
        <f t="array" ref="AC199">IF($AH199=0,"",INDEX(MASTER!$AH$24:$BD$391,$AH199,V$255))</f>
        <v>0</v>
      </c>
      <c r="AH199" s="3">
        <v>134</v>
      </c>
    </row>
    <row r="200" spans="2:34" ht="12.75" customHeight="1" x14ac:dyDescent="0.2">
      <c r="B200" s="28"/>
      <c r="D200" s="22" t="str" cm="1">
        <f t="array" ref="D200">IF($AH$200=0,"",INDEX(MASTER!$D$24:$AG$391,$AH$200,D$255))</f>
        <v>$XS152</v>
      </c>
      <c r="E200" s="22" cm="1">
        <f t="array" ref="E200">IF($AH$200=0,"",INDEX(MASTER!$D$24:$AG$391,$AH$200,E$255))</f>
        <v>0</v>
      </c>
      <c r="F200" s="22" t="str" cm="1">
        <f t="array" ref="F200">IF($AH$200=0,"",INDEX(MASTER!$D$24:$AG$391,$AH$200,F$255))</f>
        <v>RAMP B</v>
      </c>
      <c r="G200" s="23" cm="1">
        <f t="array" ref="G200">IF($AH$200=0,"",INDEX(MASTER!$D$24:$AG$391,$AH$200,G$255))</f>
        <v>3700</v>
      </c>
      <c r="H200" s="22" t="str" cm="1">
        <f t="array" ref="H200">IF($AH$200=0,"",INDEX(MASTER!$D$24:$AG$391,$AH$200,H$255))</f>
        <v>TO</v>
      </c>
      <c r="I200" s="23" cm="1">
        <f t="array" ref="I200">IF($AH$200=0,"",INDEX(MASTER!$D$24:$AG$391,$AH$200,I$255))</f>
        <v>3750</v>
      </c>
      <c r="J200" s="22" cm="1">
        <f t="array" ref="J200">IF($AH$200=0,"",INDEX(MASTER!$D$24:$AG$391,$AH$200,J$255))</f>
        <v>0</v>
      </c>
      <c r="K200" s="25" cm="1">
        <f t="array" ref="K200">IF($AH200=0,"",INDEX(MASTER!$AH$24:$BD$391,$AH200,D$255))</f>
        <v>0</v>
      </c>
      <c r="L200" s="25" cm="1">
        <f t="array" ref="L200">IF($AH200=0,"",INDEX(MASTER!$AH$24:$BD$391,$AH200,E$255))</f>
        <v>0</v>
      </c>
      <c r="M200" s="25" cm="1">
        <f t="array" ref="M200">IF($AH200=0,"",INDEX(MASTER!$AH$24:$BD$391,$AH200,F$255))</f>
        <v>0</v>
      </c>
      <c r="N200" s="25" cm="1">
        <f t="array" ref="N200">IF($AH200=0,"",INDEX(MASTER!$AH$24:$BD$391,$AH200,G$255))</f>
        <v>0</v>
      </c>
      <c r="O200" s="25" cm="1">
        <f t="array" ref="O200">IF($AH200=0,"",INDEX(MASTER!$AH$24:$BD$391,$AH200,H$255))</f>
        <v>0</v>
      </c>
      <c r="P200" s="25" cm="1">
        <f t="array" ref="P200">IF($AH200=0,"",INDEX(MASTER!$AH$24:$BD$391,$AH200,I$255))</f>
        <v>0</v>
      </c>
      <c r="Q200" s="25" cm="1">
        <f t="array" ref="Q200">IF($AH200=0,"",INDEX(MASTER!$AH$24:$BD$391,$AH200,J$255))</f>
        <v>0</v>
      </c>
      <c r="R200" s="25" cm="1">
        <f t="array" ref="R200">IF($AH200=0,"",INDEX(MASTER!$AH$24:$BD$391,$AH200,K$255))</f>
        <v>0</v>
      </c>
      <c r="S200" s="25" cm="1">
        <f t="array" ref="S200">IF($AH200=0,"",INDEX(MASTER!$AH$24:$BD$391,$AH200,L$255))</f>
        <v>0</v>
      </c>
      <c r="T200" s="25" cm="1">
        <f t="array" ref="T200">IF($AH200=0,"",INDEX(MASTER!$AH$24:$BD$391,$AH200,M$255))</f>
        <v>0</v>
      </c>
      <c r="U200" s="25" cm="1">
        <f t="array" ref="U200">IF($AH200=0,"",INDEX(MASTER!$AH$24:$BD$391,$AH200,N$255))</f>
        <v>0</v>
      </c>
      <c r="V200" s="25" cm="1">
        <f t="array" ref="V200">IF($AH200=0,"",INDEX(MASTER!$AH$24:$BD$391,$AH200,O$255))</f>
        <v>0</v>
      </c>
      <c r="W200" s="25" cm="1">
        <f t="array" ref="W200">IF($AH200=0,"",INDEX(MASTER!$AH$24:$BD$391,$AH200,P$255))</f>
        <v>0</v>
      </c>
      <c r="X200" s="25" cm="1">
        <f t="array" ref="X200">IF($AH200=0,"",INDEX(MASTER!$AH$24:$BD$391,$AH200,Q$255))</f>
        <v>0</v>
      </c>
      <c r="Y200" s="25" cm="1">
        <f t="array" ref="Y200">IF($AH200=0,"",INDEX(MASTER!$AH$24:$BD$391,$AH200,R$255))</f>
        <v>0</v>
      </c>
      <c r="Z200" s="25" cm="1">
        <f t="array" ref="Z200">IF($AH200=0,"",INDEX(MASTER!$AH$24:$BD$391,$AH200,S$255))</f>
        <v>0</v>
      </c>
      <c r="AA200" s="25" cm="1">
        <f t="array" ref="AA200">IF($AH200=0,"",INDEX(MASTER!$AH$24:$BD$391,$AH200,T$255))</f>
        <v>0</v>
      </c>
      <c r="AB200" s="25" cm="1">
        <f t="array" ref="AB200">IF($AH200=0,"",INDEX(MASTER!$AH$24:$BD$391,$AH200,U$255))</f>
        <v>0</v>
      </c>
      <c r="AC200" s="25" cm="1">
        <f t="array" ref="AC200">IF($AH200=0,"",INDEX(MASTER!$AH$24:$BD$391,$AH200,V$255))</f>
        <v>0</v>
      </c>
      <c r="AH200" s="3">
        <v>135</v>
      </c>
    </row>
    <row r="201" spans="2:34" ht="12.75" customHeight="1" x14ac:dyDescent="0.2">
      <c r="B201" s="28"/>
      <c r="D201" s="22" t="str" cm="1">
        <f t="array" ref="D201">IF($AH$201=0,"",INDEX(MASTER!$D$24:$AG$391,$AH$201,D$255))</f>
        <v>$XS152</v>
      </c>
      <c r="E201" s="22" cm="1">
        <f t="array" ref="E201">IF($AH$201=0,"",INDEX(MASTER!$D$24:$AG$391,$AH$201,E$255))</f>
        <v>0</v>
      </c>
      <c r="F201" s="22" t="str" cm="1">
        <f t="array" ref="F201">IF($AH$201=0,"",INDEX(MASTER!$D$24:$AG$391,$AH$201,F$255))</f>
        <v>RAMP B</v>
      </c>
      <c r="G201" s="23" cm="1">
        <f t="array" ref="G201">IF($AH$201=0,"",INDEX(MASTER!$D$24:$AG$391,$AH$201,G$255))</f>
        <v>3750</v>
      </c>
      <c r="H201" s="22" t="str" cm="1">
        <f t="array" ref="H201">IF($AH$201=0,"",INDEX(MASTER!$D$24:$AG$391,$AH$201,H$255))</f>
        <v>TO</v>
      </c>
      <c r="I201" s="23" cm="1">
        <f t="array" ref="I201">IF($AH$201=0,"",INDEX(MASTER!$D$24:$AG$391,$AH$201,I$255))</f>
        <v>3800</v>
      </c>
      <c r="J201" s="22" cm="1">
        <f t="array" ref="J201">IF($AH$201=0,"",INDEX(MASTER!$D$24:$AG$391,$AH$201,J$255))</f>
        <v>0</v>
      </c>
      <c r="K201" s="25" cm="1">
        <f t="array" ref="K201">IF($AH201=0,"",INDEX(MASTER!$AH$24:$BD$391,$AH201,D$255))</f>
        <v>0</v>
      </c>
      <c r="L201" s="25" cm="1">
        <f t="array" ref="L201">IF($AH201=0,"",INDEX(MASTER!$AH$24:$BD$391,$AH201,E$255))</f>
        <v>0</v>
      </c>
      <c r="M201" s="25" cm="1">
        <f t="array" ref="M201">IF($AH201=0,"",INDEX(MASTER!$AH$24:$BD$391,$AH201,F$255))</f>
        <v>0</v>
      </c>
      <c r="N201" s="25" cm="1">
        <f t="array" ref="N201">IF($AH201=0,"",INDEX(MASTER!$AH$24:$BD$391,$AH201,G$255))</f>
        <v>0</v>
      </c>
      <c r="O201" s="25" cm="1">
        <f t="array" ref="O201">IF($AH201=0,"",INDEX(MASTER!$AH$24:$BD$391,$AH201,H$255))</f>
        <v>0</v>
      </c>
      <c r="P201" s="25" cm="1">
        <f t="array" ref="P201">IF($AH201=0,"",INDEX(MASTER!$AH$24:$BD$391,$AH201,I$255))</f>
        <v>0</v>
      </c>
      <c r="Q201" s="25" cm="1">
        <f t="array" ref="Q201">IF($AH201=0,"",INDEX(MASTER!$AH$24:$BD$391,$AH201,J$255))</f>
        <v>0</v>
      </c>
      <c r="R201" s="25" cm="1">
        <f t="array" ref="R201">IF($AH201=0,"",INDEX(MASTER!$AH$24:$BD$391,$AH201,K$255))</f>
        <v>0</v>
      </c>
      <c r="S201" s="25" cm="1">
        <f t="array" ref="S201">IF($AH201=0,"",INDEX(MASTER!$AH$24:$BD$391,$AH201,L$255))</f>
        <v>0</v>
      </c>
      <c r="T201" s="25" cm="1">
        <f t="array" ref="T201">IF($AH201=0,"",INDEX(MASTER!$AH$24:$BD$391,$AH201,M$255))</f>
        <v>0</v>
      </c>
      <c r="U201" s="25" cm="1">
        <f t="array" ref="U201">IF($AH201=0,"",INDEX(MASTER!$AH$24:$BD$391,$AH201,N$255))</f>
        <v>0</v>
      </c>
      <c r="V201" s="25" cm="1">
        <f t="array" ref="V201">IF($AH201=0,"",INDEX(MASTER!$AH$24:$BD$391,$AH201,O$255))</f>
        <v>0</v>
      </c>
      <c r="W201" s="25" cm="1">
        <f t="array" ref="W201">IF($AH201=0,"",INDEX(MASTER!$AH$24:$BD$391,$AH201,P$255))</f>
        <v>0</v>
      </c>
      <c r="X201" s="25" cm="1">
        <f t="array" ref="X201">IF($AH201=0,"",INDEX(MASTER!$AH$24:$BD$391,$AH201,Q$255))</f>
        <v>0</v>
      </c>
      <c r="Y201" s="25" cm="1">
        <f t="array" ref="Y201">IF($AH201=0,"",INDEX(MASTER!$AH$24:$BD$391,$AH201,R$255))</f>
        <v>0</v>
      </c>
      <c r="Z201" s="25" cm="1">
        <f t="array" ref="Z201">IF($AH201=0,"",INDEX(MASTER!$AH$24:$BD$391,$AH201,S$255))</f>
        <v>0</v>
      </c>
      <c r="AA201" s="25" cm="1">
        <f t="array" ref="AA201">IF($AH201=0,"",INDEX(MASTER!$AH$24:$BD$391,$AH201,T$255))</f>
        <v>0</v>
      </c>
      <c r="AB201" s="25" cm="1">
        <f t="array" ref="AB201">IF($AH201=0,"",INDEX(MASTER!$AH$24:$BD$391,$AH201,U$255))</f>
        <v>0</v>
      </c>
      <c r="AC201" s="25" cm="1">
        <f t="array" ref="AC201">IF($AH201=0,"",INDEX(MASTER!$AH$24:$BD$391,$AH201,V$255))</f>
        <v>0</v>
      </c>
      <c r="AH201" s="3">
        <v>136</v>
      </c>
    </row>
    <row r="202" spans="2:34" ht="12.75" customHeight="1" x14ac:dyDescent="0.2">
      <c r="B202" s="28"/>
      <c r="D202" s="22" t="str" cm="1">
        <f t="array" ref="D202">IF($AH$202=0,"",INDEX(MASTER!$D$24:$AG$391,$AH$202,D$255))</f>
        <v>$XS152</v>
      </c>
      <c r="E202" s="22" cm="1">
        <f t="array" ref="E202">IF($AH$202=0,"",INDEX(MASTER!$D$24:$AG$391,$AH$202,E$255))</f>
        <v>0</v>
      </c>
      <c r="F202" s="22" t="str" cm="1">
        <f t="array" ref="F202">IF($AH$202=0,"",INDEX(MASTER!$D$24:$AG$391,$AH$202,F$255))</f>
        <v>RAMP B</v>
      </c>
      <c r="G202" s="23" cm="1">
        <f t="array" ref="G202">IF($AH$202=0,"",INDEX(MASTER!$D$24:$AG$391,$AH$202,G$255))</f>
        <v>3800</v>
      </c>
      <c r="H202" s="22" t="str" cm="1">
        <f t="array" ref="H202">IF($AH$202=0,"",INDEX(MASTER!$D$24:$AG$391,$AH$202,H$255))</f>
        <v>TO</v>
      </c>
      <c r="I202" s="23" cm="1">
        <f t="array" ref="I202">IF($AH$202=0,"",INDEX(MASTER!$D$24:$AG$391,$AH$202,I$255))</f>
        <v>3850</v>
      </c>
      <c r="J202" s="22" cm="1">
        <f t="array" ref="J202">IF($AH$202=0,"",INDEX(MASTER!$D$24:$AG$391,$AH$202,J$255))</f>
        <v>0</v>
      </c>
      <c r="K202" s="25" cm="1">
        <f t="array" ref="K202">IF($AH202=0,"",INDEX(MASTER!$AH$24:$BD$391,$AH202,D$255))</f>
        <v>0</v>
      </c>
      <c r="L202" s="25" cm="1">
        <f t="array" ref="L202">IF($AH202=0,"",INDEX(MASTER!$AH$24:$BD$391,$AH202,E$255))</f>
        <v>0</v>
      </c>
      <c r="M202" s="25" cm="1">
        <f t="array" ref="M202">IF($AH202=0,"",INDEX(MASTER!$AH$24:$BD$391,$AH202,F$255))</f>
        <v>0</v>
      </c>
      <c r="N202" s="25" cm="1">
        <f t="array" ref="N202">IF($AH202=0,"",INDEX(MASTER!$AH$24:$BD$391,$AH202,G$255))</f>
        <v>0</v>
      </c>
      <c r="O202" s="25" cm="1">
        <f t="array" ref="O202">IF($AH202=0,"",INDEX(MASTER!$AH$24:$BD$391,$AH202,H$255))</f>
        <v>0</v>
      </c>
      <c r="P202" s="25" cm="1">
        <f t="array" ref="P202">IF($AH202=0,"",INDEX(MASTER!$AH$24:$BD$391,$AH202,I$255))</f>
        <v>0</v>
      </c>
      <c r="Q202" s="25" cm="1">
        <f t="array" ref="Q202">IF($AH202=0,"",INDEX(MASTER!$AH$24:$BD$391,$AH202,J$255))</f>
        <v>0</v>
      </c>
      <c r="R202" s="25" cm="1">
        <f t="array" ref="R202">IF($AH202=0,"",INDEX(MASTER!$AH$24:$BD$391,$AH202,K$255))</f>
        <v>0</v>
      </c>
      <c r="S202" s="25" cm="1">
        <f t="array" ref="S202">IF($AH202=0,"",INDEX(MASTER!$AH$24:$BD$391,$AH202,L$255))</f>
        <v>0</v>
      </c>
      <c r="T202" s="25" cm="1">
        <f t="array" ref="T202">IF($AH202=0,"",INDEX(MASTER!$AH$24:$BD$391,$AH202,M$255))</f>
        <v>0</v>
      </c>
      <c r="U202" s="25" cm="1">
        <f t="array" ref="U202">IF($AH202=0,"",INDEX(MASTER!$AH$24:$BD$391,$AH202,N$255))</f>
        <v>0</v>
      </c>
      <c r="V202" s="25" cm="1">
        <f t="array" ref="V202">IF($AH202=0,"",INDEX(MASTER!$AH$24:$BD$391,$AH202,O$255))</f>
        <v>0</v>
      </c>
      <c r="W202" s="25" cm="1">
        <f t="array" ref="W202">IF($AH202=0,"",INDEX(MASTER!$AH$24:$BD$391,$AH202,P$255))</f>
        <v>0</v>
      </c>
      <c r="X202" s="25" cm="1">
        <f t="array" ref="X202">IF($AH202=0,"",INDEX(MASTER!$AH$24:$BD$391,$AH202,Q$255))</f>
        <v>0</v>
      </c>
      <c r="Y202" s="25" cm="1">
        <f t="array" ref="Y202">IF($AH202=0,"",INDEX(MASTER!$AH$24:$BD$391,$AH202,R$255))</f>
        <v>0</v>
      </c>
      <c r="Z202" s="25" cm="1">
        <f t="array" ref="Z202">IF($AH202=0,"",INDEX(MASTER!$AH$24:$BD$391,$AH202,S$255))</f>
        <v>0</v>
      </c>
      <c r="AA202" s="25" cm="1">
        <f t="array" ref="AA202">IF($AH202=0,"",INDEX(MASTER!$AH$24:$BD$391,$AH202,T$255))</f>
        <v>0</v>
      </c>
      <c r="AB202" s="25" cm="1">
        <f t="array" ref="AB202">IF($AH202=0,"",INDEX(MASTER!$AH$24:$BD$391,$AH202,U$255))</f>
        <v>0</v>
      </c>
      <c r="AC202" s="25" cm="1">
        <f t="array" ref="AC202">IF($AH202=0,"",INDEX(MASTER!$AH$24:$BD$391,$AH202,V$255))</f>
        <v>0</v>
      </c>
      <c r="AH202" s="3">
        <v>137</v>
      </c>
    </row>
    <row r="203" spans="2:34" ht="12.75" customHeight="1" x14ac:dyDescent="0.2">
      <c r="B203" s="28"/>
      <c r="D203" s="22" t="str" cm="1">
        <f t="array" ref="D203">IF($AH$203=0,"",INDEX(MASTER!$D$24:$AG$391,$AH$203,D$255))</f>
        <v>$XS153</v>
      </c>
      <c r="E203" s="22" cm="1">
        <f t="array" ref="E203">IF($AH$203=0,"",INDEX(MASTER!$D$24:$AG$391,$AH$203,E$255))</f>
        <v>0</v>
      </c>
      <c r="F203" s="22" t="str" cm="1">
        <f t="array" ref="F203">IF($AH$203=0,"",INDEX(MASTER!$D$24:$AG$391,$AH$203,F$255))</f>
        <v>RAMP B</v>
      </c>
      <c r="G203" s="23" cm="1">
        <f t="array" ref="G203">IF($AH$203=0,"",INDEX(MASTER!$D$24:$AG$391,$AH$203,G$255))</f>
        <v>3850</v>
      </c>
      <c r="H203" s="22" t="str" cm="1">
        <f t="array" ref="H203">IF($AH$203=0,"",INDEX(MASTER!$D$24:$AG$391,$AH$203,H$255))</f>
        <v>TO</v>
      </c>
      <c r="I203" s="23" cm="1">
        <f t="array" ref="I203">IF($AH$203=0,"",INDEX(MASTER!$D$24:$AG$391,$AH$203,I$255))</f>
        <v>3900</v>
      </c>
      <c r="J203" s="22" cm="1">
        <f t="array" ref="J203">IF($AH$203=0,"",INDEX(MASTER!$D$24:$AG$391,$AH$203,J$255))</f>
        <v>0</v>
      </c>
      <c r="K203" s="25" cm="1">
        <f t="array" ref="K203">IF($AH203=0,"",INDEX(MASTER!$AH$24:$BD$391,$AH203,D$255))</f>
        <v>0</v>
      </c>
      <c r="L203" s="25" cm="1">
        <f t="array" ref="L203">IF($AH203=0,"",INDEX(MASTER!$AH$24:$BD$391,$AH203,E$255))</f>
        <v>0</v>
      </c>
      <c r="M203" s="25" cm="1">
        <f t="array" ref="M203">IF($AH203=0,"",INDEX(MASTER!$AH$24:$BD$391,$AH203,F$255))</f>
        <v>0</v>
      </c>
      <c r="N203" s="25" cm="1">
        <f t="array" ref="N203">IF($AH203=0,"",INDEX(MASTER!$AH$24:$BD$391,$AH203,G$255))</f>
        <v>0</v>
      </c>
      <c r="O203" s="25" cm="1">
        <f t="array" ref="O203">IF($AH203=0,"",INDEX(MASTER!$AH$24:$BD$391,$AH203,H$255))</f>
        <v>0</v>
      </c>
      <c r="P203" s="25" cm="1">
        <f t="array" ref="P203">IF($AH203=0,"",INDEX(MASTER!$AH$24:$BD$391,$AH203,I$255))</f>
        <v>0</v>
      </c>
      <c r="Q203" s="25" cm="1">
        <f t="array" ref="Q203">IF($AH203=0,"",INDEX(MASTER!$AH$24:$BD$391,$AH203,J$255))</f>
        <v>0</v>
      </c>
      <c r="R203" s="25" cm="1">
        <f t="array" ref="R203">IF($AH203=0,"",INDEX(MASTER!$AH$24:$BD$391,$AH203,K$255))</f>
        <v>0</v>
      </c>
      <c r="S203" s="25" cm="1">
        <f t="array" ref="S203">IF($AH203=0,"",INDEX(MASTER!$AH$24:$BD$391,$AH203,L$255))</f>
        <v>0</v>
      </c>
      <c r="T203" s="25" cm="1">
        <f t="array" ref="T203">IF($AH203=0,"",INDEX(MASTER!$AH$24:$BD$391,$AH203,M$255))</f>
        <v>0</v>
      </c>
      <c r="U203" s="25" cm="1">
        <f t="array" ref="U203">IF($AH203=0,"",INDEX(MASTER!$AH$24:$BD$391,$AH203,N$255))</f>
        <v>0</v>
      </c>
      <c r="V203" s="25" cm="1">
        <f t="array" ref="V203">IF($AH203=0,"",INDEX(MASTER!$AH$24:$BD$391,$AH203,O$255))</f>
        <v>0</v>
      </c>
      <c r="W203" s="25" cm="1">
        <f t="array" ref="W203">IF($AH203=0,"",INDEX(MASTER!$AH$24:$BD$391,$AH203,P$255))</f>
        <v>0</v>
      </c>
      <c r="X203" s="25" cm="1">
        <f t="array" ref="X203">IF($AH203=0,"",INDEX(MASTER!$AH$24:$BD$391,$AH203,Q$255))</f>
        <v>0</v>
      </c>
      <c r="Y203" s="25" cm="1">
        <f t="array" ref="Y203">IF($AH203=0,"",INDEX(MASTER!$AH$24:$BD$391,$AH203,R$255))</f>
        <v>0</v>
      </c>
      <c r="Z203" s="25" cm="1">
        <f t="array" ref="Z203">IF($AH203=0,"",INDEX(MASTER!$AH$24:$BD$391,$AH203,S$255))</f>
        <v>0</v>
      </c>
      <c r="AA203" s="25" cm="1">
        <f t="array" ref="AA203">IF($AH203=0,"",INDEX(MASTER!$AH$24:$BD$391,$AH203,T$255))</f>
        <v>0</v>
      </c>
      <c r="AB203" s="25" cm="1">
        <f t="array" ref="AB203">IF($AH203=0,"",INDEX(MASTER!$AH$24:$BD$391,$AH203,U$255))</f>
        <v>0</v>
      </c>
      <c r="AC203" s="25" cm="1">
        <f t="array" ref="AC203">IF($AH203=0,"",INDEX(MASTER!$AH$24:$BD$391,$AH203,V$255))</f>
        <v>0</v>
      </c>
      <c r="AH203" s="3">
        <v>138</v>
      </c>
    </row>
    <row r="204" spans="2:34" ht="12.75" customHeight="1" x14ac:dyDescent="0.2">
      <c r="B204" s="28"/>
      <c r="D204" s="22" t="str" cm="1">
        <f t="array" ref="D204">IF($AH$204=0,"",INDEX(MASTER!$D$24:$AG$391,$AH$204,D$255))</f>
        <v>$XS153</v>
      </c>
      <c r="E204" s="22" cm="1">
        <f t="array" ref="E204">IF($AH$204=0,"",INDEX(MASTER!$D$24:$AG$391,$AH$204,E$255))</f>
        <v>0</v>
      </c>
      <c r="F204" s="22" t="str" cm="1">
        <f t="array" ref="F204">IF($AH$204=0,"",INDEX(MASTER!$D$24:$AG$391,$AH$204,F$255))</f>
        <v>RAMP B</v>
      </c>
      <c r="G204" s="23" cm="1">
        <f t="array" ref="G204">IF($AH$204=0,"",INDEX(MASTER!$D$24:$AG$391,$AH$204,G$255))</f>
        <v>3900</v>
      </c>
      <c r="H204" s="22" t="str" cm="1">
        <f t="array" ref="H204">IF($AH$204=0,"",INDEX(MASTER!$D$24:$AG$391,$AH$204,H$255))</f>
        <v>TO</v>
      </c>
      <c r="I204" s="23" cm="1">
        <f t="array" ref="I204">IF($AH$204=0,"",INDEX(MASTER!$D$24:$AG$391,$AH$204,I$255))</f>
        <v>3933.28</v>
      </c>
      <c r="J204" s="22" cm="1">
        <f t="array" ref="J204">IF($AH$204=0,"",INDEX(MASTER!$D$24:$AG$391,$AH$204,J$255))</f>
        <v>0</v>
      </c>
      <c r="K204" s="25" cm="1">
        <f t="array" ref="K204">IF($AH204=0,"",INDEX(MASTER!$AH$24:$BD$391,$AH204,D$255))</f>
        <v>0</v>
      </c>
      <c r="L204" s="25" cm="1">
        <f t="array" ref="L204">IF($AH204=0,"",INDEX(MASTER!$AH$24:$BD$391,$AH204,E$255))</f>
        <v>0</v>
      </c>
      <c r="M204" s="25" cm="1">
        <f t="array" ref="M204">IF($AH204=0,"",INDEX(MASTER!$AH$24:$BD$391,$AH204,F$255))</f>
        <v>0</v>
      </c>
      <c r="N204" s="25" cm="1">
        <f t="array" ref="N204">IF($AH204=0,"",INDEX(MASTER!$AH$24:$BD$391,$AH204,G$255))</f>
        <v>0</v>
      </c>
      <c r="O204" s="25" cm="1">
        <f t="array" ref="O204">IF($AH204=0,"",INDEX(MASTER!$AH$24:$BD$391,$AH204,H$255))</f>
        <v>0</v>
      </c>
      <c r="P204" s="25" cm="1">
        <f t="array" ref="P204">IF($AH204=0,"",INDEX(MASTER!$AH$24:$BD$391,$AH204,I$255))</f>
        <v>0</v>
      </c>
      <c r="Q204" s="25" cm="1">
        <f t="array" ref="Q204">IF($AH204=0,"",INDEX(MASTER!$AH$24:$BD$391,$AH204,J$255))</f>
        <v>0</v>
      </c>
      <c r="R204" s="25" cm="1">
        <f t="array" ref="R204">IF($AH204=0,"",INDEX(MASTER!$AH$24:$BD$391,$AH204,K$255))</f>
        <v>0</v>
      </c>
      <c r="S204" s="25" cm="1">
        <f t="array" ref="S204">IF($AH204=0,"",INDEX(MASTER!$AH$24:$BD$391,$AH204,L$255))</f>
        <v>0</v>
      </c>
      <c r="T204" s="25" cm="1">
        <f t="array" ref="T204">IF($AH204=0,"",INDEX(MASTER!$AH$24:$BD$391,$AH204,M$255))</f>
        <v>0</v>
      </c>
      <c r="U204" s="25" cm="1">
        <f t="array" ref="U204">IF($AH204=0,"",INDEX(MASTER!$AH$24:$BD$391,$AH204,N$255))</f>
        <v>0</v>
      </c>
      <c r="V204" s="25" cm="1">
        <f t="array" ref="V204">IF($AH204=0,"",INDEX(MASTER!$AH$24:$BD$391,$AH204,O$255))</f>
        <v>0</v>
      </c>
      <c r="W204" s="25" cm="1">
        <f t="array" ref="W204">IF($AH204=0,"",INDEX(MASTER!$AH$24:$BD$391,$AH204,P$255))</f>
        <v>0</v>
      </c>
      <c r="X204" s="25" cm="1">
        <f t="array" ref="X204">IF($AH204=0,"",INDEX(MASTER!$AH$24:$BD$391,$AH204,Q$255))</f>
        <v>0</v>
      </c>
      <c r="Y204" s="25" cm="1">
        <f t="array" ref="Y204">IF($AH204=0,"",INDEX(MASTER!$AH$24:$BD$391,$AH204,R$255))</f>
        <v>0</v>
      </c>
      <c r="Z204" s="25" cm="1">
        <f t="array" ref="Z204">IF($AH204=0,"",INDEX(MASTER!$AH$24:$BD$391,$AH204,S$255))</f>
        <v>0</v>
      </c>
      <c r="AA204" s="25" cm="1">
        <f t="array" ref="AA204">IF($AH204=0,"",INDEX(MASTER!$AH$24:$BD$391,$AH204,T$255))</f>
        <v>0</v>
      </c>
      <c r="AB204" s="25" cm="1">
        <f t="array" ref="AB204">IF($AH204=0,"",INDEX(MASTER!$AH$24:$BD$391,$AH204,U$255))</f>
        <v>0</v>
      </c>
      <c r="AC204" s="25" cm="1">
        <f t="array" ref="AC204">IF($AH204=0,"",INDEX(MASTER!$AH$24:$BD$391,$AH204,V$255))</f>
        <v>0</v>
      </c>
      <c r="AH204" s="3">
        <v>139</v>
      </c>
    </row>
    <row r="205" spans="2:34" ht="12.75" customHeight="1" x14ac:dyDescent="0.2">
      <c r="B205" s="28"/>
      <c r="D205" s="22" cm="1">
        <f t="array" ref="D205">IF($AH$205=0,"",INDEX(MASTER!$D$24:$AG$391,$AH$205,D$255))</f>
        <v>0</v>
      </c>
      <c r="E205" s="22" cm="1">
        <f t="array" ref="E205">IF($AH$205=0,"",INDEX(MASTER!$D$24:$AG$391,$AH$205,E$255))</f>
        <v>0</v>
      </c>
      <c r="F205" s="22" cm="1">
        <f t="array" ref="F205">IF($AH$205=0,"",INDEX(MASTER!$D$24:$AG$391,$AH$205,F$255))</f>
        <v>0</v>
      </c>
      <c r="G205" s="23" cm="1">
        <f t="array" ref="G205">IF($AH$205=0,"",INDEX(MASTER!$D$24:$AG$391,$AH$205,G$255))</f>
        <v>0</v>
      </c>
      <c r="H205" s="22" cm="1">
        <f t="array" ref="H205">IF($AH$205=0,"",INDEX(MASTER!$D$24:$AG$391,$AH$205,H$255))</f>
        <v>0</v>
      </c>
      <c r="I205" s="23" cm="1">
        <f t="array" ref="I205">IF($AH$205=0,"",INDEX(MASTER!$D$24:$AG$391,$AH$205,I$255))</f>
        <v>0</v>
      </c>
      <c r="J205" s="22" cm="1">
        <f t="array" ref="J205">IF($AH$205=0,"",INDEX(MASTER!$D$24:$AG$391,$AH$205,J$255))</f>
        <v>0</v>
      </c>
      <c r="K205" s="25" cm="1">
        <f t="array" ref="K205">IF($AH205=0,"",INDEX(MASTER!$AH$24:$BD$391,$AH205,D$255))</f>
        <v>0</v>
      </c>
      <c r="L205" s="25" cm="1">
        <f t="array" ref="L205">IF($AH205=0,"",INDEX(MASTER!$AH$24:$BD$391,$AH205,E$255))</f>
        <v>0</v>
      </c>
      <c r="M205" s="25" cm="1">
        <f t="array" ref="M205">IF($AH205=0,"",INDEX(MASTER!$AH$24:$BD$391,$AH205,F$255))</f>
        <v>0</v>
      </c>
      <c r="N205" s="25" cm="1">
        <f t="array" ref="N205">IF($AH205=0,"",INDEX(MASTER!$AH$24:$BD$391,$AH205,G$255))</f>
        <v>0</v>
      </c>
      <c r="O205" s="25" cm="1">
        <f t="array" ref="O205">IF($AH205=0,"",INDEX(MASTER!$AH$24:$BD$391,$AH205,H$255))</f>
        <v>0</v>
      </c>
      <c r="P205" s="25" cm="1">
        <f t="array" ref="P205">IF($AH205=0,"",INDEX(MASTER!$AH$24:$BD$391,$AH205,I$255))</f>
        <v>0</v>
      </c>
      <c r="Q205" s="25" cm="1">
        <f t="array" ref="Q205">IF($AH205=0,"",INDEX(MASTER!$AH$24:$BD$391,$AH205,J$255))</f>
        <v>0</v>
      </c>
      <c r="R205" s="25" cm="1">
        <f t="array" ref="R205">IF($AH205=0,"",INDEX(MASTER!$AH$24:$BD$391,$AH205,K$255))</f>
        <v>0</v>
      </c>
      <c r="S205" s="25" cm="1">
        <f t="array" ref="S205">IF($AH205=0,"",INDEX(MASTER!$AH$24:$BD$391,$AH205,L$255))</f>
        <v>0</v>
      </c>
      <c r="T205" s="25" cm="1">
        <f t="array" ref="T205">IF($AH205=0,"",INDEX(MASTER!$AH$24:$BD$391,$AH205,M$255))</f>
        <v>0</v>
      </c>
      <c r="U205" s="25" cm="1">
        <f t="array" ref="U205">IF($AH205=0,"",INDEX(MASTER!$AH$24:$BD$391,$AH205,N$255))</f>
        <v>0</v>
      </c>
      <c r="V205" s="25" cm="1">
        <f t="array" ref="V205">IF($AH205=0,"",INDEX(MASTER!$AH$24:$BD$391,$AH205,O$255))</f>
        <v>0</v>
      </c>
      <c r="W205" s="25" cm="1">
        <f t="array" ref="W205">IF($AH205=0,"",INDEX(MASTER!$AH$24:$BD$391,$AH205,P$255))</f>
        <v>0</v>
      </c>
      <c r="X205" s="25" cm="1">
        <f t="array" ref="X205">IF($AH205=0,"",INDEX(MASTER!$AH$24:$BD$391,$AH205,Q$255))</f>
        <v>0</v>
      </c>
      <c r="Y205" s="25" cm="1">
        <f t="array" ref="Y205">IF($AH205=0,"",INDEX(MASTER!$AH$24:$BD$391,$AH205,R$255))</f>
        <v>0</v>
      </c>
      <c r="Z205" s="25" cm="1">
        <f t="array" ref="Z205">IF($AH205=0,"",INDEX(MASTER!$AH$24:$BD$391,$AH205,S$255))</f>
        <v>0</v>
      </c>
      <c r="AA205" s="25" cm="1">
        <f t="array" ref="AA205">IF($AH205=0,"",INDEX(MASTER!$AH$24:$BD$391,$AH205,T$255))</f>
        <v>0</v>
      </c>
      <c r="AB205" s="25" cm="1">
        <f t="array" ref="AB205">IF($AH205=0,"",INDEX(MASTER!$AH$24:$BD$391,$AH205,U$255))</f>
        <v>0</v>
      </c>
      <c r="AC205" s="25" cm="1">
        <f t="array" ref="AC205">IF($AH205=0,"",INDEX(MASTER!$AH$24:$BD$391,$AH205,V$255))</f>
        <v>0</v>
      </c>
      <c r="AH205" s="3">
        <v>140</v>
      </c>
    </row>
    <row r="206" spans="2:34" ht="12.75" customHeight="1" x14ac:dyDescent="0.2">
      <c r="B206" s="28"/>
      <c r="D206" s="22" t="str" cm="1">
        <f t="array" ref="D206">IF($AH$206=0,"",INDEX(MASTER!$D$24:$AG$391,$AH$206,D$255))</f>
        <v>$XS154</v>
      </c>
      <c r="E206" s="22" cm="1">
        <f t="array" ref="E206">IF($AH$206=0,"",INDEX(MASTER!$D$24:$AG$391,$AH$206,E$255))</f>
        <v>0</v>
      </c>
      <c r="F206" s="22" t="str" cm="1">
        <f t="array" ref="F206">IF($AH$206=0,"",INDEX(MASTER!$D$24:$AG$391,$AH$206,F$255))</f>
        <v>RAMPS CD</v>
      </c>
      <c r="G206" s="23" cm="1">
        <f t="array" ref="G206">IF($AH$206=0,"",INDEX(MASTER!$D$24:$AG$391,$AH$206,G$255))</f>
        <v>1062.81</v>
      </c>
      <c r="H206" s="22" t="str" cm="1">
        <f t="array" ref="H206">IF($AH$206=0,"",INDEX(MASTER!$D$24:$AG$391,$AH$206,H$255))</f>
        <v>TO</v>
      </c>
      <c r="I206" s="23" cm="1">
        <f t="array" ref="I206">IF($AH$206=0,"",INDEX(MASTER!$D$24:$AG$391,$AH$206,I$255))</f>
        <v>1100</v>
      </c>
      <c r="J206" s="22" cm="1">
        <f t="array" ref="J206">IF($AH$206=0,"",INDEX(MASTER!$D$24:$AG$391,$AH$206,J$255))</f>
        <v>0</v>
      </c>
      <c r="K206" s="25" cm="1">
        <f t="array" ref="K206">IF($AH206=0,"",INDEX(MASTER!$AH$24:$BD$391,$AH206,D$255))</f>
        <v>0</v>
      </c>
      <c r="L206" s="25" cm="1">
        <f t="array" ref="L206">IF($AH206=0,"",INDEX(MASTER!$AH$24:$BD$391,$AH206,E$255))</f>
        <v>0</v>
      </c>
      <c r="M206" s="25" cm="1">
        <f t="array" ref="M206">IF($AH206=0,"",INDEX(MASTER!$AH$24:$BD$391,$AH206,F$255))</f>
        <v>0</v>
      </c>
      <c r="N206" s="25" cm="1">
        <f t="array" ref="N206">IF($AH206=0,"",INDEX(MASTER!$AH$24:$BD$391,$AH206,G$255))</f>
        <v>0</v>
      </c>
      <c r="O206" s="25" cm="1">
        <f t="array" ref="O206">IF($AH206=0,"",INDEX(MASTER!$AH$24:$BD$391,$AH206,H$255))</f>
        <v>0</v>
      </c>
      <c r="P206" s="25" cm="1">
        <f t="array" ref="P206">IF($AH206=0,"",INDEX(MASTER!$AH$24:$BD$391,$AH206,I$255))</f>
        <v>0</v>
      </c>
      <c r="Q206" s="25" cm="1">
        <f t="array" ref="Q206">IF($AH206=0,"",INDEX(MASTER!$AH$24:$BD$391,$AH206,J$255))</f>
        <v>0</v>
      </c>
      <c r="R206" s="25" cm="1">
        <f t="array" ref="R206">IF($AH206=0,"",INDEX(MASTER!$AH$24:$BD$391,$AH206,K$255))</f>
        <v>0</v>
      </c>
      <c r="S206" s="25" cm="1">
        <f t="array" ref="S206">IF($AH206=0,"",INDEX(MASTER!$AH$24:$BD$391,$AH206,L$255))</f>
        <v>0</v>
      </c>
      <c r="T206" s="25" cm="1">
        <f t="array" ref="T206">IF($AH206=0,"",INDEX(MASTER!$AH$24:$BD$391,$AH206,M$255))</f>
        <v>0</v>
      </c>
      <c r="U206" s="25" cm="1">
        <f t="array" ref="U206">IF($AH206=0,"",INDEX(MASTER!$AH$24:$BD$391,$AH206,N$255))</f>
        <v>0</v>
      </c>
      <c r="V206" s="25" cm="1">
        <f t="array" ref="V206">IF($AH206=0,"",INDEX(MASTER!$AH$24:$BD$391,$AH206,O$255))</f>
        <v>0</v>
      </c>
      <c r="W206" s="25" cm="1">
        <f t="array" ref="W206">IF($AH206=0,"",INDEX(MASTER!$AH$24:$BD$391,$AH206,P$255))</f>
        <v>0</v>
      </c>
      <c r="X206" s="25" cm="1">
        <f t="array" ref="X206">IF($AH206=0,"",INDEX(MASTER!$AH$24:$BD$391,$AH206,Q$255))</f>
        <v>0</v>
      </c>
      <c r="Y206" s="25" cm="1">
        <f t="array" ref="Y206">IF($AH206=0,"",INDEX(MASTER!$AH$24:$BD$391,$AH206,R$255))</f>
        <v>0</v>
      </c>
      <c r="Z206" s="25" cm="1">
        <f t="array" ref="Z206">IF($AH206=0,"",INDEX(MASTER!$AH$24:$BD$391,$AH206,S$255))</f>
        <v>0</v>
      </c>
      <c r="AA206" s="25" cm="1">
        <f t="array" ref="AA206">IF($AH206=0,"",INDEX(MASTER!$AH$24:$BD$391,$AH206,T$255))</f>
        <v>0</v>
      </c>
      <c r="AB206" s="25" cm="1">
        <f t="array" ref="AB206">IF($AH206=0,"",INDEX(MASTER!$AH$24:$BD$391,$AH206,U$255))</f>
        <v>0</v>
      </c>
      <c r="AC206" s="25" cm="1">
        <f t="array" ref="AC206">IF($AH206=0,"",INDEX(MASTER!$AH$24:$BD$391,$AH206,V$255))</f>
        <v>0</v>
      </c>
      <c r="AH206" s="3">
        <v>141</v>
      </c>
    </row>
    <row r="207" spans="2:34" ht="12.75" customHeight="1" x14ac:dyDescent="0.2">
      <c r="B207" s="28"/>
      <c r="D207" s="22" t="str" cm="1">
        <f t="array" ref="D207">IF($AH$207=0,"",INDEX(MASTER!$D$24:$AG$391,$AH$207,D$255))</f>
        <v>$XS154</v>
      </c>
      <c r="E207" s="22" cm="1">
        <f t="array" ref="E207">IF($AH$207=0,"",INDEX(MASTER!$D$24:$AG$391,$AH$207,E$255))</f>
        <v>0</v>
      </c>
      <c r="F207" s="22" t="str" cm="1">
        <f t="array" ref="F207">IF($AH$207=0,"",INDEX(MASTER!$D$24:$AG$391,$AH$207,F$255))</f>
        <v>RAMPS CD</v>
      </c>
      <c r="G207" s="23" cm="1">
        <f t="array" ref="G207">IF($AH$207=0,"",INDEX(MASTER!$D$24:$AG$391,$AH$207,G$255))</f>
        <v>1100</v>
      </c>
      <c r="H207" s="22" t="str" cm="1">
        <f t="array" ref="H207">IF($AH$207=0,"",INDEX(MASTER!$D$24:$AG$391,$AH$207,H$255))</f>
        <v>TO</v>
      </c>
      <c r="I207" s="23" cm="1">
        <f t="array" ref="I207">IF($AH$207=0,"",INDEX(MASTER!$D$24:$AG$391,$AH$207,I$255))</f>
        <v>1150</v>
      </c>
      <c r="J207" s="22" cm="1">
        <f t="array" ref="J207">IF($AH$207=0,"",INDEX(MASTER!$D$24:$AG$391,$AH$207,J$255))</f>
        <v>0</v>
      </c>
      <c r="K207" s="25" cm="1">
        <f t="array" ref="K207">IF($AH207=0,"",INDEX(MASTER!$AH$24:$BD$391,$AH207,D$255))</f>
        <v>0</v>
      </c>
      <c r="L207" s="25" cm="1">
        <f t="array" ref="L207">IF($AH207=0,"",INDEX(MASTER!$AH$24:$BD$391,$AH207,E$255))</f>
        <v>0</v>
      </c>
      <c r="M207" s="25" cm="1">
        <f t="array" ref="M207">IF($AH207=0,"",INDEX(MASTER!$AH$24:$BD$391,$AH207,F$255))</f>
        <v>0</v>
      </c>
      <c r="N207" s="25" cm="1">
        <f t="array" ref="N207">IF($AH207=0,"",INDEX(MASTER!$AH$24:$BD$391,$AH207,G$255))</f>
        <v>0</v>
      </c>
      <c r="O207" s="25" cm="1">
        <f t="array" ref="O207">IF($AH207=0,"",INDEX(MASTER!$AH$24:$BD$391,$AH207,H$255))</f>
        <v>0</v>
      </c>
      <c r="P207" s="25" cm="1">
        <f t="array" ref="P207">IF($AH207=0,"",INDEX(MASTER!$AH$24:$BD$391,$AH207,I$255))</f>
        <v>0</v>
      </c>
      <c r="Q207" s="25" cm="1">
        <f t="array" ref="Q207">IF($AH207=0,"",INDEX(MASTER!$AH$24:$BD$391,$AH207,J$255))</f>
        <v>0</v>
      </c>
      <c r="R207" s="25" cm="1">
        <f t="array" ref="R207">IF($AH207=0,"",INDEX(MASTER!$AH$24:$BD$391,$AH207,K$255))</f>
        <v>0</v>
      </c>
      <c r="S207" s="25" cm="1">
        <f t="array" ref="S207">IF($AH207=0,"",INDEX(MASTER!$AH$24:$BD$391,$AH207,L$255))</f>
        <v>0</v>
      </c>
      <c r="T207" s="25" cm="1">
        <f t="array" ref="T207">IF($AH207=0,"",INDEX(MASTER!$AH$24:$BD$391,$AH207,M$255))</f>
        <v>0</v>
      </c>
      <c r="U207" s="25" cm="1">
        <f t="array" ref="U207">IF($AH207=0,"",INDEX(MASTER!$AH$24:$BD$391,$AH207,N$255))</f>
        <v>0</v>
      </c>
      <c r="V207" s="25" cm="1">
        <f t="array" ref="V207">IF($AH207=0,"",INDEX(MASTER!$AH$24:$BD$391,$AH207,O$255))</f>
        <v>0</v>
      </c>
      <c r="W207" s="25" cm="1">
        <f t="array" ref="W207">IF($AH207=0,"",INDEX(MASTER!$AH$24:$BD$391,$AH207,P$255))</f>
        <v>0</v>
      </c>
      <c r="X207" s="25" cm="1">
        <f t="array" ref="X207">IF($AH207=0,"",INDEX(MASTER!$AH$24:$BD$391,$AH207,Q$255))</f>
        <v>0</v>
      </c>
      <c r="Y207" s="25" cm="1">
        <f t="array" ref="Y207">IF($AH207=0,"",INDEX(MASTER!$AH$24:$BD$391,$AH207,R$255))</f>
        <v>0</v>
      </c>
      <c r="Z207" s="25" cm="1">
        <f t="array" ref="Z207">IF($AH207=0,"",INDEX(MASTER!$AH$24:$BD$391,$AH207,S$255))</f>
        <v>0</v>
      </c>
      <c r="AA207" s="25" cm="1">
        <f t="array" ref="AA207">IF($AH207=0,"",INDEX(MASTER!$AH$24:$BD$391,$AH207,T$255))</f>
        <v>0</v>
      </c>
      <c r="AB207" s="25" cm="1">
        <f t="array" ref="AB207">IF($AH207=0,"",INDEX(MASTER!$AH$24:$BD$391,$AH207,U$255))</f>
        <v>0</v>
      </c>
      <c r="AC207" s="25" cm="1">
        <f t="array" ref="AC207">IF($AH207=0,"",INDEX(MASTER!$AH$24:$BD$391,$AH207,V$255))</f>
        <v>0</v>
      </c>
      <c r="AH207" s="3">
        <v>142</v>
      </c>
    </row>
    <row r="208" spans="2:34" ht="12.75" customHeight="1" x14ac:dyDescent="0.2">
      <c r="B208" s="28"/>
      <c r="D208" s="22" t="str" cm="1">
        <f t="array" ref="D208">IF($AH$208=0,"",INDEX(MASTER!$D$24:$AG$391,$AH$208,D$255))</f>
        <v>$XS155</v>
      </c>
      <c r="E208" s="22" cm="1">
        <f t="array" ref="E208">IF($AH$208=0,"",INDEX(MASTER!$D$24:$AG$391,$AH$208,E$255))</f>
        <v>0</v>
      </c>
      <c r="F208" s="22" t="str" cm="1">
        <f t="array" ref="F208">IF($AH$208=0,"",INDEX(MASTER!$D$24:$AG$391,$AH$208,F$255))</f>
        <v>RAMPS CD</v>
      </c>
      <c r="G208" s="23" cm="1">
        <f t="array" ref="G208">IF($AH$208=0,"",INDEX(MASTER!$D$24:$AG$391,$AH$208,G$255))</f>
        <v>1150</v>
      </c>
      <c r="H208" s="22" t="str" cm="1">
        <f t="array" ref="H208">IF($AH$208=0,"",INDEX(MASTER!$D$24:$AG$391,$AH$208,H$255))</f>
        <v>TO</v>
      </c>
      <c r="I208" s="23" cm="1">
        <f t="array" ref="I208">IF($AH$208=0,"",INDEX(MASTER!$D$24:$AG$391,$AH$208,I$255))</f>
        <v>1200</v>
      </c>
      <c r="J208" s="22" cm="1">
        <f t="array" ref="J208">IF($AH$208=0,"",INDEX(MASTER!$D$24:$AG$391,$AH$208,J$255))</f>
        <v>0</v>
      </c>
      <c r="K208" s="25" cm="1">
        <f t="array" ref="K208">IF($AH208=0,"",INDEX(MASTER!$AH$24:$BD$391,$AH208,D$255))</f>
        <v>0</v>
      </c>
      <c r="L208" s="25" cm="1">
        <f t="array" ref="L208">IF($AH208=0,"",INDEX(MASTER!$AH$24:$BD$391,$AH208,E$255))</f>
        <v>0</v>
      </c>
      <c r="M208" s="25" cm="1">
        <f t="array" ref="M208">IF($AH208=0,"",INDEX(MASTER!$AH$24:$BD$391,$AH208,F$255))</f>
        <v>0</v>
      </c>
      <c r="N208" s="25" cm="1">
        <f t="array" ref="N208">IF($AH208=0,"",INDEX(MASTER!$AH$24:$BD$391,$AH208,G$255))</f>
        <v>0</v>
      </c>
      <c r="O208" s="25" cm="1">
        <f t="array" ref="O208">IF($AH208=0,"",INDEX(MASTER!$AH$24:$BD$391,$AH208,H$255))</f>
        <v>0</v>
      </c>
      <c r="P208" s="25" cm="1">
        <f t="array" ref="P208">IF($AH208=0,"",INDEX(MASTER!$AH$24:$BD$391,$AH208,I$255))</f>
        <v>0</v>
      </c>
      <c r="Q208" s="25" cm="1">
        <f t="array" ref="Q208">IF($AH208=0,"",INDEX(MASTER!$AH$24:$BD$391,$AH208,J$255))</f>
        <v>0</v>
      </c>
      <c r="R208" s="25" cm="1">
        <f t="array" ref="R208">IF($AH208=0,"",INDEX(MASTER!$AH$24:$BD$391,$AH208,K$255))</f>
        <v>0</v>
      </c>
      <c r="S208" s="25" cm="1">
        <f t="array" ref="S208">IF($AH208=0,"",INDEX(MASTER!$AH$24:$BD$391,$AH208,L$255))</f>
        <v>0</v>
      </c>
      <c r="T208" s="25" cm="1">
        <f t="array" ref="T208">IF($AH208=0,"",INDEX(MASTER!$AH$24:$BD$391,$AH208,M$255))</f>
        <v>0</v>
      </c>
      <c r="U208" s="25" cm="1">
        <f t="array" ref="U208">IF($AH208=0,"",INDEX(MASTER!$AH$24:$BD$391,$AH208,N$255))</f>
        <v>0</v>
      </c>
      <c r="V208" s="25" cm="1">
        <f t="array" ref="V208">IF($AH208=0,"",INDEX(MASTER!$AH$24:$BD$391,$AH208,O$255))</f>
        <v>0</v>
      </c>
      <c r="W208" s="25" cm="1">
        <f t="array" ref="W208">IF($AH208=0,"",INDEX(MASTER!$AH$24:$BD$391,$AH208,P$255))</f>
        <v>0</v>
      </c>
      <c r="X208" s="25" cm="1">
        <f t="array" ref="X208">IF($AH208=0,"",INDEX(MASTER!$AH$24:$BD$391,$AH208,Q$255))</f>
        <v>0</v>
      </c>
      <c r="Y208" s="25" cm="1">
        <f t="array" ref="Y208">IF($AH208=0,"",INDEX(MASTER!$AH$24:$BD$391,$AH208,R$255))</f>
        <v>0</v>
      </c>
      <c r="Z208" s="25" cm="1">
        <f t="array" ref="Z208">IF($AH208=0,"",INDEX(MASTER!$AH$24:$BD$391,$AH208,S$255))</f>
        <v>0</v>
      </c>
      <c r="AA208" s="25" cm="1">
        <f t="array" ref="AA208">IF($AH208=0,"",INDEX(MASTER!$AH$24:$BD$391,$AH208,T$255))</f>
        <v>0</v>
      </c>
      <c r="AB208" s="25" cm="1">
        <f t="array" ref="AB208">IF($AH208=0,"",INDEX(MASTER!$AH$24:$BD$391,$AH208,U$255))</f>
        <v>0</v>
      </c>
      <c r="AC208" s="25" cm="1">
        <f t="array" ref="AC208">IF($AH208=0,"",INDEX(MASTER!$AH$24:$BD$391,$AH208,V$255))</f>
        <v>0</v>
      </c>
      <c r="AH208" s="3">
        <v>143</v>
      </c>
    </row>
    <row r="209" spans="2:34" ht="12.75" customHeight="1" x14ac:dyDescent="0.2">
      <c r="B209" s="28"/>
      <c r="D209" s="22" t="str" cm="1">
        <f t="array" ref="D209">IF($AH$209=0,"",INDEX(MASTER!$D$24:$AG$391,$AH$209,D$255))</f>
        <v>$XS155</v>
      </c>
      <c r="E209" s="22" cm="1">
        <f t="array" ref="E209">IF($AH$209=0,"",INDEX(MASTER!$D$24:$AG$391,$AH$209,E$255))</f>
        <v>0</v>
      </c>
      <c r="F209" s="22" t="str" cm="1">
        <f t="array" ref="F209">IF($AH$209=0,"",INDEX(MASTER!$D$24:$AG$391,$AH$209,F$255))</f>
        <v>RAMPS CD</v>
      </c>
      <c r="G209" s="23" cm="1">
        <f t="array" ref="G209">IF($AH$209=0,"",INDEX(MASTER!$D$24:$AG$391,$AH$209,G$255))</f>
        <v>1200</v>
      </c>
      <c r="H209" s="22" t="str" cm="1">
        <f t="array" ref="H209">IF($AH$209=0,"",INDEX(MASTER!$D$24:$AG$391,$AH$209,H$255))</f>
        <v>TO</v>
      </c>
      <c r="I209" s="23" cm="1">
        <f t="array" ref="I209">IF($AH$209=0,"",INDEX(MASTER!$D$24:$AG$391,$AH$209,I$255))</f>
        <v>1250</v>
      </c>
      <c r="J209" s="22" cm="1">
        <f t="array" ref="J209">IF($AH$209=0,"",INDEX(MASTER!$D$24:$AG$391,$AH$209,J$255))</f>
        <v>0</v>
      </c>
      <c r="K209" s="25" cm="1">
        <f t="array" ref="K209">IF($AH209=0,"",INDEX(MASTER!$AH$24:$BD$391,$AH209,D$255))</f>
        <v>0</v>
      </c>
      <c r="L209" s="25" cm="1">
        <f t="array" ref="L209">IF($AH209=0,"",INDEX(MASTER!$AH$24:$BD$391,$AH209,E$255))</f>
        <v>0</v>
      </c>
      <c r="M209" s="25" cm="1">
        <f t="array" ref="M209">IF($AH209=0,"",INDEX(MASTER!$AH$24:$BD$391,$AH209,F$255))</f>
        <v>0</v>
      </c>
      <c r="N209" s="25" cm="1">
        <f t="array" ref="N209">IF($AH209=0,"",INDEX(MASTER!$AH$24:$BD$391,$AH209,G$255))</f>
        <v>0</v>
      </c>
      <c r="O209" s="25" cm="1">
        <f t="array" ref="O209">IF($AH209=0,"",INDEX(MASTER!$AH$24:$BD$391,$AH209,H$255))</f>
        <v>0</v>
      </c>
      <c r="P209" s="25" cm="1">
        <f t="array" ref="P209">IF($AH209=0,"",INDEX(MASTER!$AH$24:$BD$391,$AH209,I$255))</f>
        <v>0</v>
      </c>
      <c r="Q209" s="25" cm="1">
        <f t="array" ref="Q209">IF($AH209=0,"",INDEX(MASTER!$AH$24:$BD$391,$AH209,J$255))</f>
        <v>0</v>
      </c>
      <c r="R209" s="25" cm="1">
        <f t="array" ref="R209">IF($AH209=0,"",INDEX(MASTER!$AH$24:$BD$391,$AH209,K$255))</f>
        <v>0</v>
      </c>
      <c r="S209" s="25" cm="1">
        <f t="array" ref="S209">IF($AH209=0,"",INDEX(MASTER!$AH$24:$BD$391,$AH209,L$255))</f>
        <v>0</v>
      </c>
      <c r="T209" s="25" cm="1">
        <f t="array" ref="T209">IF($AH209=0,"",INDEX(MASTER!$AH$24:$BD$391,$AH209,M$255))</f>
        <v>0</v>
      </c>
      <c r="U209" s="25" cm="1">
        <f t="array" ref="U209">IF($AH209=0,"",INDEX(MASTER!$AH$24:$BD$391,$AH209,N$255))</f>
        <v>0</v>
      </c>
      <c r="V209" s="25" cm="1">
        <f t="array" ref="V209">IF($AH209=0,"",INDEX(MASTER!$AH$24:$BD$391,$AH209,O$255))</f>
        <v>0</v>
      </c>
      <c r="W209" s="25" cm="1">
        <f t="array" ref="W209">IF($AH209=0,"",INDEX(MASTER!$AH$24:$BD$391,$AH209,P$255))</f>
        <v>0</v>
      </c>
      <c r="X209" s="25" cm="1">
        <f t="array" ref="X209">IF($AH209=0,"",INDEX(MASTER!$AH$24:$BD$391,$AH209,Q$255))</f>
        <v>0</v>
      </c>
      <c r="Y209" s="25" cm="1">
        <f t="array" ref="Y209">IF($AH209=0,"",INDEX(MASTER!$AH$24:$BD$391,$AH209,R$255))</f>
        <v>0</v>
      </c>
      <c r="Z209" s="25" cm="1">
        <f t="array" ref="Z209">IF($AH209=0,"",INDEX(MASTER!$AH$24:$BD$391,$AH209,S$255))</f>
        <v>0</v>
      </c>
      <c r="AA209" s="25" cm="1">
        <f t="array" ref="AA209">IF($AH209=0,"",INDEX(MASTER!$AH$24:$BD$391,$AH209,T$255))</f>
        <v>0</v>
      </c>
      <c r="AB209" s="25" cm="1">
        <f t="array" ref="AB209">IF($AH209=0,"",INDEX(MASTER!$AH$24:$BD$391,$AH209,U$255))</f>
        <v>0</v>
      </c>
      <c r="AC209" s="25" cm="1">
        <f t="array" ref="AC209">IF($AH209=0,"",INDEX(MASTER!$AH$24:$BD$391,$AH209,V$255))</f>
        <v>0</v>
      </c>
      <c r="AH209" s="3">
        <v>144</v>
      </c>
    </row>
    <row r="210" spans="2:34" ht="12.75" customHeight="1" x14ac:dyDescent="0.2">
      <c r="B210" s="28"/>
      <c r="D210" s="22" t="str" cm="1">
        <f t="array" ref="D210">IF($AH$210=0,"",INDEX(MASTER!$D$24:$AG$391,$AH$210,D$255))</f>
        <v>$XS155</v>
      </c>
      <c r="E210" s="22" cm="1">
        <f t="array" ref="E210">IF($AH$210=0,"",INDEX(MASTER!$D$24:$AG$391,$AH$210,E$255))</f>
        <v>0</v>
      </c>
      <c r="F210" s="22" t="str" cm="1">
        <f t="array" ref="F210">IF($AH$210=0,"",INDEX(MASTER!$D$24:$AG$391,$AH$210,F$255))</f>
        <v>RAMPS CD</v>
      </c>
      <c r="G210" s="23" cm="1">
        <f t="array" ref="G210">IF($AH$210=0,"",INDEX(MASTER!$D$24:$AG$391,$AH$210,G$255))</f>
        <v>1250</v>
      </c>
      <c r="H210" s="22" t="str" cm="1">
        <f t="array" ref="H210">IF($AH$210=0,"",INDEX(MASTER!$D$24:$AG$391,$AH$210,H$255))</f>
        <v>TO</v>
      </c>
      <c r="I210" s="23" cm="1">
        <f t="array" ref="I210">IF($AH$210=0,"",INDEX(MASTER!$D$24:$AG$391,$AH$210,I$255))</f>
        <v>1300</v>
      </c>
      <c r="J210" s="22" cm="1">
        <f t="array" ref="J210">IF($AH$210=0,"",INDEX(MASTER!$D$24:$AG$391,$AH$210,J$255))</f>
        <v>0</v>
      </c>
      <c r="K210" s="25" cm="1">
        <f t="array" ref="K210">IF($AH210=0,"",INDEX(MASTER!$AH$24:$BD$391,$AH210,D$255))</f>
        <v>0</v>
      </c>
      <c r="L210" s="25" cm="1">
        <f t="array" ref="L210">IF($AH210=0,"",INDEX(MASTER!$AH$24:$BD$391,$AH210,E$255))</f>
        <v>0</v>
      </c>
      <c r="M210" s="25" cm="1">
        <f t="array" ref="M210">IF($AH210=0,"",INDEX(MASTER!$AH$24:$BD$391,$AH210,F$255))</f>
        <v>0</v>
      </c>
      <c r="N210" s="25" cm="1">
        <f t="array" ref="N210">IF($AH210=0,"",INDEX(MASTER!$AH$24:$BD$391,$AH210,G$255))</f>
        <v>0</v>
      </c>
      <c r="O210" s="25" cm="1">
        <f t="array" ref="O210">IF($AH210=0,"",INDEX(MASTER!$AH$24:$BD$391,$AH210,H$255))</f>
        <v>0</v>
      </c>
      <c r="P210" s="25" cm="1">
        <f t="array" ref="P210">IF($AH210=0,"",INDEX(MASTER!$AH$24:$BD$391,$AH210,I$255))</f>
        <v>0</v>
      </c>
      <c r="Q210" s="25" cm="1">
        <f t="array" ref="Q210">IF($AH210=0,"",INDEX(MASTER!$AH$24:$BD$391,$AH210,J$255))</f>
        <v>0</v>
      </c>
      <c r="R210" s="25" cm="1">
        <f t="array" ref="R210">IF($AH210=0,"",INDEX(MASTER!$AH$24:$BD$391,$AH210,K$255))</f>
        <v>0</v>
      </c>
      <c r="S210" s="25" cm="1">
        <f t="array" ref="S210">IF($AH210=0,"",INDEX(MASTER!$AH$24:$BD$391,$AH210,L$255))</f>
        <v>0</v>
      </c>
      <c r="T210" s="25" cm="1">
        <f t="array" ref="T210">IF($AH210=0,"",INDEX(MASTER!$AH$24:$BD$391,$AH210,M$255))</f>
        <v>0</v>
      </c>
      <c r="U210" s="25" cm="1">
        <f t="array" ref="U210">IF($AH210=0,"",INDEX(MASTER!$AH$24:$BD$391,$AH210,N$255))</f>
        <v>0</v>
      </c>
      <c r="V210" s="25" cm="1">
        <f t="array" ref="V210">IF($AH210=0,"",INDEX(MASTER!$AH$24:$BD$391,$AH210,O$255))</f>
        <v>0</v>
      </c>
      <c r="W210" s="25" cm="1">
        <f t="array" ref="W210">IF($AH210=0,"",INDEX(MASTER!$AH$24:$BD$391,$AH210,P$255))</f>
        <v>0</v>
      </c>
      <c r="X210" s="25" cm="1">
        <f t="array" ref="X210">IF($AH210=0,"",INDEX(MASTER!$AH$24:$BD$391,$AH210,Q$255))</f>
        <v>0</v>
      </c>
      <c r="Y210" s="25" cm="1">
        <f t="array" ref="Y210">IF($AH210=0,"",INDEX(MASTER!$AH$24:$BD$391,$AH210,R$255))</f>
        <v>0</v>
      </c>
      <c r="Z210" s="25" cm="1">
        <f t="array" ref="Z210">IF($AH210=0,"",INDEX(MASTER!$AH$24:$BD$391,$AH210,S$255))</f>
        <v>0</v>
      </c>
      <c r="AA210" s="25" cm="1">
        <f t="array" ref="AA210">IF($AH210=0,"",INDEX(MASTER!$AH$24:$BD$391,$AH210,T$255))</f>
        <v>0</v>
      </c>
      <c r="AB210" s="25" cm="1">
        <f t="array" ref="AB210">IF($AH210=0,"",INDEX(MASTER!$AH$24:$BD$391,$AH210,U$255))</f>
        <v>0</v>
      </c>
      <c r="AC210" s="25" cm="1">
        <f t="array" ref="AC210">IF($AH210=0,"",INDEX(MASTER!$AH$24:$BD$391,$AH210,V$255))</f>
        <v>0</v>
      </c>
      <c r="AH210" s="3">
        <v>145</v>
      </c>
    </row>
    <row r="211" spans="2:34" ht="12.75" customHeight="1" x14ac:dyDescent="0.2">
      <c r="B211" s="28"/>
      <c r="D211" s="22" t="str" cm="1">
        <f t="array" ref="D211">IF($AH$211=0,"",INDEX(MASTER!$D$24:$AG$391,$AH$211,D$255))</f>
        <v>$XS156</v>
      </c>
      <c r="E211" s="22" cm="1">
        <f t="array" ref="E211">IF($AH$211=0,"",INDEX(MASTER!$D$24:$AG$391,$AH$211,E$255))</f>
        <v>0</v>
      </c>
      <c r="F211" s="22" t="str" cm="1">
        <f t="array" ref="F211">IF($AH$211=0,"",INDEX(MASTER!$D$24:$AG$391,$AH$211,F$255))</f>
        <v>RAMPS CD</v>
      </c>
      <c r="G211" s="23" cm="1">
        <f t="array" ref="G211">IF($AH$211=0,"",INDEX(MASTER!$D$24:$AG$391,$AH$211,G$255))</f>
        <v>1300</v>
      </c>
      <c r="H211" s="22" t="str" cm="1">
        <f t="array" ref="H211">IF($AH$211=0,"",INDEX(MASTER!$D$24:$AG$391,$AH$211,H$255))</f>
        <v>TO</v>
      </c>
      <c r="I211" s="23" cm="1">
        <f t="array" ref="I211">IF($AH$211=0,"",INDEX(MASTER!$D$24:$AG$391,$AH$211,I$255))</f>
        <v>1350</v>
      </c>
      <c r="J211" s="22" cm="1">
        <f t="array" ref="J211">IF($AH$211=0,"",INDEX(MASTER!$D$24:$AG$391,$AH$211,J$255))</f>
        <v>0</v>
      </c>
      <c r="K211" s="25" cm="1">
        <f t="array" ref="K211">IF($AH211=0,"",INDEX(MASTER!$AH$24:$BD$391,$AH211,D$255))</f>
        <v>0</v>
      </c>
      <c r="L211" s="25" cm="1">
        <f t="array" ref="L211">IF($AH211=0,"",INDEX(MASTER!$AH$24:$BD$391,$AH211,E$255))</f>
        <v>0</v>
      </c>
      <c r="M211" s="25" cm="1">
        <f t="array" ref="M211">IF($AH211=0,"",INDEX(MASTER!$AH$24:$BD$391,$AH211,F$255))</f>
        <v>0</v>
      </c>
      <c r="N211" s="25" cm="1">
        <f t="array" ref="N211">IF($AH211=0,"",INDEX(MASTER!$AH$24:$BD$391,$AH211,G$255))</f>
        <v>0</v>
      </c>
      <c r="O211" s="25" cm="1">
        <f t="array" ref="O211">IF($AH211=0,"",INDEX(MASTER!$AH$24:$BD$391,$AH211,H$255))</f>
        <v>0</v>
      </c>
      <c r="P211" s="25" cm="1">
        <f t="array" ref="P211">IF($AH211=0,"",INDEX(MASTER!$AH$24:$BD$391,$AH211,I$255))</f>
        <v>0</v>
      </c>
      <c r="Q211" s="25" cm="1">
        <f t="array" ref="Q211">IF($AH211=0,"",INDEX(MASTER!$AH$24:$BD$391,$AH211,J$255))</f>
        <v>0</v>
      </c>
      <c r="R211" s="25" cm="1">
        <f t="array" ref="R211">IF($AH211=0,"",INDEX(MASTER!$AH$24:$BD$391,$AH211,K$255))</f>
        <v>0</v>
      </c>
      <c r="S211" s="25" cm="1">
        <f t="array" ref="S211">IF($AH211=0,"",INDEX(MASTER!$AH$24:$BD$391,$AH211,L$255))</f>
        <v>0</v>
      </c>
      <c r="T211" s="25" cm="1">
        <f t="array" ref="T211">IF($AH211=0,"",INDEX(MASTER!$AH$24:$BD$391,$AH211,M$255))</f>
        <v>0</v>
      </c>
      <c r="U211" s="25" cm="1">
        <f t="array" ref="U211">IF($AH211=0,"",INDEX(MASTER!$AH$24:$BD$391,$AH211,N$255))</f>
        <v>0</v>
      </c>
      <c r="V211" s="25" cm="1">
        <f t="array" ref="V211">IF($AH211=0,"",INDEX(MASTER!$AH$24:$BD$391,$AH211,O$255))</f>
        <v>0</v>
      </c>
      <c r="W211" s="25" cm="1">
        <f t="array" ref="W211">IF($AH211=0,"",INDEX(MASTER!$AH$24:$BD$391,$AH211,P$255))</f>
        <v>0</v>
      </c>
      <c r="X211" s="25" cm="1">
        <f t="array" ref="X211">IF($AH211=0,"",INDEX(MASTER!$AH$24:$BD$391,$AH211,Q$255))</f>
        <v>0</v>
      </c>
      <c r="Y211" s="25" cm="1">
        <f t="array" ref="Y211">IF($AH211=0,"",INDEX(MASTER!$AH$24:$BD$391,$AH211,R$255))</f>
        <v>0</v>
      </c>
      <c r="Z211" s="25" cm="1">
        <f t="array" ref="Z211">IF($AH211=0,"",INDEX(MASTER!$AH$24:$BD$391,$AH211,S$255))</f>
        <v>0</v>
      </c>
      <c r="AA211" s="25" cm="1">
        <f t="array" ref="AA211">IF($AH211=0,"",INDEX(MASTER!$AH$24:$BD$391,$AH211,T$255))</f>
        <v>0</v>
      </c>
      <c r="AB211" s="25" cm="1">
        <f t="array" ref="AB211">IF($AH211=0,"",INDEX(MASTER!$AH$24:$BD$391,$AH211,U$255))</f>
        <v>0</v>
      </c>
      <c r="AC211" s="25" cm="1">
        <f t="array" ref="AC211">IF($AH211=0,"",INDEX(MASTER!$AH$24:$BD$391,$AH211,V$255))</f>
        <v>0</v>
      </c>
      <c r="AH211" s="3">
        <v>146</v>
      </c>
    </row>
    <row r="212" spans="2:34" ht="12.75" customHeight="1" x14ac:dyDescent="0.2">
      <c r="B212" s="28"/>
      <c r="D212" s="22" t="str" cm="1">
        <f t="array" ref="D212">IF($AH$212=0,"",INDEX(MASTER!$D$24:$AG$391,$AH$212,D$255))</f>
        <v>$XS156</v>
      </c>
      <c r="E212" s="22" cm="1">
        <f t="array" ref="E212">IF($AH$212=0,"",INDEX(MASTER!$D$24:$AG$391,$AH$212,E$255))</f>
        <v>0</v>
      </c>
      <c r="F212" s="22" t="str" cm="1">
        <f t="array" ref="F212">IF($AH$212=0,"",INDEX(MASTER!$D$24:$AG$391,$AH$212,F$255))</f>
        <v>RAMPS CD</v>
      </c>
      <c r="G212" s="23" cm="1">
        <f t="array" ref="G212">IF($AH$212=0,"",INDEX(MASTER!$D$24:$AG$391,$AH$212,G$255))</f>
        <v>1350</v>
      </c>
      <c r="H212" s="22" t="str" cm="1">
        <f t="array" ref="H212">IF($AH$212=0,"",INDEX(MASTER!$D$24:$AG$391,$AH$212,H$255))</f>
        <v>TO</v>
      </c>
      <c r="I212" s="23" cm="1">
        <f t="array" ref="I212">IF($AH$212=0,"",INDEX(MASTER!$D$24:$AG$391,$AH$212,I$255))</f>
        <v>1400</v>
      </c>
      <c r="J212" s="22" cm="1">
        <f t="array" ref="J212">IF($AH$212=0,"",INDEX(MASTER!$D$24:$AG$391,$AH$212,J$255))</f>
        <v>0</v>
      </c>
      <c r="K212" s="25" cm="1">
        <f t="array" ref="K212">IF($AH212=0,"",INDEX(MASTER!$AH$24:$BD$391,$AH212,D$255))</f>
        <v>0</v>
      </c>
      <c r="L212" s="25" cm="1">
        <f t="array" ref="L212">IF($AH212=0,"",INDEX(MASTER!$AH$24:$BD$391,$AH212,E$255))</f>
        <v>0</v>
      </c>
      <c r="M212" s="25" cm="1">
        <f t="array" ref="M212">IF($AH212=0,"",INDEX(MASTER!$AH$24:$BD$391,$AH212,F$255))</f>
        <v>0</v>
      </c>
      <c r="N212" s="25" cm="1">
        <f t="array" ref="N212">IF($AH212=0,"",INDEX(MASTER!$AH$24:$BD$391,$AH212,G$255))</f>
        <v>0</v>
      </c>
      <c r="O212" s="25" cm="1">
        <f t="array" ref="O212">IF($AH212=0,"",INDEX(MASTER!$AH$24:$BD$391,$AH212,H$255))</f>
        <v>0</v>
      </c>
      <c r="P212" s="25" cm="1">
        <f t="array" ref="P212">IF($AH212=0,"",INDEX(MASTER!$AH$24:$BD$391,$AH212,I$255))</f>
        <v>0</v>
      </c>
      <c r="Q212" s="25" cm="1">
        <f t="array" ref="Q212">IF($AH212=0,"",INDEX(MASTER!$AH$24:$BD$391,$AH212,J$255))</f>
        <v>0</v>
      </c>
      <c r="R212" s="25" cm="1">
        <f t="array" ref="R212">IF($AH212=0,"",INDEX(MASTER!$AH$24:$BD$391,$AH212,K$255))</f>
        <v>0</v>
      </c>
      <c r="S212" s="25" cm="1">
        <f t="array" ref="S212">IF($AH212=0,"",INDEX(MASTER!$AH$24:$BD$391,$AH212,L$255))</f>
        <v>0</v>
      </c>
      <c r="T212" s="25" cm="1">
        <f t="array" ref="T212">IF($AH212=0,"",INDEX(MASTER!$AH$24:$BD$391,$AH212,M$255))</f>
        <v>0</v>
      </c>
      <c r="U212" s="25" cm="1">
        <f t="array" ref="U212">IF($AH212=0,"",INDEX(MASTER!$AH$24:$BD$391,$AH212,N$255))</f>
        <v>0</v>
      </c>
      <c r="V212" s="25" cm="1">
        <f t="array" ref="V212">IF($AH212=0,"",INDEX(MASTER!$AH$24:$BD$391,$AH212,O$255))</f>
        <v>0</v>
      </c>
      <c r="W212" s="25" cm="1">
        <f t="array" ref="W212">IF($AH212=0,"",INDEX(MASTER!$AH$24:$BD$391,$AH212,P$255))</f>
        <v>0</v>
      </c>
      <c r="X212" s="25" cm="1">
        <f t="array" ref="X212">IF($AH212=0,"",INDEX(MASTER!$AH$24:$BD$391,$AH212,Q$255))</f>
        <v>0</v>
      </c>
      <c r="Y212" s="25" cm="1">
        <f t="array" ref="Y212">IF($AH212=0,"",INDEX(MASTER!$AH$24:$BD$391,$AH212,R$255))</f>
        <v>0</v>
      </c>
      <c r="Z212" s="25" cm="1">
        <f t="array" ref="Z212">IF($AH212=0,"",INDEX(MASTER!$AH$24:$BD$391,$AH212,S$255))</f>
        <v>0</v>
      </c>
      <c r="AA212" s="25" cm="1">
        <f t="array" ref="AA212">IF($AH212=0,"",INDEX(MASTER!$AH$24:$BD$391,$AH212,T$255))</f>
        <v>0</v>
      </c>
      <c r="AB212" s="25" cm="1">
        <f t="array" ref="AB212">IF($AH212=0,"",INDEX(MASTER!$AH$24:$BD$391,$AH212,U$255))</f>
        <v>0</v>
      </c>
      <c r="AC212" s="25" cm="1">
        <f t="array" ref="AC212">IF($AH212=0,"",INDEX(MASTER!$AH$24:$BD$391,$AH212,V$255))</f>
        <v>0</v>
      </c>
      <c r="AH212" s="3">
        <v>147</v>
      </c>
    </row>
    <row r="213" spans="2:34" ht="12.75" customHeight="1" x14ac:dyDescent="0.2">
      <c r="B213" s="28"/>
      <c r="D213" s="22" t="str" cm="1">
        <f t="array" ref="D213">IF($AH$213=0,"",INDEX(MASTER!$D$24:$AG$391,$AH$213,D$255))</f>
        <v>$XS157</v>
      </c>
      <c r="E213" s="22" cm="1">
        <f t="array" ref="E213">IF($AH$213=0,"",INDEX(MASTER!$D$24:$AG$391,$AH$213,E$255))</f>
        <v>0</v>
      </c>
      <c r="F213" s="22" t="str" cm="1">
        <f t="array" ref="F213">IF($AH$213=0,"",INDEX(MASTER!$D$24:$AG$391,$AH$213,F$255))</f>
        <v>RAMPS CD</v>
      </c>
      <c r="G213" s="23" cm="1">
        <f t="array" ref="G213">IF($AH$213=0,"",INDEX(MASTER!$D$24:$AG$391,$AH$213,G$255))</f>
        <v>1400</v>
      </c>
      <c r="H213" s="22" t="str" cm="1">
        <f t="array" ref="H213">IF($AH$213=0,"",INDEX(MASTER!$D$24:$AG$391,$AH$213,H$255))</f>
        <v>TO</v>
      </c>
      <c r="I213" s="23" cm="1">
        <f t="array" ref="I213">IF($AH$213=0,"",INDEX(MASTER!$D$24:$AG$391,$AH$213,I$255))</f>
        <v>1450</v>
      </c>
      <c r="J213" s="22" cm="1">
        <f t="array" ref="J213">IF($AH$213=0,"",INDEX(MASTER!$D$24:$AG$391,$AH$213,J$255))</f>
        <v>0</v>
      </c>
      <c r="K213" s="25" cm="1">
        <f t="array" ref="K213">IF($AH213=0,"",INDEX(MASTER!$AH$24:$BD$391,$AH213,D$255))</f>
        <v>0</v>
      </c>
      <c r="L213" s="25" cm="1">
        <f t="array" ref="L213">IF($AH213=0,"",INDEX(MASTER!$AH$24:$BD$391,$AH213,E$255))</f>
        <v>0</v>
      </c>
      <c r="M213" s="25" cm="1">
        <f t="array" ref="M213">IF($AH213=0,"",INDEX(MASTER!$AH$24:$BD$391,$AH213,F$255))</f>
        <v>0</v>
      </c>
      <c r="N213" s="25" cm="1">
        <f t="array" ref="N213">IF($AH213=0,"",INDEX(MASTER!$AH$24:$BD$391,$AH213,G$255))</f>
        <v>0</v>
      </c>
      <c r="O213" s="25" cm="1">
        <f t="array" ref="O213">IF($AH213=0,"",INDEX(MASTER!$AH$24:$BD$391,$AH213,H$255))</f>
        <v>0</v>
      </c>
      <c r="P213" s="25" cm="1">
        <f t="array" ref="P213">IF($AH213=0,"",INDEX(MASTER!$AH$24:$BD$391,$AH213,I$255))</f>
        <v>0</v>
      </c>
      <c r="Q213" s="25" cm="1">
        <f t="array" ref="Q213">IF($AH213=0,"",INDEX(MASTER!$AH$24:$BD$391,$AH213,J$255))</f>
        <v>0</v>
      </c>
      <c r="R213" s="25" cm="1">
        <f t="array" ref="R213">IF($AH213=0,"",INDEX(MASTER!$AH$24:$BD$391,$AH213,K$255))</f>
        <v>0</v>
      </c>
      <c r="S213" s="25" cm="1">
        <f t="array" ref="S213">IF($AH213=0,"",INDEX(MASTER!$AH$24:$BD$391,$AH213,L$255))</f>
        <v>0</v>
      </c>
      <c r="T213" s="25" cm="1">
        <f t="array" ref="T213">IF($AH213=0,"",INDEX(MASTER!$AH$24:$BD$391,$AH213,M$255))</f>
        <v>0</v>
      </c>
      <c r="U213" s="25" cm="1">
        <f t="array" ref="U213">IF($AH213=0,"",INDEX(MASTER!$AH$24:$BD$391,$AH213,N$255))</f>
        <v>0</v>
      </c>
      <c r="V213" s="25" cm="1">
        <f t="array" ref="V213">IF($AH213=0,"",INDEX(MASTER!$AH$24:$BD$391,$AH213,O$255))</f>
        <v>0</v>
      </c>
      <c r="W213" s="25" cm="1">
        <f t="array" ref="W213">IF($AH213=0,"",INDEX(MASTER!$AH$24:$BD$391,$AH213,P$255))</f>
        <v>0</v>
      </c>
      <c r="X213" s="25" cm="1">
        <f t="array" ref="X213">IF($AH213=0,"",INDEX(MASTER!$AH$24:$BD$391,$AH213,Q$255))</f>
        <v>0</v>
      </c>
      <c r="Y213" s="25" cm="1">
        <f t="array" ref="Y213">IF($AH213=0,"",INDEX(MASTER!$AH$24:$BD$391,$AH213,R$255))</f>
        <v>0</v>
      </c>
      <c r="Z213" s="25" cm="1">
        <f t="array" ref="Z213">IF($AH213=0,"",INDEX(MASTER!$AH$24:$BD$391,$AH213,S$255))</f>
        <v>0</v>
      </c>
      <c r="AA213" s="25" cm="1">
        <f t="array" ref="AA213">IF($AH213=0,"",INDEX(MASTER!$AH$24:$BD$391,$AH213,T$255))</f>
        <v>0</v>
      </c>
      <c r="AB213" s="25" cm="1">
        <f t="array" ref="AB213">IF($AH213=0,"",INDEX(MASTER!$AH$24:$BD$391,$AH213,U$255))</f>
        <v>0</v>
      </c>
      <c r="AC213" s="25" cm="1">
        <f t="array" ref="AC213">IF($AH213=0,"",INDEX(MASTER!$AH$24:$BD$391,$AH213,V$255))</f>
        <v>0</v>
      </c>
      <c r="AH213" s="3">
        <v>148</v>
      </c>
    </row>
    <row r="214" spans="2:34" ht="12.75" customHeight="1" x14ac:dyDescent="0.2">
      <c r="B214" s="28"/>
      <c r="D214" s="22" t="str" cm="1">
        <f t="array" ref="D214">IF($AH$214=0,"",INDEX(MASTER!$D$24:$AG$391,$AH$214,D$255))</f>
        <v>$XS157</v>
      </c>
      <c r="E214" s="22" cm="1">
        <f t="array" ref="E214">IF($AH$214=0,"",INDEX(MASTER!$D$24:$AG$391,$AH$214,E$255))</f>
        <v>0</v>
      </c>
      <c r="F214" s="22" t="str" cm="1">
        <f t="array" ref="F214">IF($AH$214=0,"",INDEX(MASTER!$D$24:$AG$391,$AH$214,F$255))</f>
        <v>RAMPS CD</v>
      </c>
      <c r="G214" s="23" cm="1">
        <f t="array" ref="G214">IF($AH$214=0,"",INDEX(MASTER!$D$24:$AG$391,$AH$214,G$255))</f>
        <v>1450</v>
      </c>
      <c r="H214" s="22" t="str" cm="1">
        <f t="array" ref="H214">IF($AH$214=0,"",INDEX(MASTER!$D$24:$AG$391,$AH$214,H$255))</f>
        <v>TO</v>
      </c>
      <c r="I214" s="23" cm="1">
        <f t="array" ref="I214">IF($AH$214=0,"",INDEX(MASTER!$D$24:$AG$391,$AH$214,I$255))</f>
        <v>1500</v>
      </c>
      <c r="J214" s="22" cm="1">
        <f t="array" ref="J214">IF($AH$214=0,"",INDEX(MASTER!$D$24:$AG$391,$AH$214,J$255))</f>
        <v>0</v>
      </c>
      <c r="K214" s="25" cm="1">
        <f t="array" ref="K214">IF($AH214=0,"",INDEX(MASTER!$AH$24:$BD$391,$AH214,D$255))</f>
        <v>0</v>
      </c>
      <c r="L214" s="25" cm="1">
        <f t="array" ref="L214">IF($AH214=0,"",INDEX(MASTER!$AH$24:$BD$391,$AH214,E$255))</f>
        <v>0</v>
      </c>
      <c r="M214" s="25" cm="1">
        <f t="array" ref="M214">IF($AH214=0,"",INDEX(MASTER!$AH$24:$BD$391,$AH214,F$255))</f>
        <v>0</v>
      </c>
      <c r="N214" s="25" cm="1">
        <f t="array" ref="N214">IF($AH214=0,"",INDEX(MASTER!$AH$24:$BD$391,$AH214,G$255))</f>
        <v>0</v>
      </c>
      <c r="O214" s="25" cm="1">
        <f t="array" ref="O214">IF($AH214=0,"",INDEX(MASTER!$AH$24:$BD$391,$AH214,H$255))</f>
        <v>0</v>
      </c>
      <c r="P214" s="25" cm="1">
        <f t="array" ref="P214">IF($AH214=0,"",INDEX(MASTER!$AH$24:$BD$391,$AH214,I$255))</f>
        <v>0</v>
      </c>
      <c r="Q214" s="25" cm="1">
        <f t="array" ref="Q214">IF($AH214=0,"",INDEX(MASTER!$AH$24:$BD$391,$AH214,J$255))</f>
        <v>0</v>
      </c>
      <c r="R214" s="25" cm="1">
        <f t="array" ref="R214">IF($AH214=0,"",INDEX(MASTER!$AH$24:$BD$391,$AH214,K$255))</f>
        <v>0</v>
      </c>
      <c r="S214" s="25" cm="1">
        <f t="array" ref="S214">IF($AH214=0,"",INDEX(MASTER!$AH$24:$BD$391,$AH214,L$255))</f>
        <v>0</v>
      </c>
      <c r="T214" s="25" cm="1">
        <f t="array" ref="T214">IF($AH214=0,"",INDEX(MASTER!$AH$24:$BD$391,$AH214,M$255))</f>
        <v>0</v>
      </c>
      <c r="U214" s="25" cm="1">
        <f t="array" ref="U214">IF($AH214=0,"",INDEX(MASTER!$AH$24:$BD$391,$AH214,N$255))</f>
        <v>0</v>
      </c>
      <c r="V214" s="25" cm="1">
        <f t="array" ref="V214">IF($AH214=0,"",INDEX(MASTER!$AH$24:$BD$391,$AH214,O$255))</f>
        <v>0</v>
      </c>
      <c r="W214" s="25" cm="1">
        <f t="array" ref="W214">IF($AH214=0,"",INDEX(MASTER!$AH$24:$BD$391,$AH214,P$255))</f>
        <v>0</v>
      </c>
      <c r="X214" s="25" cm="1">
        <f t="array" ref="X214">IF($AH214=0,"",INDEX(MASTER!$AH$24:$BD$391,$AH214,Q$255))</f>
        <v>0</v>
      </c>
      <c r="Y214" s="25" cm="1">
        <f t="array" ref="Y214">IF($AH214=0,"",INDEX(MASTER!$AH$24:$BD$391,$AH214,R$255))</f>
        <v>0</v>
      </c>
      <c r="Z214" s="25" cm="1">
        <f t="array" ref="Z214">IF($AH214=0,"",INDEX(MASTER!$AH$24:$BD$391,$AH214,S$255))</f>
        <v>0</v>
      </c>
      <c r="AA214" s="25" cm="1">
        <f t="array" ref="AA214">IF($AH214=0,"",INDEX(MASTER!$AH$24:$BD$391,$AH214,T$255))</f>
        <v>0</v>
      </c>
      <c r="AB214" s="25" cm="1">
        <f t="array" ref="AB214">IF($AH214=0,"",INDEX(MASTER!$AH$24:$BD$391,$AH214,U$255))</f>
        <v>0</v>
      </c>
      <c r="AC214" s="25" cm="1">
        <f t="array" ref="AC214">IF($AH214=0,"",INDEX(MASTER!$AH$24:$BD$391,$AH214,V$255))</f>
        <v>0</v>
      </c>
      <c r="AH214" s="3">
        <v>149</v>
      </c>
    </row>
    <row r="215" spans="2:34" ht="12.75" customHeight="1" x14ac:dyDescent="0.2">
      <c r="B215" s="28"/>
      <c r="D215" s="22" t="str" cm="1">
        <f t="array" ref="D215">IF($AH$215=0,"",INDEX(MASTER!$D$24:$AG$391,$AH$215,D$255))</f>
        <v>$XS158</v>
      </c>
      <c r="E215" s="22" cm="1">
        <f t="array" ref="E215">IF($AH$215=0,"",INDEX(MASTER!$D$24:$AG$391,$AH$215,E$255))</f>
        <v>0</v>
      </c>
      <c r="F215" s="22" t="str" cm="1">
        <f t="array" ref="F215">IF($AH$215=0,"",INDEX(MASTER!$D$24:$AG$391,$AH$215,F$255))</f>
        <v>RAMPS CD</v>
      </c>
      <c r="G215" s="23" cm="1">
        <f t="array" ref="G215">IF($AH$215=0,"",INDEX(MASTER!$D$24:$AG$391,$AH$215,G$255))</f>
        <v>1500</v>
      </c>
      <c r="H215" s="22" t="str" cm="1">
        <f t="array" ref="H215">IF($AH$215=0,"",INDEX(MASTER!$D$24:$AG$391,$AH$215,H$255))</f>
        <v>TO</v>
      </c>
      <c r="I215" s="23" cm="1">
        <f t="array" ref="I215">IF($AH$215=0,"",INDEX(MASTER!$D$24:$AG$391,$AH$215,I$255))</f>
        <v>1550</v>
      </c>
      <c r="J215" s="22" cm="1">
        <f t="array" ref="J215">IF($AH$215=0,"",INDEX(MASTER!$D$24:$AG$391,$AH$215,J$255))</f>
        <v>0</v>
      </c>
      <c r="K215" s="25" cm="1">
        <f t="array" ref="K215">IF($AH215=0,"",INDEX(MASTER!$AH$24:$BD$391,$AH215,D$255))</f>
        <v>0</v>
      </c>
      <c r="L215" s="25" cm="1">
        <f t="array" ref="L215">IF($AH215=0,"",INDEX(MASTER!$AH$24:$BD$391,$AH215,E$255))</f>
        <v>0</v>
      </c>
      <c r="M215" s="25" cm="1">
        <f t="array" ref="M215">IF($AH215=0,"",INDEX(MASTER!$AH$24:$BD$391,$AH215,F$255))</f>
        <v>0</v>
      </c>
      <c r="N215" s="25" cm="1">
        <f t="array" ref="N215">IF($AH215=0,"",INDEX(MASTER!$AH$24:$BD$391,$AH215,G$255))</f>
        <v>0</v>
      </c>
      <c r="O215" s="25" cm="1">
        <f t="array" ref="O215">IF($AH215=0,"",INDEX(MASTER!$AH$24:$BD$391,$AH215,H$255))</f>
        <v>0</v>
      </c>
      <c r="P215" s="25" cm="1">
        <f t="array" ref="P215">IF($AH215=0,"",INDEX(MASTER!$AH$24:$BD$391,$AH215,I$255))</f>
        <v>0</v>
      </c>
      <c r="Q215" s="25" cm="1">
        <f t="array" ref="Q215">IF($AH215=0,"",INDEX(MASTER!$AH$24:$BD$391,$AH215,J$255))</f>
        <v>0</v>
      </c>
      <c r="R215" s="25" cm="1">
        <f t="array" ref="R215">IF($AH215=0,"",INDEX(MASTER!$AH$24:$BD$391,$AH215,K$255))</f>
        <v>0</v>
      </c>
      <c r="S215" s="25" cm="1">
        <f t="array" ref="S215">IF($AH215=0,"",INDEX(MASTER!$AH$24:$BD$391,$AH215,L$255))</f>
        <v>0</v>
      </c>
      <c r="T215" s="25" cm="1">
        <f t="array" ref="T215">IF($AH215=0,"",INDEX(MASTER!$AH$24:$BD$391,$AH215,M$255))</f>
        <v>0</v>
      </c>
      <c r="U215" s="25" cm="1">
        <f t="array" ref="U215">IF($AH215=0,"",INDEX(MASTER!$AH$24:$BD$391,$AH215,N$255))</f>
        <v>0</v>
      </c>
      <c r="V215" s="25" cm="1">
        <f t="array" ref="V215">IF($AH215=0,"",INDEX(MASTER!$AH$24:$BD$391,$AH215,O$255))</f>
        <v>0</v>
      </c>
      <c r="W215" s="25" cm="1">
        <f t="array" ref="W215">IF($AH215=0,"",INDEX(MASTER!$AH$24:$BD$391,$AH215,P$255))</f>
        <v>0</v>
      </c>
      <c r="X215" s="25" cm="1">
        <f t="array" ref="X215">IF($AH215=0,"",INDEX(MASTER!$AH$24:$BD$391,$AH215,Q$255))</f>
        <v>0</v>
      </c>
      <c r="Y215" s="25" cm="1">
        <f t="array" ref="Y215">IF($AH215=0,"",INDEX(MASTER!$AH$24:$BD$391,$AH215,R$255))</f>
        <v>0</v>
      </c>
      <c r="Z215" s="25" cm="1">
        <f t="array" ref="Z215">IF($AH215=0,"",INDEX(MASTER!$AH$24:$BD$391,$AH215,S$255))</f>
        <v>0</v>
      </c>
      <c r="AA215" s="25" cm="1">
        <f t="array" ref="AA215">IF($AH215=0,"",INDEX(MASTER!$AH$24:$BD$391,$AH215,T$255))</f>
        <v>0</v>
      </c>
      <c r="AB215" s="25" cm="1">
        <f t="array" ref="AB215">IF($AH215=0,"",INDEX(MASTER!$AH$24:$BD$391,$AH215,U$255))</f>
        <v>0</v>
      </c>
      <c r="AC215" s="25" cm="1">
        <f t="array" ref="AC215">IF($AH215=0,"",INDEX(MASTER!$AH$24:$BD$391,$AH215,V$255))</f>
        <v>0</v>
      </c>
      <c r="AH215" s="3">
        <v>150</v>
      </c>
    </row>
    <row r="216" spans="2:34" ht="12.75" customHeight="1" x14ac:dyDescent="0.2">
      <c r="B216" s="28"/>
      <c r="D216" s="22" cm="1">
        <f t="array" ref="D216">IF($AH$216=0,"",INDEX(MASTER!$D$24:$AG$391,$AH$216,D$255))</f>
        <v>0</v>
      </c>
      <c r="E216" s="22" cm="1">
        <f t="array" ref="E216">IF($AH$216=0,"",INDEX(MASTER!$D$24:$AG$391,$AH$216,E$255))</f>
        <v>0</v>
      </c>
      <c r="F216" s="22" cm="1">
        <f t="array" ref="F216">IF($AH$216=0,"",INDEX(MASTER!$D$24:$AG$391,$AH$216,F$255))</f>
        <v>0</v>
      </c>
      <c r="G216" s="23" cm="1">
        <f t="array" ref="G216">IF($AH$216=0,"",INDEX(MASTER!$D$24:$AG$391,$AH$216,G$255))</f>
        <v>0</v>
      </c>
      <c r="H216" s="22" cm="1">
        <f t="array" ref="H216">IF($AH$216=0,"",INDEX(MASTER!$D$24:$AG$391,$AH$216,H$255))</f>
        <v>0</v>
      </c>
      <c r="I216" s="23" cm="1">
        <f t="array" ref="I216">IF($AH$216=0,"",INDEX(MASTER!$D$24:$AG$391,$AH$216,I$255))</f>
        <v>0</v>
      </c>
      <c r="J216" s="22" cm="1">
        <f t="array" ref="J216">IF($AH$216=0,"",INDEX(MASTER!$D$24:$AG$391,$AH$216,J$255))</f>
        <v>0</v>
      </c>
      <c r="K216" s="25" cm="1">
        <f t="array" ref="K216">IF($AH216=0,"",INDEX(MASTER!$AH$24:$BD$391,$AH216,D$255))</f>
        <v>0</v>
      </c>
      <c r="L216" s="25" cm="1">
        <f t="array" ref="L216">IF($AH216=0,"",INDEX(MASTER!$AH$24:$BD$391,$AH216,E$255))</f>
        <v>0</v>
      </c>
      <c r="M216" s="25" cm="1">
        <f t="array" ref="M216">IF($AH216=0,"",INDEX(MASTER!$AH$24:$BD$391,$AH216,F$255))</f>
        <v>0</v>
      </c>
      <c r="N216" s="25" cm="1">
        <f t="array" ref="N216">IF($AH216=0,"",INDEX(MASTER!$AH$24:$BD$391,$AH216,G$255))</f>
        <v>0</v>
      </c>
      <c r="O216" s="25" cm="1">
        <f t="array" ref="O216">IF($AH216=0,"",INDEX(MASTER!$AH$24:$BD$391,$AH216,H$255))</f>
        <v>0</v>
      </c>
      <c r="P216" s="25" cm="1">
        <f t="array" ref="P216">IF($AH216=0,"",INDEX(MASTER!$AH$24:$BD$391,$AH216,I$255))</f>
        <v>0</v>
      </c>
      <c r="Q216" s="25" cm="1">
        <f t="array" ref="Q216">IF($AH216=0,"",INDEX(MASTER!$AH$24:$BD$391,$AH216,J$255))</f>
        <v>0</v>
      </c>
      <c r="R216" s="25" cm="1">
        <f t="array" ref="R216">IF($AH216=0,"",INDEX(MASTER!$AH$24:$BD$391,$AH216,K$255))</f>
        <v>0</v>
      </c>
      <c r="S216" s="25" cm="1">
        <f t="array" ref="S216">IF($AH216=0,"",INDEX(MASTER!$AH$24:$BD$391,$AH216,L$255))</f>
        <v>0</v>
      </c>
      <c r="T216" s="25" cm="1">
        <f t="array" ref="T216">IF($AH216=0,"",INDEX(MASTER!$AH$24:$BD$391,$AH216,M$255))</f>
        <v>0</v>
      </c>
      <c r="U216" s="25" cm="1">
        <f t="array" ref="U216">IF($AH216=0,"",INDEX(MASTER!$AH$24:$BD$391,$AH216,N$255))</f>
        <v>0</v>
      </c>
      <c r="V216" s="25" cm="1">
        <f t="array" ref="V216">IF($AH216=0,"",INDEX(MASTER!$AH$24:$BD$391,$AH216,O$255))</f>
        <v>0</v>
      </c>
      <c r="W216" s="25" cm="1">
        <f t="array" ref="W216">IF($AH216=0,"",INDEX(MASTER!$AH$24:$BD$391,$AH216,P$255))</f>
        <v>0</v>
      </c>
      <c r="X216" s="25" cm="1">
        <f t="array" ref="X216">IF($AH216=0,"",INDEX(MASTER!$AH$24:$BD$391,$AH216,Q$255))</f>
        <v>0</v>
      </c>
      <c r="Y216" s="25" cm="1">
        <f t="array" ref="Y216">IF($AH216=0,"",INDEX(MASTER!$AH$24:$BD$391,$AH216,R$255))</f>
        <v>0</v>
      </c>
      <c r="Z216" s="25" cm="1">
        <f t="array" ref="Z216">IF($AH216=0,"",INDEX(MASTER!$AH$24:$BD$391,$AH216,S$255))</f>
        <v>0</v>
      </c>
      <c r="AA216" s="25" cm="1">
        <f t="array" ref="AA216">IF($AH216=0,"",INDEX(MASTER!$AH$24:$BD$391,$AH216,T$255))</f>
        <v>0</v>
      </c>
      <c r="AB216" s="25" cm="1">
        <f t="array" ref="AB216">IF($AH216=0,"",INDEX(MASTER!$AH$24:$BD$391,$AH216,U$255))</f>
        <v>0</v>
      </c>
      <c r="AC216" s="25" cm="1">
        <f t="array" ref="AC216">IF($AH216=0,"",INDEX(MASTER!$AH$24:$BD$391,$AH216,V$255))</f>
        <v>0</v>
      </c>
      <c r="AH216" s="3">
        <v>151</v>
      </c>
    </row>
    <row r="217" spans="2:34" ht="12.75" customHeight="1" x14ac:dyDescent="0.2">
      <c r="B217" s="28"/>
      <c r="D217" s="22" t="str" cm="1">
        <f t="array" ref="D217">IF($AH$217=0,"",INDEX(MASTER!$D$24:$AG$391,$AH$217,D$255))</f>
        <v>$XS159</v>
      </c>
      <c r="E217" s="22" cm="1">
        <f t="array" ref="E217">IF($AH$217=0,"",INDEX(MASTER!$D$24:$AG$391,$AH$217,E$255))</f>
        <v>0</v>
      </c>
      <c r="F217" s="22" t="str" cm="1">
        <f t="array" ref="F217">IF($AH$217=0,"",INDEX(MASTER!$D$24:$AG$391,$AH$217,F$255))</f>
        <v>RAMP C</v>
      </c>
      <c r="G217" s="23" cm="1">
        <f t="array" ref="G217">IF($AH$217=0,"",INDEX(MASTER!$D$24:$AG$391,$AH$217,G$255))</f>
        <v>1589.83</v>
      </c>
      <c r="H217" s="22" t="str" cm="1">
        <f t="array" ref="H217">IF($AH$217=0,"",INDEX(MASTER!$D$24:$AG$391,$AH$217,H$255))</f>
        <v>TO</v>
      </c>
      <c r="I217" s="23" cm="1">
        <f t="array" ref="I217">IF($AH$217=0,"",INDEX(MASTER!$D$24:$AG$391,$AH$217,I$255))</f>
        <v>1600</v>
      </c>
      <c r="J217" s="22" cm="1">
        <f t="array" ref="J217">IF($AH$217=0,"",INDEX(MASTER!$D$24:$AG$391,$AH$217,J$255))</f>
        <v>0</v>
      </c>
      <c r="K217" s="25" cm="1">
        <f t="array" ref="K217">IF($AH217=0,"",INDEX(MASTER!$AH$24:$BD$391,$AH217,D$255))</f>
        <v>0</v>
      </c>
      <c r="L217" s="25" cm="1">
        <f t="array" ref="L217">IF($AH217=0,"",INDEX(MASTER!$AH$24:$BD$391,$AH217,E$255))</f>
        <v>0</v>
      </c>
      <c r="M217" s="25" cm="1">
        <f t="array" ref="M217">IF($AH217=0,"",INDEX(MASTER!$AH$24:$BD$391,$AH217,F$255))</f>
        <v>0</v>
      </c>
      <c r="N217" s="25" cm="1">
        <f t="array" ref="N217">IF($AH217=0,"",INDEX(MASTER!$AH$24:$BD$391,$AH217,G$255))</f>
        <v>0</v>
      </c>
      <c r="O217" s="25" cm="1">
        <f t="array" ref="O217">IF($AH217=0,"",INDEX(MASTER!$AH$24:$BD$391,$AH217,H$255))</f>
        <v>0</v>
      </c>
      <c r="P217" s="25" cm="1">
        <f t="array" ref="P217">IF($AH217=0,"",INDEX(MASTER!$AH$24:$BD$391,$AH217,I$255))</f>
        <v>0</v>
      </c>
      <c r="Q217" s="25" cm="1">
        <f t="array" ref="Q217">IF($AH217=0,"",INDEX(MASTER!$AH$24:$BD$391,$AH217,J$255))</f>
        <v>0</v>
      </c>
      <c r="R217" s="25" cm="1">
        <f t="array" ref="R217">IF($AH217=0,"",INDEX(MASTER!$AH$24:$BD$391,$AH217,K$255))</f>
        <v>0</v>
      </c>
      <c r="S217" s="25" cm="1">
        <f t="array" ref="S217">IF($AH217=0,"",INDEX(MASTER!$AH$24:$BD$391,$AH217,L$255))</f>
        <v>0</v>
      </c>
      <c r="T217" s="25" cm="1">
        <f t="array" ref="T217">IF($AH217=0,"",INDEX(MASTER!$AH$24:$BD$391,$AH217,M$255))</f>
        <v>0</v>
      </c>
      <c r="U217" s="25" cm="1">
        <f t="array" ref="U217">IF($AH217=0,"",INDEX(MASTER!$AH$24:$BD$391,$AH217,N$255))</f>
        <v>0</v>
      </c>
      <c r="V217" s="25" cm="1">
        <f t="array" ref="V217">IF($AH217=0,"",INDEX(MASTER!$AH$24:$BD$391,$AH217,O$255))</f>
        <v>0</v>
      </c>
      <c r="W217" s="25" cm="1">
        <f t="array" ref="W217">IF($AH217=0,"",INDEX(MASTER!$AH$24:$BD$391,$AH217,P$255))</f>
        <v>0</v>
      </c>
      <c r="X217" s="25" cm="1">
        <f t="array" ref="X217">IF($AH217=0,"",INDEX(MASTER!$AH$24:$BD$391,$AH217,Q$255))</f>
        <v>0</v>
      </c>
      <c r="Y217" s="25" cm="1">
        <f t="array" ref="Y217">IF($AH217=0,"",INDEX(MASTER!$AH$24:$BD$391,$AH217,R$255))</f>
        <v>0</v>
      </c>
      <c r="Z217" s="25" cm="1">
        <f t="array" ref="Z217">IF($AH217=0,"",INDEX(MASTER!$AH$24:$BD$391,$AH217,S$255))</f>
        <v>0</v>
      </c>
      <c r="AA217" s="25" cm="1">
        <f t="array" ref="AA217">IF($AH217=0,"",INDEX(MASTER!$AH$24:$BD$391,$AH217,T$255))</f>
        <v>0</v>
      </c>
      <c r="AB217" s="25" cm="1">
        <f t="array" ref="AB217">IF($AH217=0,"",INDEX(MASTER!$AH$24:$BD$391,$AH217,U$255))</f>
        <v>0</v>
      </c>
      <c r="AC217" s="25" cm="1">
        <f t="array" ref="AC217">IF($AH217=0,"",INDEX(MASTER!$AH$24:$BD$391,$AH217,V$255))</f>
        <v>0</v>
      </c>
      <c r="AH217" s="3">
        <v>152</v>
      </c>
    </row>
    <row r="218" spans="2:34" ht="12.75" customHeight="1" x14ac:dyDescent="0.2">
      <c r="B218" s="28"/>
      <c r="D218" s="22" t="str" cm="1">
        <f t="array" ref="D218">IF($AH$218=0,"",INDEX(MASTER!$D$24:$AG$391,$AH$218,D$255))</f>
        <v>$XS160</v>
      </c>
      <c r="E218" s="22" cm="1">
        <f t="array" ref="E218">IF($AH$218=0,"",INDEX(MASTER!$D$24:$AG$391,$AH$218,E$255))</f>
        <v>0</v>
      </c>
      <c r="F218" s="22" t="str" cm="1">
        <f t="array" ref="F218">IF($AH$218=0,"",INDEX(MASTER!$D$24:$AG$391,$AH$218,F$255))</f>
        <v>RAMP C</v>
      </c>
      <c r="G218" s="23" cm="1">
        <f t="array" ref="G218">IF($AH$218=0,"",INDEX(MASTER!$D$24:$AG$391,$AH$218,G$255))</f>
        <v>1600</v>
      </c>
      <c r="H218" s="22" t="str" cm="1">
        <f t="array" ref="H218">IF($AH$218=0,"",INDEX(MASTER!$D$24:$AG$391,$AH$218,H$255))</f>
        <v>TO</v>
      </c>
      <c r="I218" s="23" cm="1">
        <f t="array" ref="I218">IF($AH$218=0,"",INDEX(MASTER!$D$24:$AG$391,$AH$218,I$255))</f>
        <v>1650</v>
      </c>
      <c r="J218" s="22" cm="1">
        <f t="array" ref="J218">IF($AH$218=0,"",INDEX(MASTER!$D$24:$AG$391,$AH$218,J$255))</f>
        <v>0</v>
      </c>
      <c r="K218" s="25" cm="1">
        <f t="array" ref="K218">IF($AH218=0,"",INDEX(MASTER!$AH$24:$BD$391,$AH218,D$255))</f>
        <v>0</v>
      </c>
      <c r="L218" s="25" cm="1">
        <f t="array" ref="L218">IF($AH218=0,"",INDEX(MASTER!$AH$24:$BD$391,$AH218,E$255))</f>
        <v>0</v>
      </c>
      <c r="M218" s="25" cm="1">
        <f t="array" ref="M218">IF($AH218=0,"",INDEX(MASTER!$AH$24:$BD$391,$AH218,F$255))</f>
        <v>0</v>
      </c>
      <c r="N218" s="25" cm="1">
        <f t="array" ref="N218">IF($AH218=0,"",INDEX(MASTER!$AH$24:$BD$391,$AH218,G$255))</f>
        <v>0</v>
      </c>
      <c r="O218" s="25" cm="1">
        <f t="array" ref="O218">IF($AH218=0,"",INDEX(MASTER!$AH$24:$BD$391,$AH218,H$255))</f>
        <v>0</v>
      </c>
      <c r="P218" s="25" cm="1">
        <f t="array" ref="P218">IF($AH218=0,"",INDEX(MASTER!$AH$24:$BD$391,$AH218,I$255))</f>
        <v>0</v>
      </c>
      <c r="Q218" s="25" cm="1">
        <f t="array" ref="Q218">IF($AH218=0,"",INDEX(MASTER!$AH$24:$BD$391,$AH218,J$255))</f>
        <v>0</v>
      </c>
      <c r="R218" s="25" cm="1">
        <f t="array" ref="R218">IF($AH218=0,"",INDEX(MASTER!$AH$24:$BD$391,$AH218,K$255))</f>
        <v>0</v>
      </c>
      <c r="S218" s="25" cm="1">
        <f t="array" ref="S218">IF($AH218=0,"",INDEX(MASTER!$AH$24:$BD$391,$AH218,L$255))</f>
        <v>0</v>
      </c>
      <c r="T218" s="25" cm="1">
        <f t="array" ref="T218">IF($AH218=0,"",INDEX(MASTER!$AH$24:$BD$391,$AH218,M$255))</f>
        <v>0</v>
      </c>
      <c r="U218" s="25" cm="1">
        <f t="array" ref="U218">IF($AH218=0,"",INDEX(MASTER!$AH$24:$BD$391,$AH218,N$255))</f>
        <v>0</v>
      </c>
      <c r="V218" s="25" cm="1">
        <f t="array" ref="V218">IF($AH218=0,"",INDEX(MASTER!$AH$24:$BD$391,$AH218,O$255))</f>
        <v>0</v>
      </c>
      <c r="W218" s="25" cm="1">
        <f t="array" ref="W218">IF($AH218=0,"",INDEX(MASTER!$AH$24:$BD$391,$AH218,P$255))</f>
        <v>0</v>
      </c>
      <c r="X218" s="25" cm="1">
        <f t="array" ref="X218">IF($AH218=0,"",INDEX(MASTER!$AH$24:$BD$391,$AH218,Q$255))</f>
        <v>0</v>
      </c>
      <c r="Y218" s="25" cm="1">
        <f t="array" ref="Y218">IF($AH218=0,"",INDEX(MASTER!$AH$24:$BD$391,$AH218,R$255))</f>
        <v>0</v>
      </c>
      <c r="Z218" s="25" cm="1">
        <f t="array" ref="Z218">IF($AH218=0,"",INDEX(MASTER!$AH$24:$BD$391,$AH218,S$255))</f>
        <v>0</v>
      </c>
      <c r="AA218" s="25" cm="1">
        <f t="array" ref="AA218">IF($AH218=0,"",INDEX(MASTER!$AH$24:$BD$391,$AH218,T$255))</f>
        <v>0</v>
      </c>
      <c r="AB218" s="25" cm="1">
        <f t="array" ref="AB218">IF($AH218=0,"",INDEX(MASTER!$AH$24:$BD$391,$AH218,U$255))</f>
        <v>0</v>
      </c>
      <c r="AC218" s="25" cm="1">
        <f t="array" ref="AC218">IF($AH218=0,"",INDEX(MASTER!$AH$24:$BD$391,$AH218,V$255))</f>
        <v>0</v>
      </c>
      <c r="AH218" s="3">
        <v>153</v>
      </c>
    </row>
    <row r="219" spans="2:34" ht="12.75" customHeight="1" x14ac:dyDescent="0.2">
      <c r="B219" s="28"/>
      <c r="D219" s="22" t="str" cm="1">
        <f t="array" ref="D219">IF($AH$219=0,"",INDEX(MASTER!$D$24:$AG$391,$AH$219,D$255))</f>
        <v>$XS160</v>
      </c>
      <c r="E219" s="22" cm="1">
        <f t="array" ref="E219">IF($AH$219=0,"",INDEX(MASTER!$D$24:$AG$391,$AH$219,E$255))</f>
        <v>0</v>
      </c>
      <c r="F219" s="22" t="str" cm="1">
        <f t="array" ref="F219">IF($AH$219=0,"",INDEX(MASTER!$D$24:$AG$391,$AH$219,F$255))</f>
        <v>RAMP C</v>
      </c>
      <c r="G219" s="23" cm="1">
        <f t="array" ref="G219">IF($AH$219=0,"",INDEX(MASTER!$D$24:$AG$391,$AH$219,G$255))</f>
        <v>1650</v>
      </c>
      <c r="H219" s="22" t="str" cm="1">
        <f t="array" ref="H219">IF($AH$219=0,"",INDEX(MASTER!$D$24:$AG$391,$AH$219,H$255))</f>
        <v>TO</v>
      </c>
      <c r="I219" s="23" cm="1">
        <f t="array" ref="I219">IF($AH$219=0,"",INDEX(MASTER!$D$24:$AG$391,$AH$219,I$255))</f>
        <v>1660</v>
      </c>
      <c r="J219" s="22" cm="1">
        <f t="array" ref="J219">IF($AH$219=0,"",INDEX(MASTER!$D$24:$AG$391,$AH$219,J$255))</f>
        <v>0</v>
      </c>
      <c r="K219" s="25" cm="1">
        <f t="array" ref="K219">IF($AH219=0,"",INDEX(MASTER!$AH$24:$BD$391,$AH219,D$255))</f>
        <v>0</v>
      </c>
      <c r="L219" s="25" cm="1">
        <f t="array" ref="L219">IF($AH219=0,"",INDEX(MASTER!$AH$24:$BD$391,$AH219,E$255))</f>
        <v>0</v>
      </c>
      <c r="M219" s="25" cm="1">
        <f t="array" ref="M219">IF($AH219=0,"",INDEX(MASTER!$AH$24:$BD$391,$AH219,F$255))</f>
        <v>0</v>
      </c>
      <c r="N219" s="25" cm="1">
        <f t="array" ref="N219">IF($AH219=0,"",INDEX(MASTER!$AH$24:$BD$391,$AH219,G$255))</f>
        <v>0</v>
      </c>
      <c r="O219" s="25" cm="1">
        <f t="array" ref="O219">IF($AH219=0,"",INDEX(MASTER!$AH$24:$BD$391,$AH219,H$255))</f>
        <v>0</v>
      </c>
      <c r="P219" s="25" cm="1">
        <f t="array" ref="P219">IF($AH219=0,"",INDEX(MASTER!$AH$24:$BD$391,$AH219,I$255))</f>
        <v>0</v>
      </c>
      <c r="Q219" s="25" cm="1">
        <f t="array" ref="Q219">IF($AH219=0,"",INDEX(MASTER!$AH$24:$BD$391,$AH219,J$255))</f>
        <v>0</v>
      </c>
      <c r="R219" s="25" cm="1">
        <f t="array" ref="R219">IF($AH219=0,"",INDEX(MASTER!$AH$24:$BD$391,$AH219,K$255))</f>
        <v>0</v>
      </c>
      <c r="S219" s="25" cm="1">
        <f t="array" ref="S219">IF($AH219=0,"",INDEX(MASTER!$AH$24:$BD$391,$AH219,L$255))</f>
        <v>0</v>
      </c>
      <c r="T219" s="25" cm="1">
        <f t="array" ref="T219">IF($AH219=0,"",INDEX(MASTER!$AH$24:$BD$391,$AH219,M$255))</f>
        <v>0</v>
      </c>
      <c r="U219" s="25" cm="1">
        <f t="array" ref="U219">IF($AH219=0,"",INDEX(MASTER!$AH$24:$BD$391,$AH219,N$255))</f>
        <v>0</v>
      </c>
      <c r="V219" s="25" cm="1">
        <f t="array" ref="V219">IF($AH219=0,"",INDEX(MASTER!$AH$24:$BD$391,$AH219,O$255))</f>
        <v>0</v>
      </c>
      <c r="W219" s="25" cm="1">
        <f t="array" ref="W219">IF($AH219=0,"",INDEX(MASTER!$AH$24:$BD$391,$AH219,P$255))</f>
        <v>0</v>
      </c>
      <c r="X219" s="25" cm="1">
        <f t="array" ref="X219">IF($AH219=0,"",INDEX(MASTER!$AH$24:$BD$391,$AH219,Q$255))</f>
        <v>0</v>
      </c>
      <c r="Y219" s="25" cm="1">
        <f t="array" ref="Y219">IF($AH219=0,"",INDEX(MASTER!$AH$24:$BD$391,$AH219,R$255))</f>
        <v>0</v>
      </c>
      <c r="Z219" s="25" cm="1">
        <f t="array" ref="Z219">IF($AH219=0,"",INDEX(MASTER!$AH$24:$BD$391,$AH219,S$255))</f>
        <v>0</v>
      </c>
      <c r="AA219" s="25" cm="1">
        <f t="array" ref="AA219">IF($AH219=0,"",INDEX(MASTER!$AH$24:$BD$391,$AH219,T$255))</f>
        <v>0</v>
      </c>
      <c r="AB219" s="25" cm="1">
        <f t="array" ref="AB219">IF($AH219=0,"",INDEX(MASTER!$AH$24:$BD$391,$AH219,U$255))</f>
        <v>0</v>
      </c>
      <c r="AC219" s="25" cm="1">
        <f t="array" ref="AC219">IF($AH219=0,"",INDEX(MASTER!$AH$24:$BD$391,$AH219,V$255))</f>
        <v>0</v>
      </c>
      <c r="AH219" s="3">
        <v>154</v>
      </c>
    </row>
    <row r="220" spans="2:34" ht="12.75" customHeight="1" x14ac:dyDescent="0.2">
      <c r="B220" s="28"/>
      <c r="D220" s="22" t="str" cm="1">
        <f t="array" ref="D220">IF($AH$220=0,"",INDEX(MASTER!$D$24:$AG$391,$AH$220,D$255))</f>
        <v>$XS161</v>
      </c>
      <c r="E220" s="22" cm="1">
        <f t="array" ref="E220">IF($AH$220=0,"",INDEX(MASTER!$D$24:$AG$391,$AH$220,E$255))</f>
        <v>0</v>
      </c>
      <c r="F220" s="22" t="str" cm="1">
        <f t="array" ref="F220">IF($AH$220=0,"",INDEX(MASTER!$D$24:$AG$391,$AH$220,F$255))</f>
        <v>RAMP C</v>
      </c>
      <c r="G220" s="23" cm="1">
        <f t="array" ref="G220">IF($AH$220=0,"",INDEX(MASTER!$D$24:$AG$391,$AH$220,G$255))</f>
        <v>1660</v>
      </c>
      <c r="H220" s="22" t="str" cm="1">
        <f t="array" ref="H220">IF($AH$220=0,"",INDEX(MASTER!$D$24:$AG$391,$AH$220,H$255))</f>
        <v>TO</v>
      </c>
      <c r="I220" s="23" cm="1">
        <f t="array" ref="I220">IF($AH$220=0,"",INDEX(MASTER!$D$24:$AG$391,$AH$220,I$255))</f>
        <v>1700</v>
      </c>
      <c r="J220" s="22" cm="1">
        <f t="array" ref="J220">IF($AH$220=0,"",INDEX(MASTER!$D$24:$AG$391,$AH$220,J$255))</f>
        <v>0</v>
      </c>
      <c r="K220" s="25" cm="1">
        <f t="array" ref="K220">IF($AH220=0,"",INDEX(MASTER!$AH$24:$BD$391,$AH220,D$255))</f>
        <v>0</v>
      </c>
      <c r="L220" s="25" cm="1">
        <f t="array" ref="L220">IF($AH220=0,"",INDEX(MASTER!$AH$24:$BD$391,$AH220,E$255))</f>
        <v>0</v>
      </c>
      <c r="M220" s="25" cm="1">
        <f t="array" ref="M220">IF($AH220=0,"",INDEX(MASTER!$AH$24:$BD$391,$AH220,F$255))</f>
        <v>0</v>
      </c>
      <c r="N220" s="25" cm="1">
        <f t="array" ref="N220">IF($AH220=0,"",INDEX(MASTER!$AH$24:$BD$391,$AH220,G$255))</f>
        <v>0</v>
      </c>
      <c r="O220" s="25" cm="1">
        <f t="array" ref="O220">IF($AH220=0,"",INDEX(MASTER!$AH$24:$BD$391,$AH220,H$255))</f>
        <v>0</v>
      </c>
      <c r="P220" s="25" cm="1">
        <f t="array" ref="P220">IF($AH220=0,"",INDEX(MASTER!$AH$24:$BD$391,$AH220,I$255))</f>
        <v>0</v>
      </c>
      <c r="Q220" s="25" cm="1">
        <f t="array" ref="Q220">IF($AH220=0,"",INDEX(MASTER!$AH$24:$BD$391,$AH220,J$255))</f>
        <v>0</v>
      </c>
      <c r="R220" s="25" cm="1">
        <f t="array" ref="R220">IF($AH220=0,"",INDEX(MASTER!$AH$24:$BD$391,$AH220,K$255))</f>
        <v>0</v>
      </c>
      <c r="S220" s="25" cm="1">
        <f t="array" ref="S220">IF($AH220=0,"",INDEX(MASTER!$AH$24:$BD$391,$AH220,L$255))</f>
        <v>0</v>
      </c>
      <c r="T220" s="25" cm="1">
        <f t="array" ref="T220">IF($AH220=0,"",INDEX(MASTER!$AH$24:$BD$391,$AH220,M$255))</f>
        <v>0</v>
      </c>
      <c r="U220" s="25" cm="1">
        <f t="array" ref="U220">IF($AH220=0,"",INDEX(MASTER!$AH$24:$BD$391,$AH220,N$255))</f>
        <v>0</v>
      </c>
      <c r="V220" s="25" cm="1">
        <f t="array" ref="V220">IF($AH220=0,"",INDEX(MASTER!$AH$24:$BD$391,$AH220,O$255))</f>
        <v>0</v>
      </c>
      <c r="W220" s="25" cm="1">
        <f t="array" ref="W220">IF($AH220=0,"",INDEX(MASTER!$AH$24:$BD$391,$AH220,P$255))</f>
        <v>0</v>
      </c>
      <c r="X220" s="25" cm="1">
        <f t="array" ref="X220">IF($AH220=0,"",INDEX(MASTER!$AH$24:$BD$391,$AH220,Q$255))</f>
        <v>0</v>
      </c>
      <c r="Y220" s="25" cm="1">
        <f t="array" ref="Y220">IF($AH220=0,"",INDEX(MASTER!$AH$24:$BD$391,$AH220,R$255))</f>
        <v>0</v>
      </c>
      <c r="Z220" s="25" cm="1">
        <f t="array" ref="Z220">IF($AH220=0,"",INDEX(MASTER!$AH$24:$BD$391,$AH220,S$255))</f>
        <v>0</v>
      </c>
      <c r="AA220" s="25" cm="1">
        <f t="array" ref="AA220">IF($AH220=0,"",INDEX(MASTER!$AH$24:$BD$391,$AH220,T$255))</f>
        <v>0</v>
      </c>
      <c r="AB220" s="25" cm="1">
        <f t="array" ref="AB220">IF($AH220=0,"",INDEX(MASTER!$AH$24:$BD$391,$AH220,U$255))</f>
        <v>0</v>
      </c>
      <c r="AC220" s="25" cm="1">
        <f t="array" ref="AC220">IF($AH220=0,"",INDEX(MASTER!$AH$24:$BD$391,$AH220,V$255))</f>
        <v>0</v>
      </c>
      <c r="AH220" s="3">
        <v>155</v>
      </c>
    </row>
    <row r="221" spans="2:34" ht="12.75" customHeight="1" x14ac:dyDescent="0.2">
      <c r="B221" s="28"/>
      <c r="D221" s="22" t="str" cm="1">
        <f t="array" ref="D221">IF($AH$221=0,"",INDEX(MASTER!$D$24:$AG$391,$AH$221,D$255))</f>
        <v>$XS161</v>
      </c>
      <c r="E221" s="22" cm="1">
        <f t="array" ref="E221">IF($AH$221=0,"",INDEX(MASTER!$D$24:$AG$391,$AH$221,E$255))</f>
        <v>0</v>
      </c>
      <c r="F221" s="22" t="str" cm="1">
        <f t="array" ref="F221">IF($AH$221=0,"",INDEX(MASTER!$D$24:$AG$391,$AH$221,F$255))</f>
        <v>RAMP C</v>
      </c>
      <c r="G221" s="23" cm="1">
        <f t="array" ref="G221">IF($AH$221=0,"",INDEX(MASTER!$D$24:$AG$391,$AH$221,G$255))</f>
        <v>1700</v>
      </c>
      <c r="H221" s="22" t="str" cm="1">
        <f t="array" ref="H221">IF($AH$221=0,"",INDEX(MASTER!$D$24:$AG$391,$AH$221,H$255))</f>
        <v>TO</v>
      </c>
      <c r="I221" s="23" cm="1">
        <f t="array" ref="I221">IF($AH$221=0,"",INDEX(MASTER!$D$24:$AG$391,$AH$221,I$255))</f>
        <v>1750</v>
      </c>
      <c r="J221" s="22" cm="1">
        <f t="array" ref="J221">IF($AH$221=0,"",INDEX(MASTER!$D$24:$AG$391,$AH$221,J$255))</f>
        <v>0</v>
      </c>
      <c r="K221" s="25" cm="1">
        <f t="array" ref="K221">IF($AH221=0,"",INDEX(MASTER!$AH$24:$BD$391,$AH221,D$255))</f>
        <v>0</v>
      </c>
      <c r="L221" s="25" cm="1">
        <f t="array" ref="L221">IF($AH221=0,"",INDEX(MASTER!$AH$24:$BD$391,$AH221,E$255))</f>
        <v>0</v>
      </c>
      <c r="M221" s="25" cm="1">
        <f t="array" ref="M221">IF($AH221=0,"",INDEX(MASTER!$AH$24:$BD$391,$AH221,F$255))</f>
        <v>0</v>
      </c>
      <c r="N221" s="25" cm="1">
        <f t="array" ref="N221">IF($AH221=0,"",INDEX(MASTER!$AH$24:$BD$391,$AH221,G$255))</f>
        <v>0</v>
      </c>
      <c r="O221" s="25" cm="1">
        <f t="array" ref="O221">IF($AH221=0,"",INDEX(MASTER!$AH$24:$BD$391,$AH221,H$255))</f>
        <v>0</v>
      </c>
      <c r="P221" s="25" cm="1">
        <f t="array" ref="P221">IF($AH221=0,"",INDEX(MASTER!$AH$24:$BD$391,$AH221,I$255))</f>
        <v>0</v>
      </c>
      <c r="Q221" s="25" cm="1">
        <f t="array" ref="Q221">IF($AH221=0,"",INDEX(MASTER!$AH$24:$BD$391,$AH221,J$255))</f>
        <v>0</v>
      </c>
      <c r="R221" s="25" cm="1">
        <f t="array" ref="R221">IF($AH221=0,"",INDEX(MASTER!$AH$24:$BD$391,$AH221,K$255))</f>
        <v>0</v>
      </c>
      <c r="S221" s="25" cm="1">
        <f t="array" ref="S221">IF($AH221=0,"",INDEX(MASTER!$AH$24:$BD$391,$AH221,L$255))</f>
        <v>0</v>
      </c>
      <c r="T221" s="25" cm="1">
        <f t="array" ref="T221">IF($AH221=0,"",INDEX(MASTER!$AH$24:$BD$391,$AH221,M$255))</f>
        <v>0</v>
      </c>
      <c r="U221" s="25" cm="1">
        <f t="array" ref="U221">IF($AH221=0,"",INDEX(MASTER!$AH$24:$BD$391,$AH221,N$255))</f>
        <v>0</v>
      </c>
      <c r="V221" s="25" cm="1">
        <f t="array" ref="V221">IF($AH221=0,"",INDEX(MASTER!$AH$24:$BD$391,$AH221,O$255))</f>
        <v>0</v>
      </c>
      <c r="W221" s="25" cm="1">
        <f t="array" ref="W221">IF($AH221=0,"",INDEX(MASTER!$AH$24:$BD$391,$AH221,P$255))</f>
        <v>0</v>
      </c>
      <c r="X221" s="25" cm="1">
        <f t="array" ref="X221">IF($AH221=0,"",INDEX(MASTER!$AH$24:$BD$391,$AH221,Q$255))</f>
        <v>0</v>
      </c>
      <c r="Y221" s="25" cm="1">
        <f t="array" ref="Y221">IF($AH221=0,"",INDEX(MASTER!$AH$24:$BD$391,$AH221,R$255))</f>
        <v>0</v>
      </c>
      <c r="Z221" s="25" cm="1">
        <f t="array" ref="Z221">IF($AH221=0,"",INDEX(MASTER!$AH$24:$BD$391,$AH221,S$255))</f>
        <v>0</v>
      </c>
      <c r="AA221" s="25" cm="1">
        <f t="array" ref="AA221">IF($AH221=0,"",INDEX(MASTER!$AH$24:$BD$391,$AH221,T$255))</f>
        <v>0</v>
      </c>
      <c r="AB221" s="25" cm="1">
        <f t="array" ref="AB221">IF($AH221=0,"",INDEX(MASTER!$AH$24:$BD$391,$AH221,U$255))</f>
        <v>0</v>
      </c>
      <c r="AC221" s="25" cm="1">
        <f t="array" ref="AC221">IF($AH221=0,"",INDEX(MASTER!$AH$24:$BD$391,$AH221,V$255))</f>
        <v>0</v>
      </c>
      <c r="AH221" s="3">
        <v>156</v>
      </c>
    </row>
    <row r="222" spans="2:34" ht="12.75" customHeight="1" x14ac:dyDescent="0.2">
      <c r="B222" s="28"/>
      <c r="D222" s="22" cm="1">
        <f t="array" ref="D222">IF($AH$222=0,"",INDEX(MASTER!$D$24:$AG$391,$AH$222,D$255))</f>
        <v>0</v>
      </c>
      <c r="E222" s="22" cm="1">
        <f t="array" ref="E222">IF($AH$222=0,"",INDEX(MASTER!$D$24:$AG$391,$AH$222,E$255))</f>
        <v>0</v>
      </c>
      <c r="F222" s="22" cm="1">
        <f t="array" ref="F222">IF($AH$222=0,"",INDEX(MASTER!$D$24:$AG$391,$AH$222,F$255))</f>
        <v>0</v>
      </c>
      <c r="G222" s="23" cm="1">
        <f t="array" ref="G222">IF($AH$222=0,"",INDEX(MASTER!$D$24:$AG$391,$AH$222,G$255))</f>
        <v>0</v>
      </c>
      <c r="H222" s="22" cm="1">
        <f t="array" ref="H222">IF($AH$222=0,"",INDEX(MASTER!$D$24:$AG$391,$AH$222,H$255))</f>
        <v>0</v>
      </c>
      <c r="I222" s="23" cm="1">
        <f t="array" ref="I222">IF($AH$222=0,"",INDEX(MASTER!$D$24:$AG$391,$AH$222,I$255))</f>
        <v>0</v>
      </c>
      <c r="J222" s="22" cm="1">
        <f t="array" ref="J222">IF($AH$222=0,"",INDEX(MASTER!$D$24:$AG$391,$AH$222,J$255))</f>
        <v>0</v>
      </c>
      <c r="K222" s="25" cm="1">
        <f t="array" ref="K222">IF($AH222=0,"",INDEX(MASTER!$AH$24:$BD$391,$AH222,D$255))</f>
        <v>0</v>
      </c>
      <c r="L222" s="25" cm="1">
        <f t="array" ref="L222">IF($AH222=0,"",INDEX(MASTER!$AH$24:$BD$391,$AH222,E$255))</f>
        <v>0</v>
      </c>
      <c r="M222" s="25" cm="1">
        <f t="array" ref="M222">IF($AH222=0,"",INDEX(MASTER!$AH$24:$BD$391,$AH222,F$255))</f>
        <v>0</v>
      </c>
      <c r="N222" s="25" cm="1">
        <f t="array" ref="N222">IF($AH222=0,"",INDEX(MASTER!$AH$24:$BD$391,$AH222,G$255))</f>
        <v>0</v>
      </c>
      <c r="O222" s="25" cm="1">
        <f t="array" ref="O222">IF($AH222=0,"",INDEX(MASTER!$AH$24:$BD$391,$AH222,H$255))</f>
        <v>0</v>
      </c>
      <c r="P222" s="25" cm="1">
        <f t="array" ref="P222">IF($AH222=0,"",INDEX(MASTER!$AH$24:$BD$391,$AH222,I$255))</f>
        <v>0</v>
      </c>
      <c r="Q222" s="25" cm="1">
        <f t="array" ref="Q222">IF($AH222=0,"",INDEX(MASTER!$AH$24:$BD$391,$AH222,J$255))</f>
        <v>0</v>
      </c>
      <c r="R222" s="25" cm="1">
        <f t="array" ref="R222">IF($AH222=0,"",INDEX(MASTER!$AH$24:$BD$391,$AH222,K$255))</f>
        <v>0</v>
      </c>
      <c r="S222" s="25" cm="1">
        <f t="array" ref="S222">IF($AH222=0,"",INDEX(MASTER!$AH$24:$BD$391,$AH222,L$255))</f>
        <v>0</v>
      </c>
      <c r="T222" s="25" cm="1">
        <f t="array" ref="T222">IF($AH222=0,"",INDEX(MASTER!$AH$24:$BD$391,$AH222,M$255))</f>
        <v>0</v>
      </c>
      <c r="U222" s="25" cm="1">
        <f t="array" ref="U222">IF($AH222=0,"",INDEX(MASTER!$AH$24:$BD$391,$AH222,N$255))</f>
        <v>0</v>
      </c>
      <c r="V222" s="25" cm="1">
        <f t="array" ref="V222">IF($AH222=0,"",INDEX(MASTER!$AH$24:$BD$391,$AH222,O$255))</f>
        <v>0</v>
      </c>
      <c r="W222" s="25" cm="1">
        <f t="array" ref="W222">IF($AH222=0,"",INDEX(MASTER!$AH$24:$BD$391,$AH222,P$255))</f>
        <v>0</v>
      </c>
      <c r="X222" s="25" cm="1">
        <f t="array" ref="X222">IF($AH222=0,"",INDEX(MASTER!$AH$24:$BD$391,$AH222,Q$255))</f>
        <v>0</v>
      </c>
      <c r="Y222" s="25" cm="1">
        <f t="array" ref="Y222">IF($AH222=0,"",INDEX(MASTER!$AH$24:$BD$391,$AH222,R$255))</f>
        <v>0</v>
      </c>
      <c r="Z222" s="25" cm="1">
        <f t="array" ref="Z222">IF($AH222=0,"",INDEX(MASTER!$AH$24:$BD$391,$AH222,S$255))</f>
        <v>0</v>
      </c>
      <c r="AA222" s="25" cm="1">
        <f t="array" ref="AA222">IF($AH222=0,"",INDEX(MASTER!$AH$24:$BD$391,$AH222,T$255))</f>
        <v>0</v>
      </c>
      <c r="AB222" s="25" cm="1">
        <f t="array" ref="AB222">IF($AH222=0,"",INDEX(MASTER!$AH$24:$BD$391,$AH222,U$255))</f>
        <v>0</v>
      </c>
      <c r="AC222" s="25" cm="1">
        <f t="array" ref="AC222">IF($AH222=0,"",INDEX(MASTER!$AH$24:$BD$391,$AH222,V$255))</f>
        <v>0</v>
      </c>
      <c r="AH222" s="3">
        <v>157</v>
      </c>
    </row>
    <row r="223" spans="2:34" ht="12.75" customHeight="1" x14ac:dyDescent="0.2">
      <c r="B223" s="28"/>
      <c r="D223" s="22" t="str" cm="1">
        <f t="array" ref="D223">IF($AH$223=0,"",INDEX(MASTER!$D$24:$AG$391,$AH$223,D$255))</f>
        <v>$XS162</v>
      </c>
      <c r="E223" s="22" cm="1">
        <f t="array" ref="E223">IF($AH$223=0,"",INDEX(MASTER!$D$24:$AG$391,$AH$223,E$255))</f>
        <v>0</v>
      </c>
      <c r="F223" s="22" t="str" cm="1">
        <f t="array" ref="F223">IF($AH$223=0,"",INDEX(MASTER!$D$24:$AG$391,$AH$223,F$255))</f>
        <v>RAMP D</v>
      </c>
      <c r="G223" s="23" cm="1">
        <f t="array" ref="G223">IF($AH$223=0,"",INDEX(MASTER!$D$24:$AG$391,$AH$223,G$255))</f>
        <v>1600</v>
      </c>
      <c r="H223" s="22" t="str" cm="1">
        <f t="array" ref="H223">IF($AH$223=0,"",INDEX(MASTER!$D$24:$AG$391,$AH$223,H$255))</f>
        <v>TO</v>
      </c>
      <c r="I223" s="23" cm="1">
        <f t="array" ref="I223">IF($AH$223=0,"",INDEX(MASTER!$D$24:$AG$391,$AH$223,I$255))</f>
        <v>1650</v>
      </c>
      <c r="J223" s="22" cm="1">
        <f t="array" ref="J223">IF($AH$223=0,"",INDEX(MASTER!$D$24:$AG$391,$AH$223,J$255))</f>
        <v>0</v>
      </c>
      <c r="K223" s="25" cm="1">
        <f t="array" ref="K223">IF($AH223=0,"",INDEX(MASTER!$AH$24:$BD$391,$AH223,D$255))</f>
        <v>0</v>
      </c>
      <c r="L223" s="25" cm="1">
        <f t="array" ref="L223">IF($AH223=0,"",INDEX(MASTER!$AH$24:$BD$391,$AH223,E$255))</f>
        <v>0</v>
      </c>
      <c r="M223" s="25" cm="1">
        <f t="array" ref="M223">IF($AH223=0,"",INDEX(MASTER!$AH$24:$BD$391,$AH223,F$255))</f>
        <v>0</v>
      </c>
      <c r="N223" s="25" cm="1">
        <f t="array" ref="N223">IF($AH223=0,"",INDEX(MASTER!$AH$24:$BD$391,$AH223,G$255))</f>
        <v>0</v>
      </c>
      <c r="O223" s="25" cm="1">
        <f t="array" ref="O223">IF($AH223=0,"",INDEX(MASTER!$AH$24:$BD$391,$AH223,H$255))</f>
        <v>0</v>
      </c>
      <c r="P223" s="25" cm="1">
        <f t="array" ref="P223">IF($AH223=0,"",INDEX(MASTER!$AH$24:$BD$391,$AH223,I$255))</f>
        <v>0</v>
      </c>
      <c r="Q223" s="25" cm="1">
        <f t="array" ref="Q223">IF($AH223=0,"",INDEX(MASTER!$AH$24:$BD$391,$AH223,J$255))</f>
        <v>0</v>
      </c>
      <c r="R223" s="25" cm="1">
        <f t="array" ref="R223">IF($AH223=0,"",INDEX(MASTER!$AH$24:$BD$391,$AH223,K$255))</f>
        <v>0</v>
      </c>
      <c r="S223" s="25" cm="1">
        <f t="array" ref="S223">IF($AH223=0,"",INDEX(MASTER!$AH$24:$BD$391,$AH223,L$255))</f>
        <v>0</v>
      </c>
      <c r="T223" s="25" cm="1">
        <f t="array" ref="T223">IF($AH223=0,"",INDEX(MASTER!$AH$24:$BD$391,$AH223,M$255))</f>
        <v>0</v>
      </c>
      <c r="U223" s="25" cm="1">
        <f t="array" ref="U223">IF($AH223=0,"",INDEX(MASTER!$AH$24:$BD$391,$AH223,N$255))</f>
        <v>0</v>
      </c>
      <c r="V223" s="25" cm="1">
        <f t="array" ref="V223">IF($AH223=0,"",INDEX(MASTER!$AH$24:$BD$391,$AH223,O$255))</f>
        <v>0</v>
      </c>
      <c r="W223" s="25" cm="1">
        <f t="array" ref="W223">IF($AH223=0,"",INDEX(MASTER!$AH$24:$BD$391,$AH223,P$255))</f>
        <v>0</v>
      </c>
      <c r="X223" s="25" cm="1">
        <f t="array" ref="X223">IF($AH223=0,"",INDEX(MASTER!$AH$24:$BD$391,$AH223,Q$255))</f>
        <v>0</v>
      </c>
      <c r="Y223" s="25" cm="1">
        <f t="array" ref="Y223">IF($AH223=0,"",INDEX(MASTER!$AH$24:$BD$391,$AH223,R$255))</f>
        <v>0</v>
      </c>
      <c r="Z223" s="25" cm="1">
        <f t="array" ref="Z223">IF($AH223=0,"",INDEX(MASTER!$AH$24:$BD$391,$AH223,S$255))</f>
        <v>0</v>
      </c>
      <c r="AA223" s="25" cm="1">
        <f t="array" ref="AA223">IF($AH223=0,"",INDEX(MASTER!$AH$24:$BD$391,$AH223,T$255))</f>
        <v>0</v>
      </c>
      <c r="AB223" s="25" cm="1">
        <f t="array" ref="AB223">IF($AH223=0,"",INDEX(MASTER!$AH$24:$BD$391,$AH223,U$255))</f>
        <v>0</v>
      </c>
      <c r="AC223" s="25" cm="1">
        <f t="array" ref="AC223">IF($AH223=0,"",INDEX(MASTER!$AH$24:$BD$391,$AH223,V$255))</f>
        <v>0</v>
      </c>
      <c r="AH223" s="3">
        <v>158</v>
      </c>
    </row>
    <row r="224" spans="2:34" ht="12.75" customHeight="1" x14ac:dyDescent="0.2">
      <c r="B224" s="28"/>
      <c r="D224" s="22" t="str" cm="1">
        <f t="array" ref="D224">IF($AH$224=0,"",INDEX(MASTER!$D$24:$AG$391,$AH$224,D$255))</f>
        <v>$XS163</v>
      </c>
      <c r="E224" s="22" cm="1">
        <f t="array" ref="E224">IF($AH$224=0,"",INDEX(MASTER!$D$24:$AG$391,$AH$224,E$255))</f>
        <v>0</v>
      </c>
      <c r="F224" s="22" t="str" cm="1">
        <f t="array" ref="F224">IF($AH$224=0,"",INDEX(MASTER!$D$24:$AG$391,$AH$224,F$255))</f>
        <v>RAMP D</v>
      </c>
      <c r="G224" s="23" cm="1">
        <f t="array" ref="G224">IF($AH$224=0,"",INDEX(MASTER!$D$24:$AG$391,$AH$224,G$255))</f>
        <v>1650</v>
      </c>
      <c r="H224" s="22" t="str" cm="1">
        <f t="array" ref="H224">IF($AH$224=0,"",INDEX(MASTER!$D$24:$AG$391,$AH$224,H$255))</f>
        <v>TO</v>
      </c>
      <c r="I224" s="23" cm="1">
        <f t="array" ref="I224">IF($AH$224=0,"",INDEX(MASTER!$D$24:$AG$391,$AH$224,I$255))</f>
        <v>1700</v>
      </c>
      <c r="J224" s="22" cm="1">
        <f t="array" ref="J224">IF($AH$224=0,"",INDEX(MASTER!$D$24:$AG$391,$AH$224,J$255))</f>
        <v>0</v>
      </c>
      <c r="K224" s="25" cm="1">
        <f t="array" ref="K224">IF($AH224=0,"",INDEX(MASTER!$AH$24:$BD$391,$AH224,D$255))</f>
        <v>0</v>
      </c>
      <c r="L224" s="25" cm="1">
        <f t="array" ref="L224">IF($AH224=0,"",INDEX(MASTER!$AH$24:$BD$391,$AH224,E$255))</f>
        <v>0</v>
      </c>
      <c r="M224" s="25" cm="1">
        <f t="array" ref="M224">IF($AH224=0,"",INDEX(MASTER!$AH$24:$BD$391,$AH224,F$255))</f>
        <v>0</v>
      </c>
      <c r="N224" s="25" cm="1">
        <f t="array" ref="N224">IF($AH224=0,"",INDEX(MASTER!$AH$24:$BD$391,$AH224,G$255))</f>
        <v>0</v>
      </c>
      <c r="O224" s="25" cm="1">
        <f t="array" ref="O224">IF($AH224=0,"",INDEX(MASTER!$AH$24:$BD$391,$AH224,H$255))</f>
        <v>0</v>
      </c>
      <c r="P224" s="25" cm="1">
        <f t="array" ref="P224">IF($AH224=0,"",INDEX(MASTER!$AH$24:$BD$391,$AH224,I$255))</f>
        <v>0</v>
      </c>
      <c r="Q224" s="25" cm="1">
        <f t="array" ref="Q224">IF($AH224=0,"",INDEX(MASTER!$AH$24:$BD$391,$AH224,J$255))</f>
        <v>0</v>
      </c>
      <c r="R224" s="25" cm="1">
        <f t="array" ref="R224">IF($AH224=0,"",INDEX(MASTER!$AH$24:$BD$391,$AH224,K$255))</f>
        <v>0</v>
      </c>
      <c r="S224" s="25" cm="1">
        <f t="array" ref="S224">IF($AH224=0,"",INDEX(MASTER!$AH$24:$BD$391,$AH224,L$255))</f>
        <v>0</v>
      </c>
      <c r="T224" s="25" cm="1">
        <f t="array" ref="T224">IF($AH224=0,"",INDEX(MASTER!$AH$24:$BD$391,$AH224,M$255))</f>
        <v>0</v>
      </c>
      <c r="U224" s="25" cm="1">
        <f t="array" ref="U224">IF($AH224=0,"",INDEX(MASTER!$AH$24:$BD$391,$AH224,N$255))</f>
        <v>0</v>
      </c>
      <c r="V224" s="25" cm="1">
        <f t="array" ref="V224">IF($AH224=0,"",INDEX(MASTER!$AH$24:$BD$391,$AH224,O$255))</f>
        <v>0</v>
      </c>
      <c r="W224" s="25" cm="1">
        <f t="array" ref="W224">IF($AH224=0,"",INDEX(MASTER!$AH$24:$BD$391,$AH224,P$255))</f>
        <v>0</v>
      </c>
      <c r="X224" s="25" cm="1">
        <f t="array" ref="X224">IF($AH224=0,"",INDEX(MASTER!$AH$24:$BD$391,$AH224,Q$255))</f>
        <v>0</v>
      </c>
      <c r="Y224" s="25" cm="1">
        <f t="array" ref="Y224">IF($AH224=0,"",INDEX(MASTER!$AH$24:$BD$391,$AH224,R$255))</f>
        <v>0</v>
      </c>
      <c r="Z224" s="25" cm="1">
        <f t="array" ref="Z224">IF($AH224=0,"",INDEX(MASTER!$AH$24:$BD$391,$AH224,S$255))</f>
        <v>0</v>
      </c>
      <c r="AA224" s="25" cm="1">
        <f t="array" ref="AA224">IF($AH224=0,"",INDEX(MASTER!$AH$24:$BD$391,$AH224,T$255))</f>
        <v>0</v>
      </c>
      <c r="AB224" s="25" cm="1">
        <f t="array" ref="AB224">IF($AH224=0,"",INDEX(MASTER!$AH$24:$BD$391,$AH224,U$255))</f>
        <v>0</v>
      </c>
      <c r="AC224" s="25" cm="1">
        <f t="array" ref="AC224">IF($AH224=0,"",INDEX(MASTER!$AH$24:$BD$391,$AH224,V$255))</f>
        <v>0</v>
      </c>
      <c r="AH224" s="3">
        <v>159</v>
      </c>
    </row>
    <row r="225" spans="2:34" ht="12.75" customHeight="1" x14ac:dyDescent="0.2">
      <c r="B225" s="28"/>
      <c r="D225" s="22" t="str" cm="1">
        <f t="array" ref="D225">IF($AH$225=0,"",INDEX(MASTER!$D$24:$AG$391,$AH$225,D$255))</f>
        <v>$XS163</v>
      </c>
      <c r="E225" s="22" cm="1">
        <f t="array" ref="E225">IF($AH$225=0,"",INDEX(MASTER!$D$24:$AG$391,$AH$225,E$255))</f>
        <v>0</v>
      </c>
      <c r="F225" s="22" t="str" cm="1">
        <f t="array" ref="F225">IF($AH$225=0,"",INDEX(MASTER!$D$24:$AG$391,$AH$225,F$255))</f>
        <v>RAMP D</v>
      </c>
      <c r="G225" s="23" cm="1">
        <f t="array" ref="G225">IF($AH$225=0,"",INDEX(MASTER!$D$24:$AG$391,$AH$225,G$255))</f>
        <v>1700</v>
      </c>
      <c r="H225" s="22" t="str" cm="1">
        <f t="array" ref="H225">IF($AH$225=0,"",INDEX(MASTER!$D$24:$AG$391,$AH$225,H$255))</f>
        <v>TO</v>
      </c>
      <c r="I225" s="23" cm="1">
        <f t="array" ref="I225">IF($AH$225=0,"",INDEX(MASTER!$D$24:$AG$391,$AH$225,I$255))</f>
        <v>1750</v>
      </c>
      <c r="J225" s="22" cm="1">
        <f t="array" ref="J225">IF($AH$225=0,"",INDEX(MASTER!$D$24:$AG$391,$AH$225,J$255))</f>
        <v>0</v>
      </c>
      <c r="K225" s="25" cm="1">
        <f t="array" ref="K225">IF($AH225=0,"",INDEX(MASTER!$AH$24:$BD$391,$AH225,D$255))</f>
        <v>0</v>
      </c>
      <c r="L225" s="25" cm="1">
        <f t="array" ref="L225">IF($AH225=0,"",INDEX(MASTER!$AH$24:$BD$391,$AH225,E$255))</f>
        <v>0</v>
      </c>
      <c r="M225" s="25" cm="1">
        <f t="array" ref="M225">IF($AH225=0,"",INDEX(MASTER!$AH$24:$BD$391,$AH225,F$255))</f>
        <v>0</v>
      </c>
      <c r="N225" s="25" cm="1">
        <f t="array" ref="N225">IF($AH225=0,"",INDEX(MASTER!$AH$24:$BD$391,$AH225,G$255))</f>
        <v>0</v>
      </c>
      <c r="O225" s="25" cm="1">
        <f t="array" ref="O225">IF($AH225=0,"",INDEX(MASTER!$AH$24:$BD$391,$AH225,H$255))</f>
        <v>0</v>
      </c>
      <c r="P225" s="25" cm="1">
        <f t="array" ref="P225">IF($AH225=0,"",INDEX(MASTER!$AH$24:$BD$391,$AH225,I$255))</f>
        <v>0</v>
      </c>
      <c r="Q225" s="25" cm="1">
        <f t="array" ref="Q225">IF($AH225=0,"",INDEX(MASTER!$AH$24:$BD$391,$AH225,J$255))</f>
        <v>0</v>
      </c>
      <c r="R225" s="25" cm="1">
        <f t="array" ref="R225">IF($AH225=0,"",INDEX(MASTER!$AH$24:$BD$391,$AH225,K$255))</f>
        <v>0</v>
      </c>
      <c r="S225" s="25" cm="1">
        <f t="array" ref="S225">IF($AH225=0,"",INDEX(MASTER!$AH$24:$BD$391,$AH225,L$255))</f>
        <v>0</v>
      </c>
      <c r="T225" s="25" cm="1">
        <f t="array" ref="T225">IF($AH225=0,"",INDEX(MASTER!$AH$24:$BD$391,$AH225,M$255))</f>
        <v>0</v>
      </c>
      <c r="U225" s="25" cm="1">
        <f t="array" ref="U225">IF($AH225=0,"",INDEX(MASTER!$AH$24:$BD$391,$AH225,N$255))</f>
        <v>0</v>
      </c>
      <c r="V225" s="25" cm="1">
        <f t="array" ref="V225">IF($AH225=0,"",INDEX(MASTER!$AH$24:$BD$391,$AH225,O$255))</f>
        <v>0</v>
      </c>
      <c r="W225" s="25" cm="1">
        <f t="array" ref="W225">IF($AH225=0,"",INDEX(MASTER!$AH$24:$BD$391,$AH225,P$255))</f>
        <v>0</v>
      </c>
      <c r="X225" s="25" cm="1">
        <f t="array" ref="X225">IF($AH225=0,"",INDEX(MASTER!$AH$24:$BD$391,$AH225,Q$255))</f>
        <v>0</v>
      </c>
      <c r="Y225" s="25" cm="1">
        <f t="array" ref="Y225">IF($AH225=0,"",INDEX(MASTER!$AH$24:$BD$391,$AH225,R$255))</f>
        <v>0</v>
      </c>
      <c r="Z225" s="25" cm="1">
        <f t="array" ref="Z225">IF($AH225=0,"",INDEX(MASTER!$AH$24:$BD$391,$AH225,S$255))</f>
        <v>0</v>
      </c>
      <c r="AA225" s="25" cm="1">
        <f t="array" ref="AA225">IF($AH225=0,"",INDEX(MASTER!$AH$24:$BD$391,$AH225,T$255))</f>
        <v>0</v>
      </c>
      <c r="AB225" s="25" cm="1">
        <f t="array" ref="AB225">IF($AH225=0,"",INDEX(MASTER!$AH$24:$BD$391,$AH225,U$255))</f>
        <v>0</v>
      </c>
      <c r="AC225" s="25" cm="1">
        <f t="array" ref="AC225">IF($AH225=0,"",INDEX(MASTER!$AH$24:$BD$391,$AH225,V$255))</f>
        <v>0</v>
      </c>
      <c r="AH225" s="3">
        <v>160</v>
      </c>
    </row>
    <row r="226" spans="2:34" ht="12.75" customHeight="1" x14ac:dyDescent="0.2">
      <c r="B226" s="28"/>
      <c r="D226" s="22" t="str" cm="1">
        <f t="array" ref="D226">IF($AH$226=0,"",INDEX(MASTER!$D$24:$AG$391,$AH$226,D$255))</f>
        <v>$XS164</v>
      </c>
      <c r="E226" s="22" cm="1">
        <f t="array" ref="E226">IF($AH$226=0,"",INDEX(MASTER!$D$24:$AG$391,$AH$226,E$255))</f>
        <v>0</v>
      </c>
      <c r="F226" s="22" t="str" cm="1">
        <f t="array" ref="F226">IF($AH$226=0,"",INDEX(MASTER!$D$24:$AG$391,$AH$226,F$255))</f>
        <v>RAMP D</v>
      </c>
      <c r="G226" s="23" cm="1">
        <f t="array" ref="G226">IF($AH$226=0,"",INDEX(MASTER!$D$24:$AG$391,$AH$226,G$255))</f>
        <v>1750</v>
      </c>
      <c r="H226" s="22" t="str" cm="1">
        <f t="array" ref="H226">IF($AH$226=0,"",INDEX(MASTER!$D$24:$AG$391,$AH$226,H$255))</f>
        <v>TO</v>
      </c>
      <c r="I226" s="23" cm="1">
        <f t="array" ref="I226">IF($AH$226=0,"",INDEX(MASTER!$D$24:$AG$391,$AH$226,I$255))</f>
        <v>1800</v>
      </c>
      <c r="J226" s="22" cm="1">
        <f t="array" ref="J226">IF($AH$226=0,"",INDEX(MASTER!$D$24:$AG$391,$AH$226,J$255))</f>
        <v>0</v>
      </c>
      <c r="K226" s="25" cm="1">
        <f t="array" ref="K226">IF($AH226=0,"",INDEX(MASTER!$AH$24:$BD$391,$AH226,D$255))</f>
        <v>0</v>
      </c>
      <c r="L226" s="25" cm="1">
        <f t="array" ref="L226">IF($AH226=0,"",INDEX(MASTER!$AH$24:$BD$391,$AH226,E$255))</f>
        <v>0</v>
      </c>
      <c r="M226" s="25" cm="1">
        <f t="array" ref="M226">IF($AH226=0,"",INDEX(MASTER!$AH$24:$BD$391,$AH226,F$255))</f>
        <v>0</v>
      </c>
      <c r="N226" s="25" cm="1">
        <f t="array" ref="N226">IF($AH226=0,"",INDEX(MASTER!$AH$24:$BD$391,$AH226,G$255))</f>
        <v>0</v>
      </c>
      <c r="O226" s="25" cm="1">
        <f t="array" ref="O226">IF($AH226=0,"",INDEX(MASTER!$AH$24:$BD$391,$AH226,H$255))</f>
        <v>0</v>
      </c>
      <c r="P226" s="25" cm="1">
        <f t="array" ref="P226">IF($AH226=0,"",INDEX(MASTER!$AH$24:$BD$391,$AH226,I$255))</f>
        <v>0</v>
      </c>
      <c r="Q226" s="25" cm="1">
        <f t="array" ref="Q226">IF($AH226=0,"",INDEX(MASTER!$AH$24:$BD$391,$AH226,J$255))</f>
        <v>0</v>
      </c>
      <c r="R226" s="25" cm="1">
        <f t="array" ref="R226">IF($AH226=0,"",INDEX(MASTER!$AH$24:$BD$391,$AH226,K$255))</f>
        <v>0</v>
      </c>
      <c r="S226" s="25" cm="1">
        <f t="array" ref="S226">IF($AH226=0,"",INDEX(MASTER!$AH$24:$BD$391,$AH226,L$255))</f>
        <v>0</v>
      </c>
      <c r="T226" s="25" cm="1">
        <f t="array" ref="T226">IF($AH226=0,"",INDEX(MASTER!$AH$24:$BD$391,$AH226,M$255))</f>
        <v>0</v>
      </c>
      <c r="U226" s="25" cm="1">
        <f t="array" ref="U226">IF($AH226=0,"",INDEX(MASTER!$AH$24:$BD$391,$AH226,N$255))</f>
        <v>0</v>
      </c>
      <c r="V226" s="25" cm="1">
        <f t="array" ref="V226">IF($AH226=0,"",INDEX(MASTER!$AH$24:$BD$391,$AH226,O$255))</f>
        <v>0</v>
      </c>
      <c r="W226" s="25" cm="1">
        <f t="array" ref="W226">IF($AH226=0,"",INDEX(MASTER!$AH$24:$BD$391,$AH226,P$255))</f>
        <v>0</v>
      </c>
      <c r="X226" s="25" cm="1">
        <f t="array" ref="X226">IF($AH226=0,"",INDEX(MASTER!$AH$24:$BD$391,$AH226,Q$255))</f>
        <v>0</v>
      </c>
      <c r="Y226" s="25" cm="1">
        <f t="array" ref="Y226">IF($AH226=0,"",INDEX(MASTER!$AH$24:$BD$391,$AH226,R$255))</f>
        <v>0</v>
      </c>
      <c r="Z226" s="25" cm="1">
        <f t="array" ref="Z226">IF($AH226=0,"",INDEX(MASTER!$AH$24:$BD$391,$AH226,S$255))</f>
        <v>0</v>
      </c>
      <c r="AA226" s="25" cm="1">
        <f t="array" ref="AA226">IF($AH226=0,"",INDEX(MASTER!$AH$24:$BD$391,$AH226,T$255))</f>
        <v>0</v>
      </c>
      <c r="AB226" s="25" cm="1">
        <f t="array" ref="AB226">IF($AH226=0,"",INDEX(MASTER!$AH$24:$BD$391,$AH226,U$255))</f>
        <v>0</v>
      </c>
      <c r="AC226" s="25" cm="1">
        <f t="array" ref="AC226">IF($AH226=0,"",INDEX(MASTER!$AH$24:$BD$391,$AH226,V$255))</f>
        <v>0</v>
      </c>
      <c r="AH226" s="3">
        <v>161</v>
      </c>
    </row>
    <row r="227" spans="2:34" ht="12.75" customHeight="1" x14ac:dyDescent="0.2">
      <c r="B227" s="28"/>
      <c r="D227" s="22" t="str" cm="1">
        <f t="array" ref="D227">IF($AH$227=0,"",INDEX(MASTER!$D$24:$AG$391,$AH$227,D$255))</f>
        <v>$XS164</v>
      </c>
      <c r="E227" s="22" cm="1">
        <f t="array" ref="E227">IF($AH$227=0,"",INDEX(MASTER!$D$24:$AG$391,$AH$227,E$255))</f>
        <v>0</v>
      </c>
      <c r="F227" s="22" t="str" cm="1">
        <f t="array" ref="F227">IF($AH$227=0,"",INDEX(MASTER!$D$24:$AG$391,$AH$227,F$255))</f>
        <v>RAMP D</v>
      </c>
      <c r="G227" s="23" cm="1">
        <f t="array" ref="G227">IF($AH$227=0,"",INDEX(MASTER!$D$24:$AG$391,$AH$227,G$255))</f>
        <v>1800</v>
      </c>
      <c r="H227" s="22" t="str" cm="1">
        <f t="array" ref="H227">IF($AH$227=0,"",INDEX(MASTER!$D$24:$AG$391,$AH$227,H$255))</f>
        <v>TO</v>
      </c>
      <c r="I227" s="23" cm="1">
        <f t="array" ref="I227">IF($AH$227=0,"",INDEX(MASTER!$D$24:$AG$391,$AH$227,I$255))</f>
        <v>1850</v>
      </c>
      <c r="J227" s="22" cm="1">
        <f t="array" ref="J227">IF($AH$227=0,"",INDEX(MASTER!$D$24:$AG$391,$AH$227,J$255))</f>
        <v>0</v>
      </c>
      <c r="K227" s="25" cm="1">
        <f t="array" ref="K227">IF($AH227=0,"",INDEX(MASTER!$AH$24:$BD$391,$AH227,D$255))</f>
        <v>0</v>
      </c>
      <c r="L227" s="25" cm="1">
        <f t="array" ref="L227">IF($AH227=0,"",INDEX(MASTER!$AH$24:$BD$391,$AH227,E$255))</f>
        <v>0</v>
      </c>
      <c r="M227" s="25" cm="1">
        <f t="array" ref="M227">IF($AH227=0,"",INDEX(MASTER!$AH$24:$BD$391,$AH227,F$255))</f>
        <v>0</v>
      </c>
      <c r="N227" s="25" cm="1">
        <f t="array" ref="N227">IF($AH227=0,"",INDEX(MASTER!$AH$24:$BD$391,$AH227,G$255))</f>
        <v>0</v>
      </c>
      <c r="O227" s="25" cm="1">
        <f t="array" ref="O227">IF($AH227=0,"",INDEX(MASTER!$AH$24:$BD$391,$AH227,H$255))</f>
        <v>0</v>
      </c>
      <c r="P227" s="25" cm="1">
        <f t="array" ref="P227">IF($AH227=0,"",INDEX(MASTER!$AH$24:$BD$391,$AH227,I$255))</f>
        <v>0</v>
      </c>
      <c r="Q227" s="25" cm="1">
        <f t="array" ref="Q227">IF($AH227=0,"",INDEX(MASTER!$AH$24:$BD$391,$AH227,J$255))</f>
        <v>0</v>
      </c>
      <c r="R227" s="25" cm="1">
        <f t="array" ref="R227">IF($AH227=0,"",INDEX(MASTER!$AH$24:$BD$391,$AH227,K$255))</f>
        <v>0</v>
      </c>
      <c r="S227" s="25" cm="1">
        <f t="array" ref="S227">IF($AH227=0,"",INDEX(MASTER!$AH$24:$BD$391,$AH227,L$255))</f>
        <v>0</v>
      </c>
      <c r="T227" s="25" cm="1">
        <f t="array" ref="T227">IF($AH227=0,"",INDEX(MASTER!$AH$24:$BD$391,$AH227,M$255))</f>
        <v>0</v>
      </c>
      <c r="U227" s="25" cm="1">
        <f t="array" ref="U227">IF($AH227=0,"",INDEX(MASTER!$AH$24:$BD$391,$AH227,N$255))</f>
        <v>0</v>
      </c>
      <c r="V227" s="25" cm="1">
        <f t="array" ref="V227">IF($AH227=0,"",INDEX(MASTER!$AH$24:$BD$391,$AH227,O$255))</f>
        <v>0</v>
      </c>
      <c r="W227" s="25" cm="1">
        <f t="array" ref="W227">IF($AH227=0,"",INDEX(MASTER!$AH$24:$BD$391,$AH227,P$255))</f>
        <v>0</v>
      </c>
      <c r="X227" s="25" cm="1">
        <f t="array" ref="X227">IF($AH227=0,"",INDEX(MASTER!$AH$24:$BD$391,$AH227,Q$255))</f>
        <v>0</v>
      </c>
      <c r="Y227" s="25" cm="1">
        <f t="array" ref="Y227">IF($AH227=0,"",INDEX(MASTER!$AH$24:$BD$391,$AH227,R$255))</f>
        <v>0</v>
      </c>
      <c r="Z227" s="25" cm="1">
        <f t="array" ref="Z227">IF($AH227=0,"",INDEX(MASTER!$AH$24:$BD$391,$AH227,S$255))</f>
        <v>0</v>
      </c>
      <c r="AA227" s="25" cm="1">
        <f t="array" ref="AA227">IF($AH227=0,"",INDEX(MASTER!$AH$24:$BD$391,$AH227,T$255))</f>
        <v>0</v>
      </c>
      <c r="AB227" s="25" cm="1">
        <f t="array" ref="AB227">IF($AH227=0,"",INDEX(MASTER!$AH$24:$BD$391,$AH227,U$255))</f>
        <v>0</v>
      </c>
      <c r="AC227" s="25" cm="1">
        <f t="array" ref="AC227">IF($AH227=0,"",INDEX(MASTER!$AH$24:$BD$391,$AH227,V$255))</f>
        <v>0</v>
      </c>
      <c r="AH227" s="3">
        <v>162</v>
      </c>
    </row>
    <row r="228" spans="2:34" ht="12.75" customHeight="1" x14ac:dyDescent="0.2">
      <c r="B228" s="28"/>
      <c r="D228" s="22" t="str" cm="1">
        <f t="array" ref="D228">IF($AH$228=0,"",INDEX(MASTER!$D$24:$AG$391,$AH$228,D$255))</f>
        <v>$XS165</v>
      </c>
      <c r="E228" s="22" cm="1">
        <f t="array" ref="E228">IF($AH$228=0,"",INDEX(MASTER!$D$24:$AG$391,$AH$228,E$255))</f>
        <v>0</v>
      </c>
      <c r="F228" s="22" t="str" cm="1">
        <f t="array" ref="F228">IF($AH$228=0,"",INDEX(MASTER!$D$24:$AG$391,$AH$228,F$255))</f>
        <v>RAMP D</v>
      </c>
      <c r="G228" s="23" cm="1">
        <f t="array" ref="G228">IF($AH$228=0,"",INDEX(MASTER!$D$24:$AG$391,$AH$228,G$255))</f>
        <v>1850</v>
      </c>
      <c r="H228" s="22" t="str" cm="1">
        <f t="array" ref="H228">IF($AH$228=0,"",INDEX(MASTER!$D$24:$AG$391,$AH$228,H$255))</f>
        <v>TO</v>
      </c>
      <c r="I228" s="23" cm="1">
        <f t="array" ref="I228">IF($AH$228=0,"",INDEX(MASTER!$D$24:$AG$391,$AH$228,I$255))</f>
        <v>1900</v>
      </c>
      <c r="J228" s="22" cm="1">
        <f t="array" ref="J228">IF($AH$228=0,"",INDEX(MASTER!$D$24:$AG$391,$AH$228,J$255))</f>
        <v>0</v>
      </c>
      <c r="K228" s="25" cm="1">
        <f t="array" ref="K228">IF($AH228=0,"",INDEX(MASTER!$AH$24:$BD$391,$AH228,D$255))</f>
        <v>0</v>
      </c>
      <c r="L228" s="25" cm="1">
        <f t="array" ref="L228">IF($AH228=0,"",INDEX(MASTER!$AH$24:$BD$391,$AH228,E$255))</f>
        <v>0</v>
      </c>
      <c r="M228" s="25" cm="1">
        <f t="array" ref="M228">IF($AH228=0,"",INDEX(MASTER!$AH$24:$BD$391,$AH228,F$255))</f>
        <v>0</v>
      </c>
      <c r="N228" s="25" cm="1">
        <f t="array" ref="N228">IF($AH228=0,"",INDEX(MASTER!$AH$24:$BD$391,$AH228,G$255))</f>
        <v>0</v>
      </c>
      <c r="O228" s="25" cm="1">
        <f t="array" ref="O228">IF($AH228=0,"",INDEX(MASTER!$AH$24:$BD$391,$AH228,H$255))</f>
        <v>0</v>
      </c>
      <c r="P228" s="25" cm="1">
        <f t="array" ref="P228">IF($AH228=0,"",INDEX(MASTER!$AH$24:$BD$391,$AH228,I$255))</f>
        <v>0</v>
      </c>
      <c r="Q228" s="25" cm="1">
        <f t="array" ref="Q228">IF($AH228=0,"",INDEX(MASTER!$AH$24:$BD$391,$AH228,J$255))</f>
        <v>0</v>
      </c>
      <c r="R228" s="25" cm="1">
        <f t="array" ref="R228">IF($AH228=0,"",INDEX(MASTER!$AH$24:$BD$391,$AH228,K$255))</f>
        <v>0</v>
      </c>
      <c r="S228" s="25" cm="1">
        <f t="array" ref="S228">IF($AH228=0,"",INDEX(MASTER!$AH$24:$BD$391,$AH228,L$255))</f>
        <v>0</v>
      </c>
      <c r="T228" s="25" cm="1">
        <f t="array" ref="T228">IF($AH228=0,"",INDEX(MASTER!$AH$24:$BD$391,$AH228,M$255))</f>
        <v>0</v>
      </c>
      <c r="U228" s="25" cm="1">
        <f t="array" ref="U228">IF($AH228=0,"",INDEX(MASTER!$AH$24:$BD$391,$AH228,N$255))</f>
        <v>0</v>
      </c>
      <c r="V228" s="25" cm="1">
        <f t="array" ref="V228">IF($AH228=0,"",INDEX(MASTER!$AH$24:$BD$391,$AH228,O$255))</f>
        <v>0</v>
      </c>
      <c r="W228" s="25" cm="1">
        <f t="array" ref="W228">IF($AH228=0,"",INDEX(MASTER!$AH$24:$BD$391,$AH228,P$255))</f>
        <v>0</v>
      </c>
      <c r="X228" s="25" cm="1">
        <f t="array" ref="X228">IF($AH228=0,"",INDEX(MASTER!$AH$24:$BD$391,$AH228,Q$255))</f>
        <v>0</v>
      </c>
      <c r="Y228" s="25" cm="1">
        <f t="array" ref="Y228">IF($AH228=0,"",INDEX(MASTER!$AH$24:$BD$391,$AH228,R$255))</f>
        <v>0</v>
      </c>
      <c r="Z228" s="25" cm="1">
        <f t="array" ref="Z228">IF($AH228=0,"",INDEX(MASTER!$AH$24:$BD$391,$AH228,S$255))</f>
        <v>0</v>
      </c>
      <c r="AA228" s="25" cm="1">
        <f t="array" ref="AA228">IF($AH228=0,"",INDEX(MASTER!$AH$24:$BD$391,$AH228,T$255))</f>
        <v>0</v>
      </c>
      <c r="AB228" s="25" cm="1">
        <f t="array" ref="AB228">IF($AH228=0,"",INDEX(MASTER!$AH$24:$BD$391,$AH228,U$255))</f>
        <v>0</v>
      </c>
      <c r="AC228" s="25" cm="1">
        <f t="array" ref="AC228">IF($AH228=0,"",INDEX(MASTER!$AH$24:$BD$391,$AH228,V$255))</f>
        <v>0</v>
      </c>
      <c r="AH228" s="3">
        <v>163</v>
      </c>
    </row>
    <row r="229" spans="2:34" ht="12.75" customHeight="1" x14ac:dyDescent="0.2">
      <c r="B229" s="28"/>
      <c r="D229" s="22" t="str" cm="1">
        <f t="array" ref="D229">IF($AH$229=0,"",INDEX(MASTER!$D$24:$AG$391,$AH$229,D$255))</f>
        <v>$XS165</v>
      </c>
      <c r="E229" s="22" cm="1">
        <f t="array" ref="E229">IF($AH$229=0,"",INDEX(MASTER!$D$24:$AG$391,$AH$229,E$255))</f>
        <v>0</v>
      </c>
      <c r="F229" s="22" t="str" cm="1">
        <f t="array" ref="F229">IF($AH$229=0,"",INDEX(MASTER!$D$24:$AG$391,$AH$229,F$255))</f>
        <v>RAMP D</v>
      </c>
      <c r="G229" s="23" cm="1">
        <f t="array" ref="G229">IF($AH$229=0,"",INDEX(MASTER!$D$24:$AG$391,$AH$229,G$255))</f>
        <v>1900</v>
      </c>
      <c r="H229" s="22" t="str" cm="1">
        <f t="array" ref="H229">IF($AH$229=0,"",INDEX(MASTER!$D$24:$AG$391,$AH$229,H$255))</f>
        <v>TO</v>
      </c>
      <c r="I229" s="23" cm="1">
        <f t="array" ref="I229">IF($AH$229=0,"",INDEX(MASTER!$D$24:$AG$391,$AH$229,I$255))</f>
        <v>1950</v>
      </c>
      <c r="J229" s="22" cm="1">
        <f t="array" ref="J229">IF($AH$229=0,"",INDEX(MASTER!$D$24:$AG$391,$AH$229,J$255))</f>
        <v>0</v>
      </c>
      <c r="K229" s="25" cm="1">
        <f t="array" ref="K229">IF($AH229=0,"",INDEX(MASTER!$AH$24:$BD$391,$AH229,D$255))</f>
        <v>0</v>
      </c>
      <c r="L229" s="25" cm="1">
        <f t="array" ref="L229">IF($AH229=0,"",INDEX(MASTER!$AH$24:$BD$391,$AH229,E$255))</f>
        <v>0</v>
      </c>
      <c r="M229" s="25" cm="1">
        <f t="array" ref="M229">IF($AH229=0,"",INDEX(MASTER!$AH$24:$BD$391,$AH229,F$255))</f>
        <v>0</v>
      </c>
      <c r="N229" s="25" cm="1">
        <f t="array" ref="N229">IF($AH229=0,"",INDEX(MASTER!$AH$24:$BD$391,$AH229,G$255))</f>
        <v>0</v>
      </c>
      <c r="O229" s="25" cm="1">
        <f t="array" ref="O229">IF($AH229=0,"",INDEX(MASTER!$AH$24:$BD$391,$AH229,H$255))</f>
        <v>0</v>
      </c>
      <c r="P229" s="25" cm="1">
        <f t="array" ref="P229">IF($AH229=0,"",INDEX(MASTER!$AH$24:$BD$391,$AH229,I$255))</f>
        <v>0</v>
      </c>
      <c r="Q229" s="25" cm="1">
        <f t="array" ref="Q229">IF($AH229=0,"",INDEX(MASTER!$AH$24:$BD$391,$AH229,J$255))</f>
        <v>0</v>
      </c>
      <c r="R229" s="25" cm="1">
        <f t="array" ref="R229">IF($AH229=0,"",INDEX(MASTER!$AH$24:$BD$391,$AH229,K$255))</f>
        <v>0</v>
      </c>
      <c r="S229" s="25" cm="1">
        <f t="array" ref="S229">IF($AH229=0,"",INDEX(MASTER!$AH$24:$BD$391,$AH229,L$255))</f>
        <v>0</v>
      </c>
      <c r="T229" s="25" cm="1">
        <f t="array" ref="T229">IF($AH229=0,"",INDEX(MASTER!$AH$24:$BD$391,$AH229,M$255))</f>
        <v>0</v>
      </c>
      <c r="U229" s="25" cm="1">
        <f t="array" ref="U229">IF($AH229=0,"",INDEX(MASTER!$AH$24:$BD$391,$AH229,N$255))</f>
        <v>0</v>
      </c>
      <c r="V229" s="25" cm="1">
        <f t="array" ref="V229">IF($AH229=0,"",INDEX(MASTER!$AH$24:$BD$391,$AH229,O$255))</f>
        <v>0</v>
      </c>
      <c r="W229" s="25" cm="1">
        <f t="array" ref="W229">IF($AH229=0,"",INDEX(MASTER!$AH$24:$BD$391,$AH229,P$255))</f>
        <v>0</v>
      </c>
      <c r="X229" s="25" cm="1">
        <f t="array" ref="X229">IF($AH229=0,"",INDEX(MASTER!$AH$24:$BD$391,$AH229,Q$255))</f>
        <v>0</v>
      </c>
      <c r="Y229" s="25" cm="1">
        <f t="array" ref="Y229">IF($AH229=0,"",INDEX(MASTER!$AH$24:$BD$391,$AH229,R$255))</f>
        <v>0</v>
      </c>
      <c r="Z229" s="25" cm="1">
        <f t="array" ref="Z229">IF($AH229=0,"",INDEX(MASTER!$AH$24:$BD$391,$AH229,S$255))</f>
        <v>0</v>
      </c>
      <c r="AA229" s="25" cm="1">
        <f t="array" ref="AA229">IF($AH229=0,"",INDEX(MASTER!$AH$24:$BD$391,$AH229,T$255))</f>
        <v>0</v>
      </c>
      <c r="AB229" s="25" cm="1">
        <f t="array" ref="AB229">IF($AH229=0,"",INDEX(MASTER!$AH$24:$BD$391,$AH229,U$255))</f>
        <v>0</v>
      </c>
      <c r="AC229" s="25" cm="1">
        <f t="array" ref="AC229">IF($AH229=0,"",INDEX(MASTER!$AH$24:$BD$391,$AH229,V$255))</f>
        <v>0</v>
      </c>
      <c r="AH229" s="3">
        <v>164</v>
      </c>
    </row>
    <row r="230" spans="2:34" ht="12.75" customHeight="1" x14ac:dyDescent="0.2">
      <c r="B230" s="28"/>
      <c r="D230" s="22" t="str" cm="1">
        <f t="array" ref="D230">IF($AH$230=0,"",INDEX(MASTER!$D$24:$AG$391,$AH$230,D$255))</f>
        <v>$XS166</v>
      </c>
      <c r="E230" s="22" cm="1">
        <f t="array" ref="E230">IF($AH$230=0,"",INDEX(MASTER!$D$24:$AG$391,$AH$230,E$255))</f>
        <v>0</v>
      </c>
      <c r="F230" s="22" t="str" cm="1">
        <f t="array" ref="F230">IF($AH$230=0,"",INDEX(MASTER!$D$24:$AG$391,$AH$230,F$255))</f>
        <v>RAMP D</v>
      </c>
      <c r="G230" s="23" cm="1">
        <f t="array" ref="G230">IF($AH$230=0,"",INDEX(MASTER!$D$24:$AG$391,$AH$230,G$255))</f>
        <v>1950</v>
      </c>
      <c r="H230" s="22" t="str" cm="1">
        <f t="array" ref="H230">IF($AH$230=0,"",INDEX(MASTER!$D$24:$AG$391,$AH$230,H$255))</f>
        <v>TO</v>
      </c>
      <c r="I230" s="23" cm="1">
        <f t="array" ref="I230">IF($AH$230=0,"",INDEX(MASTER!$D$24:$AG$391,$AH$230,I$255))</f>
        <v>2000</v>
      </c>
      <c r="J230" s="22" cm="1">
        <f t="array" ref="J230">IF($AH$230=0,"",INDEX(MASTER!$D$24:$AG$391,$AH$230,J$255))</f>
        <v>0</v>
      </c>
      <c r="K230" s="25" cm="1">
        <f t="array" ref="K230">IF($AH230=0,"",INDEX(MASTER!$AH$24:$BD$391,$AH230,D$255))</f>
        <v>0</v>
      </c>
      <c r="L230" s="25" cm="1">
        <f t="array" ref="L230">IF($AH230=0,"",INDEX(MASTER!$AH$24:$BD$391,$AH230,E$255))</f>
        <v>0</v>
      </c>
      <c r="M230" s="25" cm="1">
        <f t="array" ref="M230">IF($AH230=0,"",INDEX(MASTER!$AH$24:$BD$391,$AH230,F$255))</f>
        <v>0</v>
      </c>
      <c r="N230" s="25" cm="1">
        <f t="array" ref="N230">IF($AH230=0,"",INDEX(MASTER!$AH$24:$BD$391,$AH230,G$255))</f>
        <v>0</v>
      </c>
      <c r="O230" s="25" cm="1">
        <f t="array" ref="O230">IF($AH230=0,"",INDEX(MASTER!$AH$24:$BD$391,$AH230,H$255))</f>
        <v>0</v>
      </c>
      <c r="P230" s="25" cm="1">
        <f t="array" ref="P230">IF($AH230=0,"",INDEX(MASTER!$AH$24:$BD$391,$AH230,I$255))</f>
        <v>0</v>
      </c>
      <c r="Q230" s="25" cm="1">
        <f t="array" ref="Q230">IF($AH230=0,"",INDEX(MASTER!$AH$24:$BD$391,$AH230,J$255))</f>
        <v>0</v>
      </c>
      <c r="R230" s="25" cm="1">
        <f t="array" ref="R230">IF($AH230=0,"",INDEX(MASTER!$AH$24:$BD$391,$AH230,K$255))</f>
        <v>0</v>
      </c>
      <c r="S230" s="25" cm="1">
        <f t="array" ref="S230">IF($AH230=0,"",INDEX(MASTER!$AH$24:$BD$391,$AH230,L$255))</f>
        <v>0</v>
      </c>
      <c r="T230" s="25" cm="1">
        <f t="array" ref="T230">IF($AH230=0,"",INDEX(MASTER!$AH$24:$BD$391,$AH230,M$255))</f>
        <v>0</v>
      </c>
      <c r="U230" s="25" cm="1">
        <f t="array" ref="U230">IF($AH230=0,"",INDEX(MASTER!$AH$24:$BD$391,$AH230,N$255))</f>
        <v>0</v>
      </c>
      <c r="V230" s="25" cm="1">
        <f t="array" ref="V230">IF($AH230=0,"",INDEX(MASTER!$AH$24:$BD$391,$AH230,O$255))</f>
        <v>0</v>
      </c>
      <c r="W230" s="25" cm="1">
        <f t="array" ref="W230">IF($AH230=0,"",INDEX(MASTER!$AH$24:$BD$391,$AH230,P$255))</f>
        <v>0</v>
      </c>
      <c r="X230" s="25" cm="1">
        <f t="array" ref="X230">IF($AH230=0,"",INDEX(MASTER!$AH$24:$BD$391,$AH230,Q$255))</f>
        <v>0</v>
      </c>
      <c r="Y230" s="25" cm="1">
        <f t="array" ref="Y230">IF($AH230=0,"",INDEX(MASTER!$AH$24:$BD$391,$AH230,R$255))</f>
        <v>0</v>
      </c>
      <c r="Z230" s="25" cm="1">
        <f t="array" ref="Z230">IF($AH230=0,"",INDEX(MASTER!$AH$24:$BD$391,$AH230,S$255))</f>
        <v>0</v>
      </c>
      <c r="AA230" s="25" cm="1">
        <f t="array" ref="AA230">IF($AH230=0,"",INDEX(MASTER!$AH$24:$BD$391,$AH230,T$255))</f>
        <v>0</v>
      </c>
      <c r="AB230" s="25" cm="1">
        <f t="array" ref="AB230">IF($AH230=0,"",INDEX(MASTER!$AH$24:$BD$391,$AH230,U$255))</f>
        <v>0</v>
      </c>
      <c r="AC230" s="25" cm="1">
        <f t="array" ref="AC230">IF($AH230=0,"",INDEX(MASTER!$AH$24:$BD$391,$AH230,V$255))</f>
        <v>0</v>
      </c>
      <c r="AH230" s="3">
        <v>165</v>
      </c>
    </row>
    <row r="231" spans="2:34" ht="12.75" customHeight="1" x14ac:dyDescent="0.2">
      <c r="B231" s="28"/>
      <c r="D231" s="22" t="str" cm="1">
        <f t="array" ref="D231">IF($AH$231=0,"",INDEX(MASTER!$D$24:$AG$391,$AH$231,D$255))</f>
        <v>$XS166</v>
      </c>
      <c r="E231" s="22" cm="1">
        <f t="array" ref="E231">IF($AH$231=0,"",INDEX(MASTER!$D$24:$AG$391,$AH$231,E$255))</f>
        <v>0</v>
      </c>
      <c r="F231" s="22" t="str" cm="1">
        <f t="array" ref="F231">IF($AH$231=0,"",INDEX(MASTER!$D$24:$AG$391,$AH$231,F$255))</f>
        <v>RAMP D</v>
      </c>
      <c r="G231" s="23" cm="1">
        <f t="array" ref="G231">IF($AH$231=0,"",INDEX(MASTER!$D$24:$AG$391,$AH$231,G$255))</f>
        <v>2000</v>
      </c>
      <c r="H231" s="22" t="str" cm="1">
        <f t="array" ref="H231">IF($AH$231=0,"",INDEX(MASTER!$D$24:$AG$391,$AH$231,H$255))</f>
        <v>TO</v>
      </c>
      <c r="I231" s="23" cm="1">
        <f t="array" ref="I231">IF($AH$231=0,"",INDEX(MASTER!$D$24:$AG$391,$AH$231,I$255))</f>
        <v>2050</v>
      </c>
      <c r="J231" s="22" cm="1">
        <f t="array" ref="J231">IF($AH$231=0,"",INDEX(MASTER!$D$24:$AG$391,$AH$231,J$255))</f>
        <v>0</v>
      </c>
      <c r="K231" s="25" cm="1">
        <f t="array" ref="K231">IF($AH231=0,"",INDEX(MASTER!$AH$24:$BD$391,$AH231,D$255))</f>
        <v>0</v>
      </c>
      <c r="L231" s="25" cm="1">
        <f t="array" ref="L231">IF($AH231=0,"",INDEX(MASTER!$AH$24:$BD$391,$AH231,E$255))</f>
        <v>0</v>
      </c>
      <c r="M231" s="25" cm="1">
        <f t="array" ref="M231">IF($AH231=0,"",INDEX(MASTER!$AH$24:$BD$391,$AH231,F$255))</f>
        <v>0</v>
      </c>
      <c r="N231" s="25" cm="1">
        <f t="array" ref="N231">IF($AH231=0,"",INDEX(MASTER!$AH$24:$BD$391,$AH231,G$255))</f>
        <v>0</v>
      </c>
      <c r="O231" s="25" cm="1">
        <f t="array" ref="O231">IF($AH231=0,"",INDEX(MASTER!$AH$24:$BD$391,$AH231,H$255))</f>
        <v>0</v>
      </c>
      <c r="P231" s="25" cm="1">
        <f t="array" ref="P231">IF($AH231=0,"",INDEX(MASTER!$AH$24:$BD$391,$AH231,I$255))</f>
        <v>0</v>
      </c>
      <c r="Q231" s="25" cm="1">
        <f t="array" ref="Q231">IF($AH231=0,"",INDEX(MASTER!$AH$24:$BD$391,$AH231,J$255))</f>
        <v>0</v>
      </c>
      <c r="R231" s="25" cm="1">
        <f t="array" ref="R231">IF($AH231=0,"",INDEX(MASTER!$AH$24:$BD$391,$AH231,K$255))</f>
        <v>0</v>
      </c>
      <c r="S231" s="25" cm="1">
        <f t="array" ref="S231">IF($AH231=0,"",INDEX(MASTER!$AH$24:$BD$391,$AH231,L$255))</f>
        <v>0</v>
      </c>
      <c r="T231" s="25" cm="1">
        <f t="array" ref="T231">IF($AH231=0,"",INDEX(MASTER!$AH$24:$BD$391,$AH231,M$255))</f>
        <v>0</v>
      </c>
      <c r="U231" s="25" cm="1">
        <f t="array" ref="U231">IF($AH231=0,"",INDEX(MASTER!$AH$24:$BD$391,$AH231,N$255))</f>
        <v>0</v>
      </c>
      <c r="V231" s="25" cm="1">
        <f t="array" ref="V231">IF($AH231=0,"",INDEX(MASTER!$AH$24:$BD$391,$AH231,O$255))</f>
        <v>0</v>
      </c>
      <c r="W231" s="25" cm="1">
        <f t="array" ref="W231">IF($AH231=0,"",INDEX(MASTER!$AH$24:$BD$391,$AH231,P$255))</f>
        <v>0</v>
      </c>
      <c r="X231" s="25" cm="1">
        <f t="array" ref="X231">IF($AH231=0,"",INDEX(MASTER!$AH$24:$BD$391,$AH231,Q$255))</f>
        <v>0</v>
      </c>
      <c r="Y231" s="25" cm="1">
        <f t="array" ref="Y231">IF($AH231=0,"",INDEX(MASTER!$AH$24:$BD$391,$AH231,R$255))</f>
        <v>0</v>
      </c>
      <c r="Z231" s="25" cm="1">
        <f t="array" ref="Z231">IF($AH231=0,"",INDEX(MASTER!$AH$24:$BD$391,$AH231,S$255))</f>
        <v>0</v>
      </c>
      <c r="AA231" s="25" cm="1">
        <f t="array" ref="AA231">IF($AH231=0,"",INDEX(MASTER!$AH$24:$BD$391,$AH231,T$255))</f>
        <v>0</v>
      </c>
      <c r="AB231" s="25" cm="1">
        <f t="array" ref="AB231">IF($AH231=0,"",INDEX(MASTER!$AH$24:$BD$391,$AH231,U$255))</f>
        <v>0</v>
      </c>
      <c r="AC231" s="25" cm="1">
        <f t="array" ref="AC231">IF($AH231=0,"",INDEX(MASTER!$AH$24:$BD$391,$AH231,V$255))</f>
        <v>0</v>
      </c>
      <c r="AH231" s="3">
        <v>166</v>
      </c>
    </row>
    <row r="232" spans="2:34" ht="12.75" customHeight="1" x14ac:dyDescent="0.2">
      <c r="B232" s="28"/>
      <c r="D232" s="22" t="str" cm="1">
        <f t="array" ref="D232">IF($AH$232=0,"",INDEX(MASTER!$D$24:$AG$391,$AH$232,D$255))</f>
        <v>$XS167</v>
      </c>
      <c r="E232" s="22" cm="1">
        <f t="array" ref="E232">IF($AH$232=0,"",INDEX(MASTER!$D$24:$AG$391,$AH$232,E$255))</f>
        <v>0</v>
      </c>
      <c r="F232" s="22" t="str" cm="1">
        <f t="array" ref="F232">IF($AH$232=0,"",INDEX(MASTER!$D$24:$AG$391,$AH$232,F$255))</f>
        <v>RAMP D</v>
      </c>
      <c r="G232" s="23" cm="1">
        <f t="array" ref="G232">IF($AH$232=0,"",INDEX(MASTER!$D$24:$AG$391,$AH$232,G$255))</f>
        <v>2050</v>
      </c>
      <c r="H232" s="22" t="str" cm="1">
        <f t="array" ref="H232">IF($AH$232=0,"",INDEX(MASTER!$D$24:$AG$391,$AH$232,H$255))</f>
        <v>TO</v>
      </c>
      <c r="I232" s="23" cm="1">
        <f t="array" ref="I232">IF($AH$232=0,"",INDEX(MASTER!$D$24:$AG$391,$AH$232,I$255))</f>
        <v>2100</v>
      </c>
      <c r="J232" s="22" cm="1">
        <f t="array" ref="J232">IF($AH$232=0,"",INDEX(MASTER!$D$24:$AG$391,$AH$232,J$255))</f>
        <v>0</v>
      </c>
      <c r="K232" s="25" cm="1">
        <f t="array" ref="K232">IF($AH232=0,"",INDEX(MASTER!$AH$24:$BD$391,$AH232,D$255))</f>
        <v>0</v>
      </c>
      <c r="L232" s="25" cm="1">
        <f t="array" ref="L232">IF($AH232=0,"",INDEX(MASTER!$AH$24:$BD$391,$AH232,E$255))</f>
        <v>0</v>
      </c>
      <c r="M232" s="25" cm="1">
        <f t="array" ref="M232">IF($AH232=0,"",INDEX(MASTER!$AH$24:$BD$391,$AH232,F$255))</f>
        <v>0</v>
      </c>
      <c r="N232" s="25" cm="1">
        <f t="array" ref="N232">IF($AH232=0,"",INDEX(MASTER!$AH$24:$BD$391,$AH232,G$255))</f>
        <v>0</v>
      </c>
      <c r="O232" s="25" cm="1">
        <f t="array" ref="O232">IF($AH232=0,"",INDEX(MASTER!$AH$24:$BD$391,$AH232,H$255))</f>
        <v>0</v>
      </c>
      <c r="P232" s="25" cm="1">
        <f t="array" ref="P232">IF($AH232=0,"",INDEX(MASTER!$AH$24:$BD$391,$AH232,I$255))</f>
        <v>0</v>
      </c>
      <c r="Q232" s="25" cm="1">
        <f t="array" ref="Q232">IF($AH232=0,"",INDEX(MASTER!$AH$24:$BD$391,$AH232,J$255))</f>
        <v>0</v>
      </c>
      <c r="R232" s="25" cm="1">
        <f t="array" ref="R232">IF($AH232=0,"",INDEX(MASTER!$AH$24:$BD$391,$AH232,K$255))</f>
        <v>0</v>
      </c>
      <c r="S232" s="25" cm="1">
        <f t="array" ref="S232">IF($AH232=0,"",INDEX(MASTER!$AH$24:$BD$391,$AH232,L$255))</f>
        <v>0</v>
      </c>
      <c r="T232" s="25" cm="1">
        <f t="array" ref="T232">IF($AH232=0,"",INDEX(MASTER!$AH$24:$BD$391,$AH232,M$255))</f>
        <v>0</v>
      </c>
      <c r="U232" s="25" cm="1">
        <f t="array" ref="U232">IF($AH232=0,"",INDEX(MASTER!$AH$24:$BD$391,$AH232,N$255))</f>
        <v>0</v>
      </c>
      <c r="V232" s="25" cm="1">
        <f t="array" ref="V232">IF($AH232=0,"",INDEX(MASTER!$AH$24:$BD$391,$AH232,O$255))</f>
        <v>0</v>
      </c>
      <c r="W232" s="25" cm="1">
        <f t="array" ref="W232">IF($AH232=0,"",INDEX(MASTER!$AH$24:$BD$391,$AH232,P$255))</f>
        <v>0</v>
      </c>
      <c r="X232" s="25" cm="1">
        <f t="array" ref="X232">IF($AH232=0,"",INDEX(MASTER!$AH$24:$BD$391,$AH232,Q$255))</f>
        <v>0</v>
      </c>
      <c r="Y232" s="25" cm="1">
        <f t="array" ref="Y232">IF($AH232=0,"",INDEX(MASTER!$AH$24:$BD$391,$AH232,R$255))</f>
        <v>0</v>
      </c>
      <c r="Z232" s="25" cm="1">
        <f t="array" ref="Z232">IF($AH232=0,"",INDEX(MASTER!$AH$24:$BD$391,$AH232,S$255))</f>
        <v>0</v>
      </c>
      <c r="AA232" s="25" cm="1">
        <f t="array" ref="AA232">IF($AH232=0,"",INDEX(MASTER!$AH$24:$BD$391,$AH232,T$255))</f>
        <v>0</v>
      </c>
      <c r="AB232" s="25" cm="1">
        <f t="array" ref="AB232">IF($AH232=0,"",INDEX(MASTER!$AH$24:$BD$391,$AH232,U$255))</f>
        <v>0</v>
      </c>
      <c r="AC232" s="25" cm="1">
        <f t="array" ref="AC232">IF($AH232=0,"",INDEX(MASTER!$AH$24:$BD$391,$AH232,V$255))</f>
        <v>0</v>
      </c>
      <c r="AH232" s="3">
        <v>167</v>
      </c>
    </row>
    <row r="233" spans="2:34" ht="12.75" customHeight="1" x14ac:dyDescent="0.2">
      <c r="B233" s="28"/>
      <c r="D233" s="22" t="str" cm="1">
        <f t="array" ref="D233">IF($AH$233=0,"",INDEX(MASTER!$D$24:$AG$391,$AH$233,D$255))</f>
        <v>$XS167</v>
      </c>
      <c r="E233" s="22" cm="1">
        <f t="array" ref="E233">IF($AH$233=0,"",INDEX(MASTER!$D$24:$AG$391,$AH$233,E$255))</f>
        <v>0</v>
      </c>
      <c r="F233" s="22" t="str" cm="1">
        <f t="array" ref="F233">IF($AH$233=0,"",INDEX(MASTER!$D$24:$AG$391,$AH$233,F$255))</f>
        <v>RAMP D</v>
      </c>
      <c r="G233" s="23" cm="1">
        <f t="array" ref="G233">IF($AH$233=0,"",INDEX(MASTER!$D$24:$AG$391,$AH$233,G$255))</f>
        <v>2100</v>
      </c>
      <c r="H233" s="22" t="str" cm="1">
        <f t="array" ref="H233">IF($AH$233=0,"",INDEX(MASTER!$D$24:$AG$391,$AH$233,H$255))</f>
        <v>TO</v>
      </c>
      <c r="I233" s="23" cm="1">
        <f t="array" ref="I233">IF($AH$233=0,"",INDEX(MASTER!$D$24:$AG$391,$AH$233,I$255))</f>
        <v>2150</v>
      </c>
      <c r="J233" s="22" cm="1">
        <f t="array" ref="J233">IF($AH$233=0,"",INDEX(MASTER!$D$24:$AG$391,$AH$233,J$255))</f>
        <v>0</v>
      </c>
      <c r="K233" s="25" cm="1">
        <f t="array" ref="K233">IF($AH233=0,"",INDEX(MASTER!$AH$24:$BD$391,$AH233,D$255))</f>
        <v>0</v>
      </c>
      <c r="L233" s="25" cm="1">
        <f t="array" ref="L233">IF($AH233=0,"",INDEX(MASTER!$AH$24:$BD$391,$AH233,E$255))</f>
        <v>0</v>
      </c>
      <c r="M233" s="25" cm="1">
        <f t="array" ref="M233">IF($AH233=0,"",INDEX(MASTER!$AH$24:$BD$391,$AH233,F$255))</f>
        <v>0</v>
      </c>
      <c r="N233" s="25" cm="1">
        <f t="array" ref="N233">IF($AH233=0,"",INDEX(MASTER!$AH$24:$BD$391,$AH233,G$255))</f>
        <v>0</v>
      </c>
      <c r="O233" s="25" cm="1">
        <f t="array" ref="O233">IF($AH233=0,"",INDEX(MASTER!$AH$24:$BD$391,$AH233,H$255))</f>
        <v>0</v>
      </c>
      <c r="P233" s="25" cm="1">
        <f t="array" ref="P233">IF($AH233=0,"",INDEX(MASTER!$AH$24:$BD$391,$AH233,I$255))</f>
        <v>0</v>
      </c>
      <c r="Q233" s="25" cm="1">
        <f t="array" ref="Q233">IF($AH233=0,"",INDEX(MASTER!$AH$24:$BD$391,$AH233,J$255))</f>
        <v>0</v>
      </c>
      <c r="R233" s="25" cm="1">
        <f t="array" ref="R233">IF($AH233=0,"",INDEX(MASTER!$AH$24:$BD$391,$AH233,K$255))</f>
        <v>0</v>
      </c>
      <c r="S233" s="25" cm="1">
        <f t="array" ref="S233">IF($AH233=0,"",INDEX(MASTER!$AH$24:$BD$391,$AH233,L$255))</f>
        <v>0</v>
      </c>
      <c r="T233" s="25" cm="1">
        <f t="array" ref="T233">IF($AH233=0,"",INDEX(MASTER!$AH$24:$BD$391,$AH233,M$255))</f>
        <v>0</v>
      </c>
      <c r="U233" s="25" cm="1">
        <f t="array" ref="U233">IF($AH233=0,"",INDEX(MASTER!$AH$24:$BD$391,$AH233,N$255))</f>
        <v>0</v>
      </c>
      <c r="V233" s="25" cm="1">
        <f t="array" ref="V233">IF($AH233=0,"",INDEX(MASTER!$AH$24:$BD$391,$AH233,O$255))</f>
        <v>0</v>
      </c>
      <c r="W233" s="25" cm="1">
        <f t="array" ref="W233">IF($AH233=0,"",INDEX(MASTER!$AH$24:$BD$391,$AH233,P$255))</f>
        <v>0</v>
      </c>
      <c r="X233" s="25" cm="1">
        <f t="array" ref="X233">IF($AH233=0,"",INDEX(MASTER!$AH$24:$BD$391,$AH233,Q$255))</f>
        <v>0</v>
      </c>
      <c r="Y233" s="25" cm="1">
        <f t="array" ref="Y233">IF($AH233=0,"",INDEX(MASTER!$AH$24:$BD$391,$AH233,R$255))</f>
        <v>0</v>
      </c>
      <c r="Z233" s="25" cm="1">
        <f t="array" ref="Z233">IF($AH233=0,"",INDEX(MASTER!$AH$24:$BD$391,$AH233,S$255))</f>
        <v>0</v>
      </c>
      <c r="AA233" s="25" cm="1">
        <f t="array" ref="AA233">IF($AH233=0,"",INDEX(MASTER!$AH$24:$BD$391,$AH233,T$255))</f>
        <v>0</v>
      </c>
      <c r="AB233" s="25" cm="1">
        <f t="array" ref="AB233">IF($AH233=0,"",INDEX(MASTER!$AH$24:$BD$391,$AH233,U$255))</f>
        <v>0</v>
      </c>
      <c r="AC233" s="25" cm="1">
        <f t="array" ref="AC233">IF($AH233=0,"",INDEX(MASTER!$AH$24:$BD$391,$AH233,V$255))</f>
        <v>0</v>
      </c>
      <c r="AH233" s="3">
        <v>168</v>
      </c>
    </row>
    <row r="234" spans="2:34" ht="12.75" customHeight="1" x14ac:dyDescent="0.2">
      <c r="B234" s="28"/>
      <c r="D234" s="22" t="str" cm="1">
        <f t="array" ref="D234">IF($AH$234=0,"",INDEX(MASTER!$D$24:$AG$391,$AH$234,D$255))</f>
        <v>$XS168</v>
      </c>
      <c r="E234" s="22" cm="1">
        <f t="array" ref="E234">IF($AH$234=0,"",INDEX(MASTER!$D$24:$AG$391,$AH$234,E$255))</f>
        <v>0</v>
      </c>
      <c r="F234" s="22" t="str" cm="1">
        <f t="array" ref="F234">IF($AH$234=0,"",INDEX(MASTER!$D$24:$AG$391,$AH$234,F$255))</f>
        <v>RAMP D</v>
      </c>
      <c r="G234" s="23" cm="1">
        <f t="array" ref="G234">IF($AH$234=0,"",INDEX(MASTER!$D$24:$AG$391,$AH$234,G$255))</f>
        <v>2150</v>
      </c>
      <c r="H234" s="22" t="str" cm="1">
        <f t="array" ref="H234">IF($AH$234=0,"",INDEX(MASTER!$D$24:$AG$391,$AH$234,H$255))</f>
        <v>TO</v>
      </c>
      <c r="I234" s="23" cm="1">
        <f t="array" ref="I234">IF($AH$234=0,"",INDEX(MASTER!$D$24:$AG$391,$AH$234,I$255))</f>
        <v>2200</v>
      </c>
      <c r="J234" s="22" cm="1">
        <f t="array" ref="J234">IF($AH$234=0,"",INDEX(MASTER!$D$24:$AG$391,$AH$234,J$255))</f>
        <v>0</v>
      </c>
      <c r="K234" s="25" cm="1">
        <f t="array" ref="K234">IF($AH234=0,"",INDEX(MASTER!$AH$24:$BD$391,$AH234,D$255))</f>
        <v>0</v>
      </c>
      <c r="L234" s="25" cm="1">
        <f t="array" ref="L234">IF($AH234=0,"",INDEX(MASTER!$AH$24:$BD$391,$AH234,E$255))</f>
        <v>0</v>
      </c>
      <c r="M234" s="25" cm="1">
        <f t="array" ref="M234">IF($AH234=0,"",INDEX(MASTER!$AH$24:$BD$391,$AH234,F$255))</f>
        <v>0</v>
      </c>
      <c r="N234" s="25" cm="1">
        <f t="array" ref="N234">IF($AH234=0,"",INDEX(MASTER!$AH$24:$BD$391,$AH234,G$255))</f>
        <v>0</v>
      </c>
      <c r="O234" s="25" cm="1">
        <f t="array" ref="O234">IF($AH234=0,"",INDEX(MASTER!$AH$24:$BD$391,$AH234,H$255))</f>
        <v>0</v>
      </c>
      <c r="P234" s="25" cm="1">
        <f t="array" ref="P234">IF($AH234=0,"",INDEX(MASTER!$AH$24:$BD$391,$AH234,I$255))</f>
        <v>0</v>
      </c>
      <c r="Q234" s="25" cm="1">
        <f t="array" ref="Q234">IF($AH234=0,"",INDEX(MASTER!$AH$24:$BD$391,$AH234,J$255))</f>
        <v>0</v>
      </c>
      <c r="R234" s="25" cm="1">
        <f t="array" ref="R234">IF($AH234=0,"",INDEX(MASTER!$AH$24:$BD$391,$AH234,K$255))</f>
        <v>0</v>
      </c>
      <c r="S234" s="25" cm="1">
        <f t="array" ref="S234">IF($AH234=0,"",INDEX(MASTER!$AH$24:$BD$391,$AH234,L$255))</f>
        <v>0</v>
      </c>
      <c r="T234" s="25" cm="1">
        <f t="array" ref="T234">IF($AH234=0,"",INDEX(MASTER!$AH$24:$BD$391,$AH234,M$255))</f>
        <v>0</v>
      </c>
      <c r="U234" s="25" cm="1">
        <f t="array" ref="U234">IF($AH234=0,"",INDEX(MASTER!$AH$24:$BD$391,$AH234,N$255))</f>
        <v>0</v>
      </c>
      <c r="V234" s="25" cm="1">
        <f t="array" ref="V234">IF($AH234=0,"",INDEX(MASTER!$AH$24:$BD$391,$AH234,O$255))</f>
        <v>0</v>
      </c>
      <c r="W234" s="25" cm="1">
        <f t="array" ref="W234">IF($AH234=0,"",INDEX(MASTER!$AH$24:$BD$391,$AH234,P$255))</f>
        <v>0</v>
      </c>
      <c r="X234" s="25" cm="1">
        <f t="array" ref="X234">IF($AH234=0,"",INDEX(MASTER!$AH$24:$BD$391,$AH234,Q$255))</f>
        <v>0</v>
      </c>
      <c r="Y234" s="25" cm="1">
        <f t="array" ref="Y234">IF($AH234=0,"",INDEX(MASTER!$AH$24:$BD$391,$AH234,R$255))</f>
        <v>0</v>
      </c>
      <c r="Z234" s="25" cm="1">
        <f t="array" ref="Z234">IF($AH234=0,"",INDEX(MASTER!$AH$24:$BD$391,$AH234,S$255))</f>
        <v>0</v>
      </c>
      <c r="AA234" s="25" cm="1">
        <f t="array" ref="AA234">IF($AH234=0,"",INDEX(MASTER!$AH$24:$BD$391,$AH234,T$255))</f>
        <v>0</v>
      </c>
      <c r="AB234" s="25" cm="1">
        <f t="array" ref="AB234">IF($AH234=0,"",INDEX(MASTER!$AH$24:$BD$391,$AH234,U$255))</f>
        <v>0</v>
      </c>
      <c r="AC234" s="25" cm="1">
        <f t="array" ref="AC234">IF($AH234=0,"",INDEX(MASTER!$AH$24:$BD$391,$AH234,V$255))</f>
        <v>0</v>
      </c>
      <c r="AH234" s="3">
        <v>169</v>
      </c>
    </row>
    <row r="235" spans="2:34" ht="12.75" customHeight="1" x14ac:dyDescent="0.2">
      <c r="B235" s="28"/>
      <c r="D235" s="22" t="str" cm="1">
        <f t="array" ref="D235">IF($AH$235=0,"",INDEX(MASTER!$D$24:$AG$391,$AH$235,D$255))</f>
        <v>$XS168</v>
      </c>
      <c r="E235" s="22" cm="1">
        <f t="array" ref="E235">IF($AH$235=0,"",INDEX(MASTER!$D$24:$AG$391,$AH$235,E$255))</f>
        <v>0</v>
      </c>
      <c r="F235" s="22" t="str" cm="1">
        <f t="array" ref="F235">IF($AH$235=0,"",INDEX(MASTER!$D$24:$AG$391,$AH$235,F$255))</f>
        <v>RAMP D</v>
      </c>
      <c r="G235" s="23" cm="1">
        <f t="array" ref="G235">IF($AH$235=0,"",INDEX(MASTER!$D$24:$AG$391,$AH$235,G$255))</f>
        <v>2200</v>
      </c>
      <c r="H235" s="22" t="str" cm="1">
        <f t="array" ref="H235">IF($AH$235=0,"",INDEX(MASTER!$D$24:$AG$391,$AH$235,H$255))</f>
        <v>TO</v>
      </c>
      <c r="I235" s="23" cm="1">
        <f t="array" ref="I235">IF($AH$235=0,"",INDEX(MASTER!$D$24:$AG$391,$AH$235,I$255))</f>
        <v>2250</v>
      </c>
      <c r="J235" s="22" cm="1">
        <f t="array" ref="J235">IF($AH$235=0,"",INDEX(MASTER!$D$24:$AG$391,$AH$235,J$255))</f>
        <v>0</v>
      </c>
      <c r="K235" s="25" cm="1">
        <f t="array" ref="K235">IF($AH235=0,"",INDEX(MASTER!$AH$24:$BD$391,$AH235,D$255))</f>
        <v>0</v>
      </c>
      <c r="L235" s="25" cm="1">
        <f t="array" ref="L235">IF($AH235=0,"",INDEX(MASTER!$AH$24:$BD$391,$AH235,E$255))</f>
        <v>0</v>
      </c>
      <c r="M235" s="25" cm="1">
        <f t="array" ref="M235">IF($AH235=0,"",INDEX(MASTER!$AH$24:$BD$391,$AH235,F$255))</f>
        <v>0</v>
      </c>
      <c r="N235" s="25" cm="1">
        <f t="array" ref="N235">IF($AH235=0,"",INDEX(MASTER!$AH$24:$BD$391,$AH235,G$255))</f>
        <v>0</v>
      </c>
      <c r="O235" s="25" cm="1">
        <f t="array" ref="O235">IF($AH235=0,"",INDEX(MASTER!$AH$24:$BD$391,$AH235,H$255))</f>
        <v>0</v>
      </c>
      <c r="P235" s="25" cm="1">
        <f t="array" ref="P235">IF($AH235=0,"",INDEX(MASTER!$AH$24:$BD$391,$AH235,I$255))</f>
        <v>0</v>
      </c>
      <c r="Q235" s="25" cm="1">
        <f t="array" ref="Q235">IF($AH235=0,"",INDEX(MASTER!$AH$24:$BD$391,$AH235,J$255))</f>
        <v>0</v>
      </c>
      <c r="R235" s="25" cm="1">
        <f t="array" ref="R235">IF($AH235=0,"",INDEX(MASTER!$AH$24:$BD$391,$AH235,K$255))</f>
        <v>0</v>
      </c>
      <c r="S235" s="25" cm="1">
        <f t="array" ref="S235">IF($AH235=0,"",INDEX(MASTER!$AH$24:$BD$391,$AH235,L$255))</f>
        <v>0</v>
      </c>
      <c r="T235" s="25" cm="1">
        <f t="array" ref="T235">IF($AH235=0,"",INDEX(MASTER!$AH$24:$BD$391,$AH235,M$255))</f>
        <v>0</v>
      </c>
      <c r="U235" s="25" cm="1">
        <f t="array" ref="U235">IF($AH235=0,"",INDEX(MASTER!$AH$24:$BD$391,$AH235,N$255))</f>
        <v>0</v>
      </c>
      <c r="V235" s="25" cm="1">
        <f t="array" ref="V235">IF($AH235=0,"",INDEX(MASTER!$AH$24:$BD$391,$AH235,O$255))</f>
        <v>0</v>
      </c>
      <c r="W235" s="25" cm="1">
        <f t="array" ref="W235">IF($AH235=0,"",INDEX(MASTER!$AH$24:$BD$391,$AH235,P$255))</f>
        <v>0</v>
      </c>
      <c r="X235" s="25" cm="1">
        <f t="array" ref="X235">IF($AH235=0,"",INDEX(MASTER!$AH$24:$BD$391,$AH235,Q$255))</f>
        <v>0</v>
      </c>
      <c r="Y235" s="25" cm="1">
        <f t="array" ref="Y235">IF($AH235=0,"",INDEX(MASTER!$AH$24:$BD$391,$AH235,R$255))</f>
        <v>0</v>
      </c>
      <c r="Z235" s="25" cm="1">
        <f t="array" ref="Z235">IF($AH235=0,"",INDEX(MASTER!$AH$24:$BD$391,$AH235,S$255))</f>
        <v>0</v>
      </c>
      <c r="AA235" s="25" cm="1">
        <f t="array" ref="AA235">IF($AH235=0,"",INDEX(MASTER!$AH$24:$BD$391,$AH235,T$255))</f>
        <v>0</v>
      </c>
      <c r="AB235" s="25" cm="1">
        <f t="array" ref="AB235">IF($AH235=0,"",INDEX(MASTER!$AH$24:$BD$391,$AH235,U$255))</f>
        <v>0</v>
      </c>
      <c r="AC235" s="25" cm="1">
        <f t="array" ref="AC235">IF($AH235=0,"",INDEX(MASTER!$AH$24:$BD$391,$AH235,V$255))</f>
        <v>0</v>
      </c>
      <c r="AH235" s="3">
        <v>170</v>
      </c>
    </row>
    <row r="236" spans="2:34" ht="12.75" customHeight="1" x14ac:dyDescent="0.2">
      <c r="B236" s="28"/>
      <c r="D236" s="22" t="str" cm="1">
        <f t="array" ref="D236">IF($AH$236=0,"",INDEX(MASTER!$D$24:$AG$391,$AH$236,D$255))</f>
        <v>$XS169</v>
      </c>
      <c r="E236" s="22" cm="1">
        <f t="array" ref="E236">IF($AH$236=0,"",INDEX(MASTER!$D$24:$AG$391,$AH$236,E$255))</f>
        <v>0</v>
      </c>
      <c r="F236" s="22" t="str" cm="1">
        <f t="array" ref="F236">IF($AH$236=0,"",INDEX(MASTER!$D$24:$AG$391,$AH$236,F$255))</f>
        <v>RAMP D</v>
      </c>
      <c r="G236" s="23" cm="1">
        <f t="array" ref="G236">IF($AH$236=0,"",INDEX(MASTER!$D$24:$AG$391,$AH$236,G$255))</f>
        <v>2250</v>
      </c>
      <c r="H236" s="22" t="str" cm="1">
        <f t="array" ref="H236">IF($AH$236=0,"",INDEX(MASTER!$D$24:$AG$391,$AH$236,H$255))</f>
        <v>TO</v>
      </c>
      <c r="I236" s="23" cm="1">
        <f t="array" ref="I236">IF($AH$236=0,"",INDEX(MASTER!$D$24:$AG$391,$AH$236,I$255))</f>
        <v>2297.2800000000002</v>
      </c>
      <c r="J236" s="22" cm="1">
        <f t="array" ref="J236">IF($AH$236=0,"",INDEX(MASTER!$D$24:$AG$391,$AH$236,J$255))</f>
        <v>0</v>
      </c>
      <c r="K236" s="25" cm="1">
        <f t="array" ref="K236">IF($AH236=0,"",INDEX(MASTER!$AH$24:$BD$391,$AH236,D$255))</f>
        <v>0</v>
      </c>
      <c r="L236" s="25" cm="1">
        <f t="array" ref="L236">IF($AH236=0,"",INDEX(MASTER!$AH$24:$BD$391,$AH236,E$255))</f>
        <v>0</v>
      </c>
      <c r="M236" s="25" cm="1">
        <f t="array" ref="M236">IF($AH236=0,"",INDEX(MASTER!$AH$24:$BD$391,$AH236,F$255))</f>
        <v>0</v>
      </c>
      <c r="N236" s="25" cm="1">
        <f t="array" ref="N236">IF($AH236=0,"",INDEX(MASTER!$AH$24:$BD$391,$AH236,G$255))</f>
        <v>0</v>
      </c>
      <c r="O236" s="25" cm="1">
        <f t="array" ref="O236">IF($AH236=0,"",INDEX(MASTER!$AH$24:$BD$391,$AH236,H$255))</f>
        <v>0</v>
      </c>
      <c r="P236" s="25" cm="1">
        <f t="array" ref="P236">IF($AH236=0,"",INDEX(MASTER!$AH$24:$BD$391,$AH236,I$255))</f>
        <v>0</v>
      </c>
      <c r="Q236" s="25" cm="1">
        <f t="array" ref="Q236">IF($AH236=0,"",INDEX(MASTER!$AH$24:$BD$391,$AH236,J$255))</f>
        <v>0</v>
      </c>
      <c r="R236" s="25" cm="1">
        <f t="array" ref="R236">IF($AH236=0,"",INDEX(MASTER!$AH$24:$BD$391,$AH236,K$255))</f>
        <v>0</v>
      </c>
      <c r="S236" s="25" cm="1">
        <f t="array" ref="S236">IF($AH236=0,"",INDEX(MASTER!$AH$24:$BD$391,$AH236,L$255))</f>
        <v>0</v>
      </c>
      <c r="T236" s="25" cm="1">
        <f t="array" ref="T236">IF($AH236=0,"",INDEX(MASTER!$AH$24:$BD$391,$AH236,M$255))</f>
        <v>0</v>
      </c>
      <c r="U236" s="25" cm="1">
        <f t="array" ref="U236">IF($AH236=0,"",INDEX(MASTER!$AH$24:$BD$391,$AH236,N$255))</f>
        <v>0</v>
      </c>
      <c r="V236" s="25" cm="1">
        <f t="array" ref="V236">IF($AH236=0,"",INDEX(MASTER!$AH$24:$BD$391,$AH236,O$255))</f>
        <v>0</v>
      </c>
      <c r="W236" s="25" cm="1">
        <f t="array" ref="W236">IF($AH236=0,"",INDEX(MASTER!$AH$24:$BD$391,$AH236,P$255))</f>
        <v>0</v>
      </c>
      <c r="X236" s="25" cm="1">
        <f t="array" ref="X236">IF($AH236=0,"",INDEX(MASTER!$AH$24:$BD$391,$AH236,Q$255))</f>
        <v>0</v>
      </c>
      <c r="Y236" s="25" cm="1">
        <f t="array" ref="Y236">IF($AH236=0,"",INDEX(MASTER!$AH$24:$BD$391,$AH236,R$255))</f>
        <v>0</v>
      </c>
      <c r="Z236" s="25" cm="1">
        <f t="array" ref="Z236">IF($AH236=0,"",INDEX(MASTER!$AH$24:$BD$391,$AH236,S$255))</f>
        <v>0</v>
      </c>
      <c r="AA236" s="25" cm="1">
        <f t="array" ref="AA236">IF($AH236=0,"",INDEX(MASTER!$AH$24:$BD$391,$AH236,T$255))</f>
        <v>0</v>
      </c>
      <c r="AB236" s="25" cm="1">
        <f t="array" ref="AB236">IF($AH236=0,"",INDEX(MASTER!$AH$24:$BD$391,$AH236,U$255))</f>
        <v>0</v>
      </c>
      <c r="AC236" s="25" cm="1">
        <f t="array" ref="AC236">IF($AH236=0,"",INDEX(MASTER!$AH$24:$BD$391,$AH236,V$255))</f>
        <v>0</v>
      </c>
      <c r="AH236" s="3">
        <v>171</v>
      </c>
    </row>
    <row r="237" spans="2:34" ht="12.75" customHeight="1" x14ac:dyDescent="0.2">
      <c r="B237" s="28"/>
      <c r="D237" s="22" t="str" cm="1">
        <f t="array" ref="D237">IF($AH$237=0,"",INDEX(MASTER!$D$24:$AG$391,$AH$237,D$255))</f>
        <v>$XS169</v>
      </c>
      <c r="E237" s="22" cm="1">
        <f t="array" ref="E237">IF($AH$237=0,"",INDEX(MASTER!$D$24:$AG$391,$AH$237,E$255))</f>
        <v>0</v>
      </c>
      <c r="F237" s="22" t="str" cm="1">
        <f t="array" ref="F237">IF($AH$237=0,"",INDEX(MASTER!$D$24:$AG$391,$AH$237,F$255))</f>
        <v>RAMP D</v>
      </c>
      <c r="G237" s="23" cm="1">
        <f t="array" ref="G237">IF($AH$237=0,"",INDEX(MASTER!$D$24:$AG$391,$AH$237,G$255))</f>
        <v>2297.2800000000002</v>
      </c>
      <c r="H237" s="22" t="str" cm="1">
        <f t="array" ref="H237">IF($AH$237=0,"",INDEX(MASTER!$D$24:$AG$391,$AH$237,H$255))</f>
        <v>TO</v>
      </c>
      <c r="I237" s="23" cm="1">
        <f t="array" ref="I237">IF($AH$237=0,"",INDEX(MASTER!$D$24:$AG$391,$AH$237,I$255))</f>
        <v>2457.79</v>
      </c>
      <c r="J237" s="22" cm="1">
        <f t="array" ref="J237">IF($AH$237=0,"",INDEX(MASTER!$D$24:$AG$391,$AH$237,J$255))</f>
        <v>0</v>
      </c>
      <c r="K237" s="25" cm="1">
        <f t="array" ref="K237">IF($AH237=0,"",INDEX(MASTER!$AH$24:$BD$391,$AH237,D$255))</f>
        <v>0</v>
      </c>
      <c r="L237" s="25" cm="1">
        <f t="array" ref="L237">IF($AH237=0,"",INDEX(MASTER!$AH$24:$BD$391,$AH237,E$255))</f>
        <v>0</v>
      </c>
      <c r="M237" s="25" cm="1">
        <f t="array" ref="M237">IF($AH237=0,"",INDEX(MASTER!$AH$24:$BD$391,$AH237,F$255))</f>
        <v>0</v>
      </c>
      <c r="N237" s="25" cm="1">
        <f t="array" ref="N237">IF($AH237=0,"",INDEX(MASTER!$AH$24:$BD$391,$AH237,G$255))</f>
        <v>0</v>
      </c>
      <c r="O237" s="25" cm="1">
        <f t="array" ref="O237">IF($AH237=0,"",INDEX(MASTER!$AH$24:$BD$391,$AH237,H$255))</f>
        <v>0</v>
      </c>
      <c r="P237" s="25" cm="1">
        <f t="array" ref="P237">IF($AH237=0,"",INDEX(MASTER!$AH$24:$BD$391,$AH237,I$255))</f>
        <v>0</v>
      </c>
      <c r="Q237" s="25" cm="1">
        <f t="array" ref="Q237">IF($AH237=0,"",INDEX(MASTER!$AH$24:$BD$391,$AH237,J$255))</f>
        <v>0</v>
      </c>
      <c r="R237" s="25" cm="1">
        <f t="array" ref="R237">IF($AH237=0,"",INDEX(MASTER!$AH$24:$BD$391,$AH237,K$255))</f>
        <v>0</v>
      </c>
      <c r="S237" s="25" cm="1">
        <f t="array" ref="S237">IF($AH237=0,"",INDEX(MASTER!$AH$24:$BD$391,$AH237,L$255))</f>
        <v>0</v>
      </c>
      <c r="T237" s="25" cm="1">
        <f t="array" ref="T237">IF($AH237=0,"",INDEX(MASTER!$AH$24:$BD$391,$AH237,M$255))</f>
        <v>0</v>
      </c>
      <c r="U237" s="25" cm="1">
        <f t="array" ref="U237">IF($AH237=0,"",INDEX(MASTER!$AH$24:$BD$391,$AH237,N$255))</f>
        <v>0</v>
      </c>
      <c r="V237" s="25" cm="1">
        <f t="array" ref="V237">IF($AH237=0,"",INDEX(MASTER!$AH$24:$BD$391,$AH237,O$255))</f>
        <v>0</v>
      </c>
      <c r="W237" s="25" cm="1">
        <f t="array" ref="W237">IF($AH237=0,"",INDEX(MASTER!$AH$24:$BD$391,$AH237,P$255))</f>
        <v>0</v>
      </c>
      <c r="X237" s="25" cm="1">
        <f t="array" ref="X237">IF($AH237=0,"",INDEX(MASTER!$AH$24:$BD$391,$AH237,Q$255))</f>
        <v>0</v>
      </c>
      <c r="Y237" s="25" cm="1">
        <f t="array" ref="Y237">IF($AH237=0,"",INDEX(MASTER!$AH$24:$BD$391,$AH237,R$255))</f>
        <v>0</v>
      </c>
      <c r="Z237" s="25" cm="1">
        <f t="array" ref="Z237">IF($AH237=0,"",INDEX(MASTER!$AH$24:$BD$391,$AH237,S$255))</f>
        <v>0</v>
      </c>
      <c r="AA237" s="25" cm="1">
        <f t="array" ref="AA237">IF($AH237=0,"",INDEX(MASTER!$AH$24:$BD$391,$AH237,T$255))</f>
        <v>0</v>
      </c>
      <c r="AB237" s="25" cm="1">
        <f t="array" ref="AB237">IF($AH237=0,"",INDEX(MASTER!$AH$24:$BD$391,$AH237,U$255))</f>
        <v>0</v>
      </c>
      <c r="AC237" s="25" cm="1">
        <f t="array" ref="AC237">IF($AH237=0,"",INDEX(MASTER!$AH$24:$BD$391,$AH237,V$255))</f>
        <v>0</v>
      </c>
      <c r="AH237" s="3">
        <v>172</v>
      </c>
    </row>
    <row r="238" spans="2:34" ht="12.75" customHeight="1" x14ac:dyDescent="0.2">
      <c r="B238" s="28"/>
      <c r="D238" s="22" t="str" cm="1">
        <f t="array" ref="D238">IF($AH$238=0,"",INDEX(MASTER!$D$24:$AG$391,$AH$238,D$255))</f>
        <v>$XS170</v>
      </c>
      <c r="E238" s="22" cm="1">
        <f t="array" ref="E238">IF($AH$238=0,"",INDEX(MASTER!$D$24:$AG$391,$AH$238,E$255))</f>
        <v>0</v>
      </c>
      <c r="F238" s="22" t="str" cm="1">
        <f t="array" ref="F238">IF($AH$238=0,"",INDEX(MASTER!$D$24:$AG$391,$AH$238,F$255))</f>
        <v>RAMP D</v>
      </c>
      <c r="G238" s="23" cm="1">
        <f t="array" ref="G238">IF($AH$238=0,"",INDEX(MASTER!$D$24:$AG$391,$AH$238,G$255))</f>
        <v>2457.79</v>
      </c>
      <c r="H238" s="22" t="str" cm="1">
        <f t="array" ref="H238">IF($AH$238=0,"",INDEX(MASTER!$D$24:$AG$391,$AH$238,H$255))</f>
        <v>TO</v>
      </c>
      <c r="I238" s="23" cm="1">
        <f t="array" ref="I238">IF($AH$238=0,"",INDEX(MASTER!$D$24:$AG$391,$AH$238,I$255))</f>
        <v>2487.52</v>
      </c>
      <c r="J238" s="22" cm="1">
        <f t="array" ref="J238">IF($AH$238=0,"",INDEX(MASTER!$D$24:$AG$391,$AH$238,J$255))</f>
        <v>0</v>
      </c>
      <c r="K238" s="25" cm="1">
        <f t="array" ref="K238">IF($AH238=0,"",INDEX(MASTER!$AH$24:$BD$391,$AH238,D$255))</f>
        <v>0</v>
      </c>
      <c r="L238" s="25" cm="1">
        <f t="array" ref="L238">IF($AH238=0,"",INDEX(MASTER!$AH$24:$BD$391,$AH238,E$255))</f>
        <v>0</v>
      </c>
      <c r="M238" s="25" cm="1">
        <f t="array" ref="M238">IF($AH238=0,"",INDEX(MASTER!$AH$24:$BD$391,$AH238,F$255))</f>
        <v>0</v>
      </c>
      <c r="N238" s="25" cm="1">
        <f t="array" ref="N238">IF($AH238=0,"",INDEX(MASTER!$AH$24:$BD$391,$AH238,G$255))</f>
        <v>0</v>
      </c>
      <c r="O238" s="25" cm="1">
        <f t="array" ref="O238">IF($AH238=0,"",INDEX(MASTER!$AH$24:$BD$391,$AH238,H$255))</f>
        <v>0</v>
      </c>
      <c r="P238" s="25" cm="1">
        <f t="array" ref="P238">IF($AH238=0,"",INDEX(MASTER!$AH$24:$BD$391,$AH238,I$255))</f>
        <v>0</v>
      </c>
      <c r="Q238" s="25" cm="1">
        <f t="array" ref="Q238">IF($AH238=0,"",INDEX(MASTER!$AH$24:$BD$391,$AH238,J$255))</f>
        <v>0</v>
      </c>
      <c r="R238" s="25" cm="1">
        <f t="array" ref="R238">IF($AH238=0,"",INDEX(MASTER!$AH$24:$BD$391,$AH238,K$255))</f>
        <v>0</v>
      </c>
      <c r="S238" s="25" cm="1">
        <f t="array" ref="S238">IF($AH238=0,"",INDEX(MASTER!$AH$24:$BD$391,$AH238,L$255))</f>
        <v>0</v>
      </c>
      <c r="T238" s="25" cm="1">
        <f t="array" ref="T238">IF($AH238=0,"",INDEX(MASTER!$AH$24:$BD$391,$AH238,M$255))</f>
        <v>0</v>
      </c>
      <c r="U238" s="25" cm="1">
        <f t="array" ref="U238">IF($AH238=0,"",INDEX(MASTER!$AH$24:$BD$391,$AH238,N$255))</f>
        <v>0</v>
      </c>
      <c r="V238" s="25" cm="1">
        <f t="array" ref="V238">IF($AH238=0,"",INDEX(MASTER!$AH$24:$BD$391,$AH238,O$255))</f>
        <v>0</v>
      </c>
      <c r="W238" s="25" cm="1">
        <f t="array" ref="W238">IF($AH238=0,"",INDEX(MASTER!$AH$24:$BD$391,$AH238,P$255))</f>
        <v>0</v>
      </c>
      <c r="X238" s="25" cm="1">
        <f t="array" ref="X238">IF($AH238=0,"",INDEX(MASTER!$AH$24:$BD$391,$AH238,Q$255))</f>
        <v>0</v>
      </c>
      <c r="Y238" s="25" cm="1">
        <f t="array" ref="Y238">IF($AH238=0,"",INDEX(MASTER!$AH$24:$BD$391,$AH238,R$255))</f>
        <v>0</v>
      </c>
      <c r="Z238" s="25" cm="1">
        <f t="array" ref="Z238">IF($AH238=0,"",INDEX(MASTER!$AH$24:$BD$391,$AH238,S$255))</f>
        <v>0</v>
      </c>
      <c r="AA238" s="25" cm="1">
        <f t="array" ref="AA238">IF($AH238=0,"",INDEX(MASTER!$AH$24:$BD$391,$AH238,T$255))</f>
        <v>0</v>
      </c>
      <c r="AB238" s="25" cm="1">
        <f t="array" ref="AB238">IF($AH238=0,"",INDEX(MASTER!$AH$24:$BD$391,$AH238,U$255))</f>
        <v>0</v>
      </c>
      <c r="AC238" s="25" cm="1">
        <f t="array" ref="AC238">IF($AH238=0,"",INDEX(MASTER!$AH$24:$BD$391,$AH238,V$255))</f>
        <v>0</v>
      </c>
      <c r="AH238" s="3">
        <v>173</v>
      </c>
    </row>
    <row r="239" spans="2:34" ht="12.75" customHeight="1" x14ac:dyDescent="0.2">
      <c r="B239" s="28"/>
      <c r="D239" s="22" t="str" cm="1">
        <f t="array" ref="D239">IF($AH$239=0,"",INDEX(MASTER!$D$24:$AG$391,$AH$239,D$255))</f>
        <v>$XS170</v>
      </c>
      <c r="E239" s="22" cm="1">
        <f t="array" ref="E239">IF($AH$239=0,"",INDEX(MASTER!$D$24:$AG$391,$AH$239,E$255))</f>
        <v>0</v>
      </c>
      <c r="F239" s="22" t="str" cm="1">
        <f t="array" ref="F239">IF($AH$239=0,"",INDEX(MASTER!$D$24:$AG$391,$AH$239,F$255))</f>
        <v>RAMP D</v>
      </c>
      <c r="G239" s="23" cm="1">
        <f t="array" ref="G239">IF($AH$239=0,"",INDEX(MASTER!$D$24:$AG$391,$AH$239,G$255))</f>
        <v>2487.52</v>
      </c>
      <c r="H239" s="22" t="str" cm="1">
        <f t="array" ref="H239">IF($AH$239=0,"",INDEX(MASTER!$D$24:$AG$391,$AH$239,H$255))</f>
        <v>TO</v>
      </c>
      <c r="I239" s="23" cm="1">
        <f t="array" ref="I239">IF($AH$239=0,"",INDEX(MASTER!$D$24:$AG$391,$AH$239,I$255))</f>
        <v>2500</v>
      </c>
      <c r="J239" s="22" cm="1">
        <f t="array" ref="J239">IF($AH$239=0,"",INDEX(MASTER!$D$24:$AG$391,$AH$239,J$255))</f>
        <v>0</v>
      </c>
      <c r="K239" s="25" cm="1">
        <f t="array" ref="K239">IF($AH239=0,"",INDEX(MASTER!$AH$24:$BD$391,$AH239,D$255))</f>
        <v>0</v>
      </c>
      <c r="L239" s="25" cm="1">
        <f t="array" ref="L239">IF($AH239=0,"",INDEX(MASTER!$AH$24:$BD$391,$AH239,E$255))</f>
        <v>0</v>
      </c>
      <c r="M239" s="25" cm="1">
        <f t="array" ref="M239">IF($AH239=0,"",INDEX(MASTER!$AH$24:$BD$391,$AH239,F$255))</f>
        <v>0</v>
      </c>
      <c r="N239" s="25" cm="1">
        <f t="array" ref="N239">IF($AH239=0,"",INDEX(MASTER!$AH$24:$BD$391,$AH239,G$255))</f>
        <v>0</v>
      </c>
      <c r="O239" s="25" cm="1">
        <f t="array" ref="O239">IF($AH239=0,"",INDEX(MASTER!$AH$24:$BD$391,$AH239,H$255))</f>
        <v>0</v>
      </c>
      <c r="P239" s="25" cm="1">
        <f t="array" ref="P239">IF($AH239=0,"",INDEX(MASTER!$AH$24:$BD$391,$AH239,I$255))</f>
        <v>0</v>
      </c>
      <c r="Q239" s="25" cm="1">
        <f t="array" ref="Q239">IF($AH239=0,"",INDEX(MASTER!$AH$24:$BD$391,$AH239,J$255))</f>
        <v>0</v>
      </c>
      <c r="R239" s="25" cm="1">
        <f t="array" ref="R239">IF($AH239=0,"",INDEX(MASTER!$AH$24:$BD$391,$AH239,K$255))</f>
        <v>0</v>
      </c>
      <c r="S239" s="25" cm="1">
        <f t="array" ref="S239">IF($AH239=0,"",INDEX(MASTER!$AH$24:$BD$391,$AH239,L$255))</f>
        <v>0</v>
      </c>
      <c r="T239" s="25" cm="1">
        <f t="array" ref="T239">IF($AH239=0,"",INDEX(MASTER!$AH$24:$BD$391,$AH239,M$255))</f>
        <v>0</v>
      </c>
      <c r="U239" s="25" cm="1">
        <f t="array" ref="U239">IF($AH239=0,"",INDEX(MASTER!$AH$24:$BD$391,$AH239,N$255))</f>
        <v>0</v>
      </c>
      <c r="V239" s="25" cm="1">
        <f t="array" ref="V239">IF($AH239=0,"",INDEX(MASTER!$AH$24:$BD$391,$AH239,O$255))</f>
        <v>0</v>
      </c>
      <c r="W239" s="25" cm="1">
        <f t="array" ref="W239">IF($AH239=0,"",INDEX(MASTER!$AH$24:$BD$391,$AH239,P$255))</f>
        <v>0</v>
      </c>
      <c r="X239" s="25" cm="1">
        <f t="array" ref="X239">IF($AH239=0,"",INDEX(MASTER!$AH$24:$BD$391,$AH239,Q$255))</f>
        <v>0</v>
      </c>
      <c r="Y239" s="25" cm="1">
        <f t="array" ref="Y239">IF($AH239=0,"",INDEX(MASTER!$AH$24:$BD$391,$AH239,R$255))</f>
        <v>0</v>
      </c>
      <c r="Z239" s="25" cm="1">
        <f t="array" ref="Z239">IF($AH239=0,"",INDEX(MASTER!$AH$24:$BD$391,$AH239,S$255))</f>
        <v>0</v>
      </c>
      <c r="AA239" s="25" cm="1">
        <f t="array" ref="AA239">IF($AH239=0,"",INDEX(MASTER!$AH$24:$BD$391,$AH239,T$255))</f>
        <v>0</v>
      </c>
      <c r="AB239" s="25" cm="1">
        <f t="array" ref="AB239">IF($AH239=0,"",INDEX(MASTER!$AH$24:$BD$391,$AH239,U$255))</f>
        <v>0</v>
      </c>
      <c r="AC239" s="25" cm="1">
        <f t="array" ref="AC239">IF($AH239=0,"",INDEX(MASTER!$AH$24:$BD$391,$AH239,V$255))</f>
        <v>0</v>
      </c>
      <c r="AH239" s="3">
        <v>174</v>
      </c>
    </row>
    <row r="240" spans="2:34" ht="12.75" customHeight="1" x14ac:dyDescent="0.2">
      <c r="B240" s="28"/>
      <c r="D240" s="22" t="str" cm="1">
        <f t="array" ref="D240">IF($AH$240=0,"",INDEX(MASTER!$D$24:$AG$391,$AH$240,D$255))</f>
        <v>$XS171</v>
      </c>
      <c r="E240" s="22" cm="1">
        <f t="array" ref="E240">IF($AH$240=0,"",INDEX(MASTER!$D$24:$AG$391,$AH$240,E$255))</f>
        <v>0</v>
      </c>
      <c r="F240" s="22" t="str" cm="1">
        <f t="array" ref="F240">IF($AH$240=0,"",INDEX(MASTER!$D$24:$AG$391,$AH$240,F$255))</f>
        <v>RAMP D</v>
      </c>
      <c r="G240" s="23" cm="1">
        <f t="array" ref="G240">IF($AH$240=0,"",INDEX(MASTER!$D$24:$AG$391,$AH$240,G$255))</f>
        <v>2500</v>
      </c>
      <c r="H240" s="22" t="str" cm="1">
        <f t="array" ref="H240">IF($AH$240=0,"",INDEX(MASTER!$D$24:$AG$391,$AH$240,H$255))</f>
        <v>TO</v>
      </c>
      <c r="I240" s="23" cm="1">
        <f t="array" ref="I240">IF($AH$240=0,"",INDEX(MASTER!$D$24:$AG$391,$AH$240,I$255))</f>
        <v>2550</v>
      </c>
      <c r="J240" s="22" cm="1">
        <f t="array" ref="J240">IF($AH$240=0,"",INDEX(MASTER!$D$24:$AG$391,$AH$240,J$255))</f>
        <v>0</v>
      </c>
      <c r="K240" s="25" cm="1">
        <f t="array" ref="K240">IF($AH240=0,"",INDEX(MASTER!$AH$24:$BD$391,$AH240,D$255))</f>
        <v>0</v>
      </c>
      <c r="L240" s="25" cm="1">
        <f t="array" ref="L240">IF($AH240=0,"",INDEX(MASTER!$AH$24:$BD$391,$AH240,E$255))</f>
        <v>0</v>
      </c>
      <c r="M240" s="25" cm="1">
        <f t="array" ref="M240">IF($AH240=0,"",INDEX(MASTER!$AH$24:$BD$391,$AH240,F$255))</f>
        <v>0</v>
      </c>
      <c r="N240" s="25" cm="1">
        <f t="array" ref="N240">IF($AH240=0,"",INDEX(MASTER!$AH$24:$BD$391,$AH240,G$255))</f>
        <v>0</v>
      </c>
      <c r="O240" s="25" cm="1">
        <f t="array" ref="O240">IF($AH240=0,"",INDEX(MASTER!$AH$24:$BD$391,$AH240,H$255))</f>
        <v>0</v>
      </c>
      <c r="P240" s="25" cm="1">
        <f t="array" ref="P240">IF($AH240=0,"",INDEX(MASTER!$AH$24:$BD$391,$AH240,I$255))</f>
        <v>0</v>
      </c>
      <c r="Q240" s="25" cm="1">
        <f t="array" ref="Q240">IF($AH240=0,"",INDEX(MASTER!$AH$24:$BD$391,$AH240,J$255))</f>
        <v>0</v>
      </c>
      <c r="R240" s="25" cm="1">
        <f t="array" ref="R240">IF($AH240=0,"",INDEX(MASTER!$AH$24:$BD$391,$AH240,K$255))</f>
        <v>0</v>
      </c>
      <c r="S240" s="25" cm="1">
        <f t="array" ref="S240">IF($AH240=0,"",INDEX(MASTER!$AH$24:$BD$391,$AH240,L$255))</f>
        <v>0</v>
      </c>
      <c r="T240" s="25" cm="1">
        <f t="array" ref="T240">IF($AH240=0,"",INDEX(MASTER!$AH$24:$BD$391,$AH240,M$255))</f>
        <v>0</v>
      </c>
      <c r="U240" s="25" cm="1">
        <f t="array" ref="U240">IF($AH240=0,"",INDEX(MASTER!$AH$24:$BD$391,$AH240,N$255))</f>
        <v>0</v>
      </c>
      <c r="V240" s="25" cm="1">
        <f t="array" ref="V240">IF($AH240=0,"",INDEX(MASTER!$AH$24:$BD$391,$AH240,O$255))</f>
        <v>0</v>
      </c>
      <c r="W240" s="25" cm="1">
        <f t="array" ref="W240">IF($AH240=0,"",INDEX(MASTER!$AH$24:$BD$391,$AH240,P$255))</f>
        <v>0</v>
      </c>
      <c r="X240" s="25" cm="1">
        <f t="array" ref="X240">IF($AH240=0,"",INDEX(MASTER!$AH$24:$BD$391,$AH240,Q$255))</f>
        <v>0</v>
      </c>
      <c r="Y240" s="25" cm="1">
        <f t="array" ref="Y240">IF($AH240=0,"",INDEX(MASTER!$AH$24:$BD$391,$AH240,R$255))</f>
        <v>0</v>
      </c>
      <c r="Z240" s="25" cm="1">
        <f t="array" ref="Z240">IF($AH240=0,"",INDEX(MASTER!$AH$24:$BD$391,$AH240,S$255))</f>
        <v>0</v>
      </c>
      <c r="AA240" s="25" cm="1">
        <f t="array" ref="AA240">IF($AH240=0,"",INDEX(MASTER!$AH$24:$BD$391,$AH240,T$255))</f>
        <v>0</v>
      </c>
      <c r="AB240" s="25" cm="1">
        <f t="array" ref="AB240">IF($AH240=0,"",INDEX(MASTER!$AH$24:$BD$391,$AH240,U$255))</f>
        <v>0</v>
      </c>
      <c r="AC240" s="25" cm="1">
        <f t="array" ref="AC240">IF($AH240=0,"",INDEX(MASTER!$AH$24:$BD$391,$AH240,V$255))</f>
        <v>0</v>
      </c>
      <c r="AH240" s="3">
        <v>175</v>
      </c>
    </row>
    <row r="241" spans="2:34" ht="12.75" customHeight="1" x14ac:dyDescent="0.2">
      <c r="B241" s="28"/>
      <c r="D241" s="22" t="str" cm="1">
        <f t="array" ref="D241">IF($AH$241=0,"",INDEX(MASTER!$D$24:$AG$391,$AH$241,D$255))</f>
        <v>$XS171</v>
      </c>
      <c r="E241" s="22" cm="1">
        <f t="array" ref="E241">IF($AH$241=0,"",INDEX(MASTER!$D$24:$AG$391,$AH$241,E$255))</f>
        <v>0</v>
      </c>
      <c r="F241" s="22" t="str" cm="1">
        <f t="array" ref="F241">IF($AH$241=0,"",INDEX(MASTER!$D$24:$AG$391,$AH$241,F$255))</f>
        <v>RAMP D</v>
      </c>
      <c r="G241" s="23" cm="1">
        <f t="array" ref="G241">IF($AH$241=0,"",INDEX(MASTER!$D$24:$AG$391,$AH$241,G$255))</f>
        <v>2550</v>
      </c>
      <c r="H241" s="22" t="str" cm="1">
        <f t="array" ref="H241">IF($AH$241=0,"",INDEX(MASTER!$D$24:$AG$391,$AH$241,H$255))</f>
        <v>TO</v>
      </c>
      <c r="I241" s="23" cm="1">
        <f t="array" ref="I241">IF($AH$241=0,"",INDEX(MASTER!$D$24:$AG$391,$AH$241,I$255))</f>
        <v>2600</v>
      </c>
      <c r="J241" s="22" cm="1">
        <f t="array" ref="J241">IF($AH$241=0,"",INDEX(MASTER!$D$24:$AG$391,$AH$241,J$255))</f>
        <v>0</v>
      </c>
      <c r="K241" s="25" cm="1">
        <f t="array" ref="K241">IF($AH241=0,"",INDEX(MASTER!$AH$24:$BD$391,$AH241,D$255))</f>
        <v>0</v>
      </c>
      <c r="L241" s="25" cm="1">
        <f t="array" ref="L241">IF($AH241=0,"",INDEX(MASTER!$AH$24:$BD$391,$AH241,E$255))</f>
        <v>0</v>
      </c>
      <c r="M241" s="25" cm="1">
        <f t="array" ref="M241">IF($AH241=0,"",INDEX(MASTER!$AH$24:$BD$391,$AH241,F$255))</f>
        <v>0</v>
      </c>
      <c r="N241" s="25" cm="1">
        <f t="array" ref="N241">IF($AH241=0,"",INDEX(MASTER!$AH$24:$BD$391,$AH241,G$255))</f>
        <v>0</v>
      </c>
      <c r="O241" s="25" cm="1">
        <f t="array" ref="O241">IF($AH241=0,"",INDEX(MASTER!$AH$24:$BD$391,$AH241,H$255))</f>
        <v>0</v>
      </c>
      <c r="P241" s="25" cm="1">
        <f t="array" ref="P241">IF($AH241=0,"",INDEX(MASTER!$AH$24:$BD$391,$AH241,I$255))</f>
        <v>0</v>
      </c>
      <c r="Q241" s="25" cm="1">
        <f t="array" ref="Q241">IF($AH241=0,"",INDEX(MASTER!$AH$24:$BD$391,$AH241,J$255))</f>
        <v>0</v>
      </c>
      <c r="R241" s="25" cm="1">
        <f t="array" ref="R241">IF($AH241=0,"",INDEX(MASTER!$AH$24:$BD$391,$AH241,K$255))</f>
        <v>0</v>
      </c>
      <c r="S241" s="25" cm="1">
        <f t="array" ref="S241">IF($AH241=0,"",INDEX(MASTER!$AH$24:$BD$391,$AH241,L$255))</f>
        <v>0</v>
      </c>
      <c r="T241" s="25" cm="1">
        <f t="array" ref="T241">IF($AH241=0,"",INDEX(MASTER!$AH$24:$BD$391,$AH241,M$255))</f>
        <v>0</v>
      </c>
      <c r="U241" s="25" cm="1">
        <f t="array" ref="U241">IF($AH241=0,"",INDEX(MASTER!$AH$24:$BD$391,$AH241,N$255))</f>
        <v>0</v>
      </c>
      <c r="V241" s="25" cm="1">
        <f t="array" ref="V241">IF($AH241=0,"",INDEX(MASTER!$AH$24:$BD$391,$AH241,O$255))</f>
        <v>0</v>
      </c>
      <c r="W241" s="25" cm="1">
        <f t="array" ref="W241">IF($AH241=0,"",INDEX(MASTER!$AH$24:$BD$391,$AH241,P$255))</f>
        <v>0</v>
      </c>
      <c r="X241" s="25" cm="1">
        <f t="array" ref="X241">IF($AH241=0,"",INDEX(MASTER!$AH$24:$BD$391,$AH241,Q$255))</f>
        <v>0</v>
      </c>
      <c r="Y241" s="25" cm="1">
        <f t="array" ref="Y241">IF($AH241=0,"",INDEX(MASTER!$AH$24:$BD$391,$AH241,R$255))</f>
        <v>0</v>
      </c>
      <c r="Z241" s="25" cm="1">
        <f t="array" ref="Z241">IF($AH241=0,"",INDEX(MASTER!$AH$24:$BD$391,$AH241,S$255))</f>
        <v>0</v>
      </c>
      <c r="AA241" s="25" cm="1">
        <f t="array" ref="AA241">IF($AH241=0,"",INDEX(MASTER!$AH$24:$BD$391,$AH241,T$255))</f>
        <v>0</v>
      </c>
      <c r="AB241" s="25" cm="1">
        <f t="array" ref="AB241">IF($AH241=0,"",INDEX(MASTER!$AH$24:$BD$391,$AH241,U$255))</f>
        <v>0</v>
      </c>
      <c r="AC241" s="25" cm="1">
        <f t="array" ref="AC241">IF($AH241=0,"",INDEX(MASTER!$AH$24:$BD$391,$AH241,V$255))</f>
        <v>0</v>
      </c>
      <c r="AH241" s="3">
        <v>176</v>
      </c>
    </row>
    <row r="242" spans="2:34" ht="12.75" customHeight="1" x14ac:dyDescent="0.2">
      <c r="B242" s="28"/>
      <c r="D242" s="22" t="str" cm="1">
        <f t="array" ref="D242">IF($AH$242=0,"",INDEX(MASTER!$D$24:$AG$391,$AH$242,D$255))</f>
        <v>$XS171</v>
      </c>
      <c r="E242" s="22" cm="1">
        <f t="array" ref="E242">IF($AH$242=0,"",INDEX(MASTER!$D$24:$AG$391,$AH$242,E$255))</f>
        <v>0</v>
      </c>
      <c r="F242" s="22" t="str" cm="1">
        <f t="array" ref="F242">IF($AH$242=0,"",INDEX(MASTER!$D$24:$AG$391,$AH$242,F$255))</f>
        <v>RAMP D</v>
      </c>
      <c r="G242" s="23" cm="1">
        <f t="array" ref="G242">IF($AH$242=0,"",INDEX(MASTER!$D$24:$AG$391,$AH$242,G$255))</f>
        <v>2600</v>
      </c>
      <c r="H242" s="22" t="str" cm="1">
        <f t="array" ref="H242">IF($AH$242=0,"",INDEX(MASTER!$D$24:$AG$391,$AH$242,H$255))</f>
        <v>TO</v>
      </c>
      <c r="I242" s="23" cm="1">
        <f t="array" ref="I242">IF($AH$242=0,"",INDEX(MASTER!$D$24:$AG$391,$AH$242,I$255))</f>
        <v>2650</v>
      </c>
      <c r="J242" s="22" cm="1">
        <f t="array" ref="J242">IF($AH$242=0,"",INDEX(MASTER!$D$24:$AG$391,$AH$242,J$255))</f>
        <v>0</v>
      </c>
      <c r="K242" s="25" cm="1">
        <f t="array" ref="K242">IF($AH242=0,"",INDEX(MASTER!$AH$24:$BD$391,$AH242,D$255))</f>
        <v>0</v>
      </c>
      <c r="L242" s="25" cm="1">
        <f t="array" ref="L242">IF($AH242=0,"",INDEX(MASTER!$AH$24:$BD$391,$AH242,E$255))</f>
        <v>0</v>
      </c>
      <c r="M242" s="25" cm="1">
        <f t="array" ref="M242">IF($AH242=0,"",INDEX(MASTER!$AH$24:$BD$391,$AH242,F$255))</f>
        <v>0</v>
      </c>
      <c r="N242" s="25" cm="1">
        <f t="array" ref="N242">IF($AH242=0,"",INDEX(MASTER!$AH$24:$BD$391,$AH242,G$255))</f>
        <v>0</v>
      </c>
      <c r="O242" s="25" cm="1">
        <f t="array" ref="O242">IF($AH242=0,"",INDEX(MASTER!$AH$24:$BD$391,$AH242,H$255))</f>
        <v>0</v>
      </c>
      <c r="P242" s="25" cm="1">
        <f t="array" ref="P242">IF($AH242=0,"",INDEX(MASTER!$AH$24:$BD$391,$AH242,I$255))</f>
        <v>0</v>
      </c>
      <c r="Q242" s="25" cm="1">
        <f t="array" ref="Q242">IF($AH242=0,"",INDEX(MASTER!$AH$24:$BD$391,$AH242,J$255))</f>
        <v>0</v>
      </c>
      <c r="R242" s="25" cm="1">
        <f t="array" ref="R242">IF($AH242=0,"",INDEX(MASTER!$AH$24:$BD$391,$AH242,K$255))</f>
        <v>0</v>
      </c>
      <c r="S242" s="25" cm="1">
        <f t="array" ref="S242">IF($AH242=0,"",INDEX(MASTER!$AH$24:$BD$391,$AH242,L$255))</f>
        <v>0</v>
      </c>
      <c r="T242" s="25" cm="1">
        <f t="array" ref="T242">IF($AH242=0,"",INDEX(MASTER!$AH$24:$BD$391,$AH242,M$255))</f>
        <v>0</v>
      </c>
      <c r="U242" s="25" cm="1">
        <f t="array" ref="U242">IF($AH242=0,"",INDEX(MASTER!$AH$24:$BD$391,$AH242,N$255))</f>
        <v>0</v>
      </c>
      <c r="V242" s="25" cm="1">
        <f t="array" ref="V242">IF($AH242=0,"",INDEX(MASTER!$AH$24:$BD$391,$AH242,O$255))</f>
        <v>0</v>
      </c>
      <c r="W242" s="25" cm="1">
        <f t="array" ref="W242">IF($AH242=0,"",INDEX(MASTER!$AH$24:$BD$391,$AH242,P$255))</f>
        <v>0</v>
      </c>
      <c r="X242" s="25" cm="1">
        <f t="array" ref="X242">IF($AH242=0,"",INDEX(MASTER!$AH$24:$BD$391,$AH242,Q$255))</f>
        <v>0</v>
      </c>
      <c r="Y242" s="25" cm="1">
        <f t="array" ref="Y242">IF($AH242=0,"",INDEX(MASTER!$AH$24:$BD$391,$AH242,R$255))</f>
        <v>0</v>
      </c>
      <c r="Z242" s="25" cm="1">
        <f t="array" ref="Z242">IF($AH242=0,"",INDEX(MASTER!$AH$24:$BD$391,$AH242,S$255))</f>
        <v>0</v>
      </c>
      <c r="AA242" s="25" cm="1">
        <f t="array" ref="AA242">IF($AH242=0,"",INDEX(MASTER!$AH$24:$BD$391,$AH242,T$255))</f>
        <v>0</v>
      </c>
      <c r="AB242" s="25" cm="1">
        <f t="array" ref="AB242">IF($AH242=0,"",INDEX(MASTER!$AH$24:$BD$391,$AH242,U$255))</f>
        <v>0</v>
      </c>
      <c r="AC242" s="25" cm="1">
        <f t="array" ref="AC242">IF($AH242=0,"",INDEX(MASTER!$AH$24:$BD$391,$AH242,V$255))</f>
        <v>0</v>
      </c>
      <c r="AH242" s="3">
        <v>177</v>
      </c>
    </row>
    <row r="243" spans="2:34" ht="12.75" customHeight="1" x14ac:dyDescent="0.2">
      <c r="B243" s="28"/>
      <c r="D243" s="22" t="str" cm="1">
        <f t="array" ref="D243">IF($AH$243=0,"",INDEX(MASTER!$D$24:$AG$391,$AH$243,D$255))</f>
        <v>$XS172</v>
      </c>
      <c r="E243" s="22" cm="1">
        <f t="array" ref="E243">IF($AH$243=0,"",INDEX(MASTER!$D$24:$AG$391,$AH$243,E$255))</f>
        <v>0</v>
      </c>
      <c r="F243" s="22" t="str" cm="1">
        <f t="array" ref="F243">IF($AH$243=0,"",INDEX(MASTER!$D$24:$AG$391,$AH$243,F$255))</f>
        <v>RAMP D</v>
      </c>
      <c r="G243" s="23" cm="1">
        <f t="array" ref="G243">IF($AH$243=0,"",INDEX(MASTER!$D$24:$AG$391,$AH$243,G$255))</f>
        <v>2650</v>
      </c>
      <c r="H243" s="22" t="str" cm="1">
        <f t="array" ref="H243">IF($AH$243=0,"",INDEX(MASTER!$D$24:$AG$391,$AH$243,H$255))</f>
        <v>TO</v>
      </c>
      <c r="I243" s="23" cm="1">
        <f t="array" ref="I243">IF($AH$243=0,"",INDEX(MASTER!$D$24:$AG$391,$AH$243,I$255))</f>
        <v>2700</v>
      </c>
      <c r="J243" s="22" cm="1">
        <f t="array" ref="J243">IF($AH$243=0,"",INDEX(MASTER!$D$24:$AG$391,$AH$243,J$255))</f>
        <v>0</v>
      </c>
      <c r="K243" s="25" cm="1">
        <f t="array" ref="K243">IF($AH243=0,"",INDEX(MASTER!$AH$24:$BD$391,$AH243,D$255))</f>
        <v>0</v>
      </c>
      <c r="L243" s="25" cm="1">
        <f t="array" ref="L243">IF($AH243=0,"",INDEX(MASTER!$AH$24:$BD$391,$AH243,E$255))</f>
        <v>0</v>
      </c>
      <c r="M243" s="25" cm="1">
        <f t="array" ref="M243">IF($AH243=0,"",INDEX(MASTER!$AH$24:$BD$391,$AH243,F$255))</f>
        <v>0</v>
      </c>
      <c r="N243" s="25" cm="1">
        <f t="array" ref="N243">IF($AH243=0,"",INDEX(MASTER!$AH$24:$BD$391,$AH243,G$255))</f>
        <v>0</v>
      </c>
      <c r="O243" s="25" cm="1">
        <f t="array" ref="O243">IF($AH243=0,"",INDEX(MASTER!$AH$24:$BD$391,$AH243,H$255))</f>
        <v>0</v>
      </c>
      <c r="P243" s="25" cm="1">
        <f t="array" ref="P243">IF($AH243=0,"",INDEX(MASTER!$AH$24:$BD$391,$AH243,I$255))</f>
        <v>0</v>
      </c>
      <c r="Q243" s="25" cm="1">
        <f t="array" ref="Q243">IF($AH243=0,"",INDEX(MASTER!$AH$24:$BD$391,$AH243,J$255))</f>
        <v>0</v>
      </c>
      <c r="R243" s="25" cm="1">
        <f t="array" ref="R243">IF($AH243=0,"",INDEX(MASTER!$AH$24:$BD$391,$AH243,K$255))</f>
        <v>0</v>
      </c>
      <c r="S243" s="25" cm="1">
        <f t="array" ref="S243">IF($AH243=0,"",INDEX(MASTER!$AH$24:$BD$391,$AH243,L$255))</f>
        <v>0</v>
      </c>
      <c r="T243" s="25" cm="1">
        <f t="array" ref="T243">IF($AH243=0,"",INDEX(MASTER!$AH$24:$BD$391,$AH243,M$255))</f>
        <v>0</v>
      </c>
      <c r="U243" s="25" cm="1">
        <f t="array" ref="U243">IF($AH243=0,"",INDEX(MASTER!$AH$24:$BD$391,$AH243,N$255))</f>
        <v>0</v>
      </c>
      <c r="V243" s="25" cm="1">
        <f t="array" ref="V243">IF($AH243=0,"",INDEX(MASTER!$AH$24:$BD$391,$AH243,O$255))</f>
        <v>0</v>
      </c>
      <c r="W243" s="25" cm="1">
        <f t="array" ref="W243">IF($AH243=0,"",INDEX(MASTER!$AH$24:$BD$391,$AH243,P$255))</f>
        <v>0</v>
      </c>
      <c r="X243" s="25" cm="1">
        <f t="array" ref="X243">IF($AH243=0,"",INDEX(MASTER!$AH$24:$BD$391,$AH243,Q$255))</f>
        <v>0</v>
      </c>
      <c r="Y243" s="25" cm="1">
        <f t="array" ref="Y243">IF($AH243=0,"",INDEX(MASTER!$AH$24:$BD$391,$AH243,R$255))</f>
        <v>0</v>
      </c>
      <c r="Z243" s="25" cm="1">
        <f t="array" ref="Z243">IF($AH243=0,"",INDEX(MASTER!$AH$24:$BD$391,$AH243,S$255))</f>
        <v>0</v>
      </c>
      <c r="AA243" s="25" cm="1">
        <f t="array" ref="AA243">IF($AH243=0,"",INDEX(MASTER!$AH$24:$BD$391,$AH243,T$255))</f>
        <v>0</v>
      </c>
      <c r="AB243" s="25" cm="1">
        <f t="array" ref="AB243">IF($AH243=0,"",INDEX(MASTER!$AH$24:$BD$391,$AH243,U$255))</f>
        <v>0</v>
      </c>
      <c r="AC243" s="25" cm="1">
        <f t="array" ref="AC243">IF($AH243=0,"",INDEX(MASTER!$AH$24:$BD$391,$AH243,V$255))</f>
        <v>0</v>
      </c>
      <c r="AH243" s="3">
        <v>178</v>
      </c>
    </row>
    <row r="244" spans="2:34" ht="12.75" customHeight="1" x14ac:dyDescent="0.2">
      <c r="B244" s="28"/>
      <c r="D244" s="22" t="str" cm="1">
        <f t="array" ref="D244">IF($AH$244=0,"",INDEX(MASTER!$D$24:$AG$391,$AH$244,D$255))</f>
        <v>$XS172</v>
      </c>
      <c r="E244" s="22" cm="1">
        <f t="array" ref="E244">IF($AH$244=0,"",INDEX(MASTER!$D$24:$AG$391,$AH$244,E$255))</f>
        <v>0</v>
      </c>
      <c r="F244" s="22" t="str" cm="1">
        <f t="array" ref="F244">IF($AH$244=0,"",INDEX(MASTER!$D$24:$AG$391,$AH$244,F$255))</f>
        <v>RAMP D</v>
      </c>
      <c r="G244" s="23" cm="1">
        <f t="array" ref="G244">IF($AH$244=0,"",INDEX(MASTER!$D$24:$AG$391,$AH$244,G$255))</f>
        <v>2700</v>
      </c>
      <c r="H244" s="22" t="str" cm="1">
        <f t="array" ref="H244">IF($AH$244=0,"",INDEX(MASTER!$D$24:$AG$391,$AH$244,H$255))</f>
        <v>TO</v>
      </c>
      <c r="I244" s="23" cm="1">
        <f t="array" ref="I244">IF($AH$244=0,"",INDEX(MASTER!$D$24:$AG$391,$AH$244,I$255))</f>
        <v>2750</v>
      </c>
      <c r="J244" s="22" cm="1">
        <f t="array" ref="J244">IF($AH$244=0,"",INDEX(MASTER!$D$24:$AG$391,$AH$244,J$255))</f>
        <v>0</v>
      </c>
      <c r="K244" s="25" cm="1">
        <f t="array" ref="K244">IF($AH244=0,"",INDEX(MASTER!$AH$24:$BD$391,$AH244,D$255))</f>
        <v>0</v>
      </c>
      <c r="L244" s="25" cm="1">
        <f t="array" ref="L244">IF($AH244=0,"",INDEX(MASTER!$AH$24:$BD$391,$AH244,E$255))</f>
        <v>0</v>
      </c>
      <c r="M244" s="25" cm="1">
        <f t="array" ref="M244">IF($AH244=0,"",INDEX(MASTER!$AH$24:$BD$391,$AH244,F$255))</f>
        <v>0</v>
      </c>
      <c r="N244" s="25" cm="1">
        <f t="array" ref="N244">IF($AH244=0,"",INDEX(MASTER!$AH$24:$BD$391,$AH244,G$255))</f>
        <v>0</v>
      </c>
      <c r="O244" s="25" cm="1">
        <f t="array" ref="O244">IF($AH244=0,"",INDEX(MASTER!$AH$24:$BD$391,$AH244,H$255))</f>
        <v>0</v>
      </c>
      <c r="P244" s="25" cm="1">
        <f t="array" ref="P244">IF($AH244=0,"",INDEX(MASTER!$AH$24:$BD$391,$AH244,I$255))</f>
        <v>0</v>
      </c>
      <c r="Q244" s="25" cm="1">
        <f t="array" ref="Q244">IF($AH244=0,"",INDEX(MASTER!$AH$24:$BD$391,$AH244,J$255))</f>
        <v>0</v>
      </c>
      <c r="R244" s="25" cm="1">
        <f t="array" ref="R244">IF($AH244=0,"",INDEX(MASTER!$AH$24:$BD$391,$AH244,K$255))</f>
        <v>0</v>
      </c>
      <c r="S244" s="25" cm="1">
        <f t="array" ref="S244">IF($AH244=0,"",INDEX(MASTER!$AH$24:$BD$391,$AH244,L$255))</f>
        <v>0</v>
      </c>
      <c r="T244" s="25" cm="1">
        <f t="array" ref="T244">IF($AH244=0,"",INDEX(MASTER!$AH$24:$BD$391,$AH244,M$255))</f>
        <v>0</v>
      </c>
      <c r="U244" s="25" cm="1">
        <f t="array" ref="U244">IF($AH244=0,"",INDEX(MASTER!$AH$24:$BD$391,$AH244,N$255))</f>
        <v>0</v>
      </c>
      <c r="V244" s="25" cm="1">
        <f t="array" ref="V244">IF($AH244=0,"",INDEX(MASTER!$AH$24:$BD$391,$AH244,O$255))</f>
        <v>0</v>
      </c>
      <c r="W244" s="25" cm="1">
        <f t="array" ref="W244">IF($AH244=0,"",INDEX(MASTER!$AH$24:$BD$391,$AH244,P$255))</f>
        <v>0</v>
      </c>
      <c r="X244" s="25" cm="1">
        <f t="array" ref="X244">IF($AH244=0,"",INDEX(MASTER!$AH$24:$BD$391,$AH244,Q$255))</f>
        <v>0</v>
      </c>
      <c r="Y244" s="25" cm="1">
        <f t="array" ref="Y244">IF($AH244=0,"",INDEX(MASTER!$AH$24:$BD$391,$AH244,R$255))</f>
        <v>0</v>
      </c>
      <c r="Z244" s="25" cm="1">
        <f t="array" ref="Z244">IF($AH244=0,"",INDEX(MASTER!$AH$24:$BD$391,$AH244,S$255))</f>
        <v>0</v>
      </c>
      <c r="AA244" s="25" cm="1">
        <f t="array" ref="AA244">IF($AH244=0,"",INDEX(MASTER!$AH$24:$BD$391,$AH244,T$255))</f>
        <v>0</v>
      </c>
      <c r="AB244" s="25" cm="1">
        <f t="array" ref="AB244">IF($AH244=0,"",INDEX(MASTER!$AH$24:$BD$391,$AH244,U$255))</f>
        <v>0</v>
      </c>
      <c r="AC244" s="25" cm="1">
        <f t="array" ref="AC244">IF($AH244=0,"",INDEX(MASTER!$AH$24:$BD$391,$AH244,V$255))</f>
        <v>0</v>
      </c>
      <c r="AH244" s="3">
        <v>179</v>
      </c>
    </row>
    <row r="245" spans="2:34" ht="12.75" customHeight="1" x14ac:dyDescent="0.2">
      <c r="B245" s="28"/>
      <c r="D245" s="22" t="str" cm="1">
        <f t="array" ref="D245">IF($AH$245=0,"",INDEX(MASTER!$D$24:$AG$391,$AH$245,D$255))</f>
        <v>$XS172</v>
      </c>
      <c r="E245" s="22" cm="1">
        <f t="array" ref="E245">IF($AH$245=0,"",INDEX(MASTER!$D$24:$AG$391,$AH$245,E$255))</f>
        <v>0</v>
      </c>
      <c r="F245" s="22" t="str" cm="1">
        <f t="array" ref="F245">IF($AH$245=0,"",INDEX(MASTER!$D$24:$AG$391,$AH$245,F$255))</f>
        <v>RAMP D</v>
      </c>
      <c r="G245" s="23" cm="1">
        <f t="array" ref="G245">IF($AH$245=0,"",INDEX(MASTER!$D$24:$AG$391,$AH$245,G$255))</f>
        <v>2750</v>
      </c>
      <c r="H245" s="22" t="str" cm="1">
        <f t="array" ref="H245">IF($AH$245=0,"",INDEX(MASTER!$D$24:$AG$391,$AH$245,H$255))</f>
        <v>TO</v>
      </c>
      <c r="I245" s="23" cm="1">
        <f t="array" ref="I245">IF($AH$245=0,"",INDEX(MASTER!$D$24:$AG$391,$AH$245,I$255))</f>
        <v>2800</v>
      </c>
      <c r="J245" s="22" cm="1">
        <f t="array" ref="J245">IF($AH$245=0,"",INDEX(MASTER!$D$24:$AG$391,$AH$245,J$255))</f>
        <v>0</v>
      </c>
      <c r="K245" s="25" cm="1">
        <f t="array" ref="K245">IF($AH245=0,"",INDEX(MASTER!$AH$24:$BD$391,$AH245,D$255))</f>
        <v>0</v>
      </c>
      <c r="L245" s="25" cm="1">
        <f t="array" ref="L245">IF($AH245=0,"",INDEX(MASTER!$AH$24:$BD$391,$AH245,E$255))</f>
        <v>0</v>
      </c>
      <c r="M245" s="25" cm="1">
        <f t="array" ref="M245">IF($AH245=0,"",INDEX(MASTER!$AH$24:$BD$391,$AH245,F$255))</f>
        <v>0</v>
      </c>
      <c r="N245" s="25" cm="1">
        <f t="array" ref="N245">IF($AH245=0,"",INDEX(MASTER!$AH$24:$BD$391,$AH245,G$255))</f>
        <v>0</v>
      </c>
      <c r="O245" s="25" cm="1">
        <f t="array" ref="O245">IF($AH245=0,"",INDEX(MASTER!$AH$24:$BD$391,$AH245,H$255))</f>
        <v>0</v>
      </c>
      <c r="P245" s="25" cm="1">
        <f t="array" ref="P245">IF($AH245=0,"",INDEX(MASTER!$AH$24:$BD$391,$AH245,I$255))</f>
        <v>0</v>
      </c>
      <c r="Q245" s="25" cm="1">
        <f t="array" ref="Q245">IF($AH245=0,"",INDEX(MASTER!$AH$24:$BD$391,$AH245,J$255))</f>
        <v>0</v>
      </c>
      <c r="R245" s="25" cm="1">
        <f t="array" ref="R245">IF($AH245=0,"",INDEX(MASTER!$AH$24:$BD$391,$AH245,K$255))</f>
        <v>0</v>
      </c>
      <c r="S245" s="25" cm="1">
        <f t="array" ref="S245">IF($AH245=0,"",INDEX(MASTER!$AH$24:$BD$391,$AH245,L$255))</f>
        <v>0</v>
      </c>
      <c r="T245" s="25" cm="1">
        <f t="array" ref="T245">IF($AH245=0,"",INDEX(MASTER!$AH$24:$BD$391,$AH245,M$255))</f>
        <v>0</v>
      </c>
      <c r="U245" s="25" cm="1">
        <f t="array" ref="U245">IF($AH245=0,"",INDEX(MASTER!$AH$24:$BD$391,$AH245,N$255))</f>
        <v>0</v>
      </c>
      <c r="V245" s="25" cm="1">
        <f t="array" ref="V245">IF($AH245=0,"",INDEX(MASTER!$AH$24:$BD$391,$AH245,O$255))</f>
        <v>0</v>
      </c>
      <c r="W245" s="25" cm="1">
        <f t="array" ref="W245">IF($AH245=0,"",INDEX(MASTER!$AH$24:$BD$391,$AH245,P$255))</f>
        <v>0</v>
      </c>
      <c r="X245" s="25" cm="1">
        <f t="array" ref="X245">IF($AH245=0,"",INDEX(MASTER!$AH$24:$BD$391,$AH245,Q$255))</f>
        <v>0</v>
      </c>
      <c r="Y245" s="25" cm="1">
        <f t="array" ref="Y245">IF($AH245=0,"",INDEX(MASTER!$AH$24:$BD$391,$AH245,R$255))</f>
        <v>0</v>
      </c>
      <c r="Z245" s="25" cm="1">
        <f t="array" ref="Z245">IF($AH245=0,"",INDEX(MASTER!$AH$24:$BD$391,$AH245,S$255))</f>
        <v>0</v>
      </c>
      <c r="AA245" s="25" cm="1">
        <f t="array" ref="AA245">IF($AH245=0,"",INDEX(MASTER!$AH$24:$BD$391,$AH245,T$255))</f>
        <v>0</v>
      </c>
      <c r="AB245" s="25" cm="1">
        <f t="array" ref="AB245">IF($AH245=0,"",INDEX(MASTER!$AH$24:$BD$391,$AH245,U$255))</f>
        <v>0</v>
      </c>
      <c r="AC245" s="25" cm="1">
        <f t="array" ref="AC245">IF($AH245=0,"",INDEX(MASTER!$AH$24:$BD$391,$AH245,V$255))</f>
        <v>0</v>
      </c>
      <c r="AH245" s="3">
        <v>180</v>
      </c>
    </row>
    <row r="246" spans="2:34" ht="12.75" customHeight="1" x14ac:dyDescent="0.2">
      <c r="B246" s="28"/>
      <c r="D246" s="22" t="str" cm="1">
        <f t="array" ref="D246">IF($AH$246=0,"",INDEX(MASTER!$D$24:$AG$391,$AH$246,D$255))</f>
        <v>$XS173</v>
      </c>
      <c r="E246" s="22" cm="1">
        <f t="array" ref="E246">IF($AH$246=0,"",INDEX(MASTER!$D$24:$AG$391,$AH$246,E$255))</f>
        <v>0</v>
      </c>
      <c r="F246" s="22" t="str" cm="1">
        <f t="array" ref="F246">IF($AH$246=0,"",INDEX(MASTER!$D$24:$AG$391,$AH$246,F$255))</f>
        <v>RAMP D</v>
      </c>
      <c r="G246" s="23" cm="1">
        <f t="array" ref="G246">IF($AH$246=0,"",INDEX(MASTER!$D$24:$AG$391,$AH$246,G$255))</f>
        <v>2800</v>
      </c>
      <c r="H246" s="22" t="str" cm="1">
        <f t="array" ref="H246">IF($AH$246=0,"",INDEX(MASTER!$D$24:$AG$391,$AH$246,H$255))</f>
        <v>TO</v>
      </c>
      <c r="I246" s="23" cm="1">
        <f t="array" ref="I246">IF($AH$246=0,"",INDEX(MASTER!$D$24:$AG$391,$AH$246,I$255))</f>
        <v>2850</v>
      </c>
      <c r="J246" s="22" cm="1">
        <f t="array" ref="J246">IF($AH$246=0,"",INDEX(MASTER!$D$24:$AG$391,$AH$246,J$255))</f>
        <v>0</v>
      </c>
      <c r="K246" s="25" cm="1">
        <f t="array" ref="K246">IF($AH246=0,"",INDEX(MASTER!$AH$24:$BD$391,$AH246,D$255))</f>
        <v>0</v>
      </c>
      <c r="L246" s="25" cm="1">
        <f t="array" ref="L246">IF($AH246=0,"",INDEX(MASTER!$AH$24:$BD$391,$AH246,E$255))</f>
        <v>0</v>
      </c>
      <c r="M246" s="25" cm="1">
        <f t="array" ref="M246">IF($AH246=0,"",INDEX(MASTER!$AH$24:$BD$391,$AH246,F$255))</f>
        <v>0</v>
      </c>
      <c r="N246" s="25" cm="1">
        <f t="array" ref="N246">IF($AH246=0,"",INDEX(MASTER!$AH$24:$BD$391,$AH246,G$255))</f>
        <v>0</v>
      </c>
      <c r="O246" s="25" cm="1">
        <f t="array" ref="O246">IF($AH246=0,"",INDEX(MASTER!$AH$24:$BD$391,$AH246,H$255))</f>
        <v>0</v>
      </c>
      <c r="P246" s="25" cm="1">
        <f t="array" ref="P246">IF($AH246=0,"",INDEX(MASTER!$AH$24:$BD$391,$AH246,I$255))</f>
        <v>0</v>
      </c>
      <c r="Q246" s="25" cm="1">
        <f t="array" ref="Q246">IF($AH246=0,"",INDEX(MASTER!$AH$24:$BD$391,$AH246,J$255))</f>
        <v>0</v>
      </c>
      <c r="R246" s="25" cm="1">
        <f t="array" ref="R246">IF($AH246=0,"",INDEX(MASTER!$AH$24:$BD$391,$AH246,K$255))</f>
        <v>0</v>
      </c>
      <c r="S246" s="25" cm="1">
        <f t="array" ref="S246">IF($AH246=0,"",INDEX(MASTER!$AH$24:$BD$391,$AH246,L$255))</f>
        <v>0</v>
      </c>
      <c r="T246" s="25" cm="1">
        <f t="array" ref="T246">IF($AH246=0,"",INDEX(MASTER!$AH$24:$BD$391,$AH246,M$255))</f>
        <v>0</v>
      </c>
      <c r="U246" s="25" cm="1">
        <f t="array" ref="U246">IF($AH246=0,"",INDEX(MASTER!$AH$24:$BD$391,$AH246,N$255))</f>
        <v>0</v>
      </c>
      <c r="V246" s="25" cm="1">
        <f t="array" ref="V246">IF($AH246=0,"",INDEX(MASTER!$AH$24:$BD$391,$AH246,O$255))</f>
        <v>0</v>
      </c>
      <c r="W246" s="25" cm="1">
        <f t="array" ref="W246">IF($AH246=0,"",INDEX(MASTER!$AH$24:$BD$391,$AH246,P$255))</f>
        <v>0</v>
      </c>
      <c r="X246" s="25" cm="1">
        <f t="array" ref="X246">IF($AH246=0,"",INDEX(MASTER!$AH$24:$BD$391,$AH246,Q$255))</f>
        <v>0</v>
      </c>
      <c r="Y246" s="25" cm="1">
        <f t="array" ref="Y246">IF($AH246=0,"",INDEX(MASTER!$AH$24:$BD$391,$AH246,R$255))</f>
        <v>0</v>
      </c>
      <c r="Z246" s="25" cm="1">
        <f t="array" ref="Z246">IF($AH246=0,"",INDEX(MASTER!$AH$24:$BD$391,$AH246,S$255))</f>
        <v>0</v>
      </c>
      <c r="AA246" s="25" cm="1">
        <f t="array" ref="AA246">IF($AH246=0,"",INDEX(MASTER!$AH$24:$BD$391,$AH246,T$255))</f>
        <v>0</v>
      </c>
      <c r="AB246" s="25" cm="1">
        <f t="array" ref="AB246">IF($AH246=0,"",INDEX(MASTER!$AH$24:$BD$391,$AH246,U$255))</f>
        <v>0</v>
      </c>
      <c r="AC246" s="25" cm="1">
        <f t="array" ref="AC246">IF($AH246=0,"",INDEX(MASTER!$AH$24:$BD$391,$AH246,V$255))</f>
        <v>0</v>
      </c>
      <c r="AH246" s="3">
        <v>181</v>
      </c>
    </row>
    <row r="247" spans="2:34" ht="12.75" customHeight="1" x14ac:dyDescent="0.2">
      <c r="B247" s="28"/>
      <c r="D247" s="22" t="str" cm="1">
        <f t="array" ref="D247">IF($AH$247=0,"",INDEX(MASTER!$D$24:$AG$391,$AH$247,D$255))</f>
        <v>$XS173</v>
      </c>
      <c r="E247" s="22" cm="1">
        <f t="array" ref="E247">IF($AH$247=0,"",INDEX(MASTER!$D$24:$AG$391,$AH$247,E$255))</f>
        <v>0</v>
      </c>
      <c r="F247" s="22" t="str" cm="1">
        <f t="array" ref="F247">IF($AH$247=0,"",INDEX(MASTER!$D$24:$AG$391,$AH$247,F$255))</f>
        <v>RAMP D</v>
      </c>
      <c r="G247" s="23" cm="1">
        <f t="array" ref="G247">IF($AH$247=0,"",INDEX(MASTER!$D$24:$AG$391,$AH$247,G$255))</f>
        <v>2850</v>
      </c>
      <c r="H247" s="22" t="str" cm="1">
        <f t="array" ref="H247">IF($AH$247=0,"",INDEX(MASTER!$D$24:$AG$391,$AH$247,H$255))</f>
        <v>TO</v>
      </c>
      <c r="I247" s="23" cm="1">
        <f t="array" ref="I247">IF($AH$247=0,"",INDEX(MASTER!$D$24:$AG$391,$AH$247,I$255))</f>
        <v>2900</v>
      </c>
      <c r="J247" s="22" cm="1">
        <f t="array" ref="J247">IF($AH$247=0,"",INDEX(MASTER!$D$24:$AG$391,$AH$247,J$255))</f>
        <v>0</v>
      </c>
      <c r="K247" s="25" cm="1">
        <f t="array" ref="K247">IF($AH247=0,"",INDEX(MASTER!$AH$24:$BD$391,$AH247,D$255))</f>
        <v>0</v>
      </c>
      <c r="L247" s="25" cm="1">
        <f t="array" ref="L247">IF($AH247=0,"",INDEX(MASTER!$AH$24:$BD$391,$AH247,E$255))</f>
        <v>0</v>
      </c>
      <c r="M247" s="25" cm="1">
        <f t="array" ref="M247">IF($AH247=0,"",INDEX(MASTER!$AH$24:$BD$391,$AH247,F$255))</f>
        <v>0</v>
      </c>
      <c r="N247" s="25" cm="1">
        <f t="array" ref="N247">IF($AH247=0,"",INDEX(MASTER!$AH$24:$BD$391,$AH247,G$255))</f>
        <v>0</v>
      </c>
      <c r="O247" s="25" cm="1">
        <f t="array" ref="O247">IF($AH247=0,"",INDEX(MASTER!$AH$24:$BD$391,$AH247,H$255))</f>
        <v>0</v>
      </c>
      <c r="P247" s="25" cm="1">
        <f t="array" ref="P247">IF($AH247=0,"",INDEX(MASTER!$AH$24:$BD$391,$AH247,I$255))</f>
        <v>0</v>
      </c>
      <c r="Q247" s="25" cm="1">
        <f t="array" ref="Q247">IF($AH247=0,"",INDEX(MASTER!$AH$24:$BD$391,$AH247,J$255))</f>
        <v>0</v>
      </c>
      <c r="R247" s="25" cm="1">
        <f t="array" ref="R247">IF($AH247=0,"",INDEX(MASTER!$AH$24:$BD$391,$AH247,K$255))</f>
        <v>0</v>
      </c>
      <c r="S247" s="25" cm="1">
        <f t="array" ref="S247">IF($AH247=0,"",INDEX(MASTER!$AH$24:$BD$391,$AH247,L$255))</f>
        <v>0</v>
      </c>
      <c r="T247" s="25" cm="1">
        <f t="array" ref="T247">IF($AH247=0,"",INDEX(MASTER!$AH$24:$BD$391,$AH247,M$255))</f>
        <v>0</v>
      </c>
      <c r="U247" s="25" cm="1">
        <f t="array" ref="U247">IF($AH247=0,"",INDEX(MASTER!$AH$24:$BD$391,$AH247,N$255))</f>
        <v>0</v>
      </c>
      <c r="V247" s="25" cm="1">
        <f t="array" ref="V247">IF($AH247=0,"",INDEX(MASTER!$AH$24:$BD$391,$AH247,O$255))</f>
        <v>0</v>
      </c>
      <c r="W247" s="25" cm="1">
        <f t="array" ref="W247">IF($AH247=0,"",INDEX(MASTER!$AH$24:$BD$391,$AH247,P$255))</f>
        <v>0</v>
      </c>
      <c r="X247" s="25" cm="1">
        <f t="array" ref="X247">IF($AH247=0,"",INDEX(MASTER!$AH$24:$BD$391,$AH247,Q$255))</f>
        <v>0</v>
      </c>
      <c r="Y247" s="25" cm="1">
        <f t="array" ref="Y247">IF($AH247=0,"",INDEX(MASTER!$AH$24:$BD$391,$AH247,R$255))</f>
        <v>0</v>
      </c>
      <c r="Z247" s="25" cm="1">
        <f t="array" ref="Z247">IF($AH247=0,"",INDEX(MASTER!$AH$24:$BD$391,$AH247,S$255))</f>
        <v>0</v>
      </c>
      <c r="AA247" s="25" cm="1">
        <f t="array" ref="AA247">IF($AH247=0,"",INDEX(MASTER!$AH$24:$BD$391,$AH247,T$255))</f>
        <v>0</v>
      </c>
      <c r="AB247" s="25" cm="1">
        <f t="array" ref="AB247">IF($AH247=0,"",INDEX(MASTER!$AH$24:$BD$391,$AH247,U$255))</f>
        <v>0</v>
      </c>
      <c r="AC247" s="25" cm="1">
        <f t="array" ref="AC247">IF($AH247=0,"",INDEX(MASTER!$AH$24:$BD$391,$AH247,V$255))</f>
        <v>0</v>
      </c>
      <c r="AH247" s="3">
        <v>182</v>
      </c>
    </row>
    <row r="248" spans="2:34" ht="12.75" customHeight="1" x14ac:dyDescent="0.2">
      <c r="B248" s="28"/>
      <c r="D248" s="22" t="str" cm="1">
        <f t="array" ref="D248">IF($AH$248=0,"",INDEX(MASTER!$D$24:$AG$391,$AH$248,D$255))</f>
        <v>$XS173</v>
      </c>
      <c r="E248" s="22" cm="1">
        <f t="array" ref="E248">IF($AH$248=0,"",INDEX(MASTER!$D$24:$AG$391,$AH$248,E$255))</f>
        <v>0</v>
      </c>
      <c r="F248" s="22" t="str" cm="1">
        <f t="array" ref="F248">IF($AH$248=0,"",INDEX(MASTER!$D$24:$AG$391,$AH$248,F$255))</f>
        <v>RAMP D</v>
      </c>
      <c r="G248" s="23" cm="1">
        <f t="array" ref="G248">IF($AH$248=0,"",INDEX(MASTER!$D$24:$AG$391,$AH$248,G$255))</f>
        <v>2900</v>
      </c>
      <c r="H248" s="22" t="str" cm="1">
        <f t="array" ref="H248">IF($AH$248=0,"",INDEX(MASTER!$D$24:$AG$391,$AH$248,H$255))</f>
        <v>TO</v>
      </c>
      <c r="I248" s="23" cm="1">
        <f t="array" ref="I248">IF($AH$248=0,"",INDEX(MASTER!$D$24:$AG$391,$AH$248,I$255))</f>
        <v>2950</v>
      </c>
      <c r="J248" s="22" cm="1">
        <f t="array" ref="J248">IF($AH$248=0,"",INDEX(MASTER!$D$24:$AG$391,$AH$248,J$255))</f>
        <v>0</v>
      </c>
      <c r="K248" s="25" cm="1">
        <f t="array" ref="K248">IF($AH248=0,"",INDEX(MASTER!$AH$24:$BD$391,$AH248,D$255))</f>
        <v>0</v>
      </c>
      <c r="L248" s="25" cm="1">
        <f t="array" ref="L248">IF($AH248=0,"",INDEX(MASTER!$AH$24:$BD$391,$AH248,E$255))</f>
        <v>0</v>
      </c>
      <c r="M248" s="25" cm="1">
        <f t="array" ref="M248">IF($AH248=0,"",INDEX(MASTER!$AH$24:$BD$391,$AH248,F$255))</f>
        <v>0</v>
      </c>
      <c r="N248" s="25" cm="1">
        <f t="array" ref="N248">IF($AH248=0,"",INDEX(MASTER!$AH$24:$BD$391,$AH248,G$255))</f>
        <v>0</v>
      </c>
      <c r="O248" s="25" cm="1">
        <f t="array" ref="O248">IF($AH248=0,"",INDEX(MASTER!$AH$24:$BD$391,$AH248,H$255))</f>
        <v>0</v>
      </c>
      <c r="P248" s="25" cm="1">
        <f t="array" ref="P248">IF($AH248=0,"",INDEX(MASTER!$AH$24:$BD$391,$AH248,I$255))</f>
        <v>0</v>
      </c>
      <c r="Q248" s="25" cm="1">
        <f t="array" ref="Q248">IF($AH248=0,"",INDEX(MASTER!$AH$24:$BD$391,$AH248,J$255))</f>
        <v>0</v>
      </c>
      <c r="R248" s="25" cm="1">
        <f t="array" ref="R248">IF($AH248=0,"",INDEX(MASTER!$AH$24:$BD$391,$AH248,K$255))</f>
        <v>0</v>
      </c>
      <c r="S248" s="25" cm="1">
        <f t="array" ref="S248">IF($AH248=0,"",INDEX(MASTER!$AH$24:$BD$391,$AH248,L$255))</f>
        <v>0</v>
      </c>
      <c r="T248" s="25" cm="1">
        <f t="array" ref="T248">IF($AH248=0,"",INDEX(MASTER!$AH$24:$BD$391,$AH248,M$255))</f>
        <v>0</v>
      </c>
      <c r="U248" s="25" cm="1">
        <f t="array" ref="U248">IF($AH248=0,"",INDEX(MASTER!$AH$24:$BD$391,$AH248,N$255))</f>
        <v>0</v>
      </c>
      <c r="V248" s="25" cm="1">
        <f t="array" ref="V248">IF($AH248=0,"",INDEX(MASTER!$AH$24:$BD$391,$AH248,O$255))</f>
        <v>0</v>
      </c>
      <c r="W248" s="25" cm="1">
        <f t="array" ref="W248">IF($AH248=0,"",INDEX(MASTER!$AH$24:$BD$391,$AH248,P$255))</f>
        <v>0</v>
      </c>
      <c r="X248" s="25" cm="1">
        <f t="array" ref="X248">IF($AH248=0,"",INDEX(MASTER!$AH$24:$BD$391,$AH248,Q$255))</f>
        <v>0</v>
      </c>
      <c r="Y248" s="25" cm="1">
        <f t="array" ref="Y248">IF($AH248=0,"",INDEX(MASTER!$AH$24:$BD$391,$AH248,R$255))</f>
        <v>0</v>
      </c>
      <c r="Z248" s="25" cm="1">
        <f t="array" ref="Z248">IF($AH248=0,"",INDEX(MASTER!$AH$24:$BD$391,$AH248,S$255))</f>
        <v>0</v>
      </c>
      <c r="AA248" s="25" cm="1">
        <f t="array" ref="AA248">IF($AH248=0,"",INDEX(MASTER!$AH$24:$BD$391,$AH248,T$255))</f>
        <v>0</v>
      </c>
      <c r="AB248" s="25" cm="1">
        <f t="array" ref="AB248">IF($AH248=0,"",INDEX(MASTER!$AH$24:$BD$391,$AH248,U$255))</f>
        <v>0</v>
      </c>
      <c r="AC248" s="25" cm="1">
        <f t="array" ref="AC248">IF($AH248=0,"",INDEX(MASTER!$AH$24:$BD$391,$AH248,V$255))</f>
        <v>0</v>
      </c>
      <c r="AH248" s="3">
        <v>183</v>
      </c>
    </row>
    <row r="249" spans="2:34" ht="12.75" customHeight="1" x14ac:dyDescent="0.2">
      <c r="B249" s="28"/>
      <c r="D249" s="22" cm="1">
        <f t="array" ref="D249">IF($AH$249=0,"",INDEX(MASTER!$D$24:$AG$391,$AH$249,D$255))</f>
        <v>0</v>
      </c>
      <c r="E249" s="22" cm="1">
        <f t="array" ref="E249">IF($AH$249=0,"",INDEX(MASTER!$D$24:$AG$391,$AH$249,E$255))</f>
        <v>0</v>
      </c>
      <c r="F249" s="22" cm="1">
        <f t="array" ref="F249">IF($AH$249=0,"",INDEX(MASTER!$D$24:$AG$391,$AH$249,F$255))</f>
        <v>0</v>
      </c>
      <c r="G249" s="23" cm="1">
        <f t="array" ref="G249">IF($AH$249=0,"",INDEX(MASTER!$D$24:$AG$391,$AH$249,G$255))</f>
        <v>0</v>
      </c>
      <c r="H249" s="22" cm="1">
        <f t="array" ref="H249">IF($AH$249=0,"",INDEX(MASTER!$D$24:$AG$391,$AH$249,H$255))</f>
        <v>0</v>
      </c>
      <c r="I249" s="23" cm="1">
        <f t="array" ref="I249">IF($AH$249=0,"",INDEX(MASTER!$D$24:$AG$391,$AH$249,I$255))</f>
        <v>0</v>
      </c>
      <c r="J249" s="22" cm="1">
        <f t="array" ref="J249">IF($AH$249=0,"",INDEX(MASTER!$D$24:$AG$391,$AH$249,J$255))</f>
        <v>0</v>
      </c>
      <c r="K249" s="25" cm="1">
        <f t="array" ref="K249">IF($AH249=0,"",INDEX(MASTER!$AH$24:$BD$391,$AH249,D$255))</f>
        <v>0</v>
      </c>
      <c r="L249" s="25" cm="1">
        <f t="array" ref="L249">IF($AH249=0,"",INDEX(MASTER!$AH$24:$BD$391,$AH249,E$255))</f>
        <v>0</v>
      </c>
      <c r="M249" s="25" cm="1">
        <f t="array" ref="M249">IF($AH249=0,"",INDEX(MASTER!$AH$24:$BD$391,$AH249,F$255))</f>
        <v>0</v>
      </c>
      <c r="N249" s="25" cm="1">
        <f t="array" ref="N249">IF($AH249=0,"",INDEX(MASTER!$AH$24:$BD$391,$AH249,G$255))</f>
        <v>0</v>
      </c>
      <c r="O249" s="25" cm="1">
        <f t="array" ref="O249">IF($AH249=0,"",INDEX(MASTER!$AH$24:$BD$391,$AH249,H$255))</f>
        <v>0</v>
      </c>
      <c r="P249" s="25" cm="1">
        <f t="array" ref="P249">IF($AH249=0,"",INDEX(MASTER!$AH$24:$BD$391,$AH249,I$255))</f>
        <v>0</v>
      </c>
      <c r="Q249" s="25" cm="1">
        <f t="array" ref="Q249">IF($AH249=0,"",INDEX(MASTER!$AH$24:$BD$391,$AH249,J$255))</f>
        <v>0</v>
      </c>
      <c r="R249" s="25" cm="1">
        <f t="array" ref="R249">IF($AH249=0,"",INDEX(MASTER!$AH$24:$BD$391,$AH249,K$255))</f>
        <v>0</v>
      </c>
      <c r="S249" s="25" cm="1">
        <f t="array" ref="S249">IF($AH249=0,"",INDEX(MASTER!$AH$24:$BD$391,$AH249,L$255))</f>
        <v>0</v>
      </c>
      <c r="T249" s="25" cm="1">
        <f t="array" ref="T249">IF($AH249=0,"",INDEX(MASTER!$AH$24:$BD$391,$AH249,M$255))</f>
        <v>0</v>
      </c>
      <c r="U249" s="25" cm="1">
        <f t="array" ref="U249">IF($AH249=0,"",INDEX(MASTER!$AH$24:$BD$391,$AH249,N$255))</f>
        <v>0</v>
      </c>
      <c r="V249" s="25" cm="1">
        <f t="array" ref="V249">IF($AH249=0,"",INDEX(MASTER!$AH$24:$BD$391,$AH249,O$255))</f>
        <v>0</v>
      </c>
      <c r="W249" s="25" cm="1">
        <f t="array" ref="W249">IF($AH249=0,"",INDEX(MASTER!$AH$24:$BD$391,$AH249,P$255))</f>
        <v>0</v>
      </c>
      <c r="X249" s="25" cm="1">
        <f t="array" ref="X249">IF($AH249=0,"",INDEX(MASTER!$AH$24:$BD$391,$AH249,Q$255))</f>
        <v>0</v>
      </c>
      <c r="Y249" s="25" cm="1">
        <f t="array" ref="Y249">IF($AH249=0,"",INDEX(MASTER!$AH$24:$BD$391,$AH249,R$255))</f>
        <v>0</v>
      </c>
      <c r="Z249" s="25" cm="1">
        <f t="array" ref="Z249">IF($AH249=0,"",INDEX(MASTER!$AH$24:$BD$391,$AH249,S$255))</f>
        <v>0</v>
      </c>
      <c r="AA249" s="25" cm="1">
        <f t="array" ref="AA249">IF($AH249=0,"",INDEX(MASTER!$AH$24:$BD$391,$AH249,T$255))</f>
        <v>0</v>
      </c>
      <c r="AB249" s="25" cm="1">
        <f t="array" ref="AB249">IF($AH249=0,"",INDEX(MASTER!$AH$24:$BD$391,$AH249,U$255))</f>
        <v>0</v>
      </c>
      <c r="AC249" s="25" cm="1">
        <f t="array" ref="AC249">IF($AH249=0,"",INDEX(MASTER!$AH$24:$BD$391,$AH249,V$255))</f>
        <v>0</v>
      </c>
      <c r="AH249" s="3">
        <v>184</v>
      </c>
    </row>
    <row r="250" spans="2:34" ht="12.75" customHeight="1" x14ac:dyDescent="0.2">
      <c r="B250" s="28"/>
      <c r="D250" s="22" t="str" cm="1">
        <f t="array" ref="D250">IF($AH$250=0,"",INDEX(MASTER!$D$24:$AG$391,$AH$250,D$255))</f>
        <v>$XS174</v>
      </c>
      <c r="E250" s="22" cm="1">
        <f t="array" ref="E250">IF($AH$250=0,"",INDEX(MASTER!$D$24:$AG$391,$AH$250,E$255))</f>
        <v>0</v>
      </c>
      <c r="F250" s="22" t="str" cm="1">
        <f t="array" ref="F250">IF($AH$250=0,"",INDEX(MASTER!$D$24:$AG$391,$AH$250,F$255))</f>
        <v>SLIP LANE</v>
      </c>
      <c r="G250" s="23" cm="1">
        <f t="array" ref="G250">IF($AH$250=0,"",INDEX(MASTER!$D$24:$AG$391,$AH$250,G$255))</f>
        <v>100</v>
      </c>
      <c r="H250" s="22" t="str" cm="1">
        <f t="array" ref="H250">IF($AH$250=0,"",INDEX(MASTER!$D$24:$AG$391,$AH$250,H$255))</f>
        <v>TO</v>
      </c>
      <c r="I250" s="23" cm="1">
        <f t="array" ref="I250">IF($AH$250=0,"",INDEX(MASTER!$D$24:$AG$391,$AH$250,I$255))</f>
        <v>150</v>
      </c>
      <c r="J250" s="22" cm="1">
        <f t="array" ref="J250">IF($AH$250=0,"",INDEX(MASTER!$D$24:$AG$391,$AH$250,J$255))</f>
        <v>0</v>
      </c>
      <c r="K250" s="25" cm="1">
        <f t="array" ref="K250">IF($AH250=0,"",INDEX(MASTER!$AH$24:$BD$391,$AH250,D$255))</f>
        <v>0</v>
      </c>
      <c r="L250" s="25" cm="1">
        <f t="array" ref="L250">IF($AH250=0,"",INDEX(MASTER!$AH$24:$BD$391,$AH250,E$255))</f>
        <v>0</v>
      </c>
      <c r="M250" s="25" cm="1">
        <f t="array" ref="M250">IF($AH250=0,"",INDEX(MASTER!$AH$24:$BD$391,$AH250,F$255))</f>
        <v>0</v>
      </c>
      <c r="N250" s="25" cm="1">
        <f t="array" ref="N250">IF($AH250=0,"",INDEX(MASTER!$AH$24:$BD$391,$AH250,G$255))</f>
        <v>0</v>
      </c>
      <c r="O250" s="25" cm="1">
        <f t="array" ref="O250">IF($AH250=0,"",INDEX(MASTER!$AH$24:$BD$391,$AH250,H$255))</f>
        <v>0</v>
      </c>
      <c r="P250" s="25" cm="1">
        <f t="array" ref="P250">IF($AH250=0,"",INDEX(MASTER!$AH$24:$BD$391,$AH250,I$255))</f>
        <v>0</v>
      </c>
      <c r="Q250" s="25" cm="1">
        <f t="array" ref="Q250">IF($AH250=0,"",INDEX(MASTER!$AH$24:$BD$391,$AH250,J$255))</f>
        <v>0</v>
      </c>
      <c r="R250" s="25" cm="1">
        <f t="array" ref="R250">IF($AH250=0,"",INDEX(MASTER!$AH$24:$BD$391,$AH250,K$255))</f>
        <v>0</v>
      </c>
      <c r="S250" s="25" cm="1">
        <f t="array" ref="S250">IF($AH250=0,"",INDEX(MASTER!$AH$24:$BD$391,$AH250,L$255))</f>
        <v>0</v>
      </c>
      <c r="T250" s="25" cm="1">
        <f t="array" ref="T250">IF($AH250=0,"",INDEX(MASTER!$AH$24:$BD$391,$AH250,M$255))</f>
        <v>0</v>
      </c>
      <c r="U250" s="25" cm="1">
        <f t="array" ref="U250">IF($AH250=0,"",INDEX(MASTER!$AH$24:$BD$391,$AH250,N$255))</f>
        <v>0</v>
      </c>
      <c r="V250" s="25" cm="1">
        <f t="array" ref="V250">IF($AH250=0,"",INDEX(MASTER!$AH$24:$BD$391,$AH250,O$255))</f>
        <v>0</v>
      </c>
      <c r="W250" s="25" cm="1">
        <f t="array" ref="W250">IF($AH250=0,"",INDEX(MASTER!$AH$24:$BD$391,$AH250,P$255))</f>
        <v>0</v>
      </c>
      <c r="X250" s="25" cm="1">
        <f t="array" ref="X250">IF($AH250=0,"",INDEX(MASTER!$AH$24:$BD$391,$AH250,Q$255))</f>
        <v>0</v>
      </c>
      <c r="Y250" s="25" cm="1">
        <f t="array" ref="Y250">IF($AH250=0,"",INDEX(MASTER!$AH$24:$BD$391,$AH250,R$255))</f>
        <v>0</v>
      </c>
      <c r="Z250" s="25" cm="1">
        <f t="array" ref="Z250">IF($AH250=0,"",INDEX(MASTER!$AH$24:$BD$391,$AH250,S$255))</f>
        <v>0</v>
      </c>
      <c r="AA250" s="25" cm="1">
        <f t="array" ref="AA250">IF($AH250=0,"",INDEX(MASTER!$AH$24:$BD$391,$AH250,T$255))</f>
        <v>0</v>
      </c>
      <c r="AB250" s="25" cm="1">
        <f t="array" ref="AB250">IF($AH250=0,"",INDEX(MASTER!$AH$24:$BD$391,$AH250,U$255))</f>
        <v>0</v>
      </c>
      <c r="AC250" s="25" cm="1">
        <f t="array" ref="AC250">IF($AH250=0,"",INDEX(MASTER!$AH$24:$BD$391,$AH250,V$255))</f>
        <v>0</v>
      </c>
      <c r="AH250" s="3">
        <v>185</v>
      </c>
    </row>
    <row r="251" spans="2:34" ht="12.75" customHeight="1" x14ac:dyDescent="0.2">
      <c r="B251" s="28"/>
      <c r="D251" s="22" t="str" cm="1">
        <f t="array" ref="D251">IF($AH$251=0,"",INDEX(MASTER!$D$24:$AG$391,$AH$251,D$255))</f>
        <v>$XS174</v>
      </c>
      <c r="E251" s="22" cm="1">
        <f t="array" ref="E251">IF($AH$251=0,"",INDEX(MASTER!$D$24:$AG$391,$AH$251,E$255))</f>
        <v>0</v>
      </c>
      <c r="F251" s="22" t="str" cm="1">
        <f t="array" ref="F251">IF($AH$251=0,"",INDEX(MASTER!$D$24:$AG$391,$AH$251,F$255))</f>
        <v>SLIP LANE</v>
      </c>
      <c r="G251" s="23" cm="1">
        <f t="array" ref="G251">IF($AH$251=0,"",INDEX(MASTER!$D$24:$AG$391,$AH$251,G$255))</f>
        <v>150</v>
      </c>
      <c r="H251" s="22" t="str" cm="1">
        <f t="array" ref="H251">IF($AH$251=0,"",INDEX(MASTER!$D$24:$AG$391,$AH$251,H$255))</f>
        <v>TO</v>
      </c>
      <c r="I251" s="23" cm="1">
        <f t="array" ref="I251">IF($AH$251=0,"",INDEX(MASTER!$D$24:$AG$391,$AH$251,I$255))</f>
        <v>185.55</v>
      </c>
      <c r="J251" s="22" cm="1">
        <f t="array" ref="J251">IF($AH$251=0,"",INDEX(MASTER!$D$24:$AG$391,$AH$251,J$255))</f>
        <v>0</v>
      </c>
      <c r="K251" s="25" cm="1">
        <f t="array" ref="K251">IF($AH251=0,"",INDEX(MASTER!$AH$24:$BD$391,$AH251,D$255))</f>
        <v>0</v>
      </c>
      <c r="L251" s="25" cm="1">
        <f t="array" ref="L251">IF($AH251=0,"",INDEX(MASTER!$AH$24:$BD$391,$AH251,E$255))</f>
        <v>0</v>
      </c>
      <c r="M251" s="25" cm="1">
        <f t="array" ref="M251">IF($AH251=0,"",INDEX(MASTER!$AH$24:$BD$391,$AH251,F$255))</f>
        <v>0</v>
      </c>
      <c r="N251" s="25" cm="1">
        <f t="array" ref="N251">IF($AH251=0,"",INDEX(MASTER!$AH$24:$BD$391,$AH251,G$255))</f>
        <v>0</v>
      </c>
      <c r="O251" s="25" cm="1">
        <f t="array" ref="O251">IF($AH251=0,"",INDEX(MASTER!$AH$24:$BD$391,$AH251,H$255))</f>
        <v>0</v>
      </c>
      <c r="P251" s="25" cm="1">
        <f t="array" ref="P251">IF($AH251=0,"",INDEX(MASTER!$AH$24:$BD$391,$AH251,I$255))</f>
        <v>0</v>
      </c>
      <c r="Q251" s="25" cm="1">
        <f t="array" ref="Q251">IF($AH251=0,"",INDEX(MASTER!$AH$24:$BD$391,$AH251,J$255))</f>
        <v>0</v>
      </c>
      <c r="R251" s="25" cm="1">
        <f t="array" ref="R251">IF($AH251=0,"",INDEX(MASTER!$AH$24:$BD$391,$AH251,K$255))</f>
        <v>0</v>
      </c>
      <c r="S251" s="25" cm="1">
        <f t="array" ref="S251">IF($AH251=0,"",INDEX(MASTER!$AH$24:$BD$391,$AH251,L$255))</f>
        <v>0</v>
      </c>
      <c r="T251" s="25" cm="1">
        <f t="array" ref="T251">IF($AH251=0,"",INDEX(MASTER!$AH$24:$BD$391,$AH251,M$255))</f>
        <v>0</v>
      </c>
      <c r="U251" s="25" cm="1">
        <f t="array" ref="U251">IF($AH251=0,"",INDEX(MASTER!$AH$24:$BD$391,$AH251,N$255))</f>
        <v>0</v>
      </c>
      <c r="V251" s="25" cm="1">
        <f t="array" ref="V251">IF($AH251=0,"",INDEX(MASTER!$AH$24:$BD$391,$AH251,O$255))</f>
        <v>0</v>
      </c>
      <c r="W251" s="25" cm="1">
        <f t="array" ref="W251">IF($AH251=0,"",INDEX(MASTER!$AH$24:$BD$391,$AH251,P$255))</f>
        <v>0</v>
      </c>
      <c r="X251" s="25" cm="1">
        <f t="array" ref="X251">IF($AH251=0,"",INDEX(MASTER!$AH$24:$BD$391,$AH251,Q$255))</f>
        <v>0</v>
      </c>
      <c r="Y251" s="25" cm="1">
        <f t="array" ref="Y251">IF($AH251=0,"",INDEX(MASTER!$AH$24:$BD$391,$AH251,R$255))</f>
        <v>0</v>
      </c>
      <c r="Z251" s="25" cm="1">
        <f t="array" ref="Z251">IF($AH251=0,"",INDEX(MASTER!$AH$24:$BD$391,$AH251,S$255))</f>
        <v>0</v>
      </c>
      <c r="AA251" s="25" cm="1">
        <f t="array" ref="AA251">IF($AH251=0,"",INDEX(MASTER!$AH$24:$BD$391,$AH251,T$255))</f>
        <v>0</v>
      </c>
      <c r="AB251" s="25" cm="1">
        <f t="array" ref="AB251">IF($AH251=0,"",INDEX(MASTER!$AH$24:$BD$391,$AH251,U$255))</f>
        <v>0</v>
      </c>
      <c r="AC251" s="25" cm="1">
        <f t="array" ref="AC251">IF($AH251=0,"",INDEX(MASTER!$AH$24:$BD$391,$AH251,V$255))</f>
        <v>0</v>
      </c>
      <c r="AH251" s="3">
        <v>186</v>
      </c>
    </row>
    <row r="252" spans="2:34" ht="12.75" customHeight="1" thickBot="1" x14ac:dyDescent="0.25">
      <c r="B252" s="29"/>
      <c r="D252" s="22" t="str" cm="1">
        <f t="array" ref="D252">IF($AH$252=0,"",INDEX(MASTER!$D$24:$AG$391,$AH$252,D$255))</f>
        <v>$XS175</v>
      </c>
      <c r="E252" s="22" cm="1">
        <f t="array" ref="E252">IF($AH$252=0,"",INDEX(MASTER!$D$24:$AG$391,$AH$252,E$255))</f>
        <v>0</v>
      </c>
      <c r="F252" s="22" t="str" cm="1">
        <f t="array" ref="F252">IF($AH$252=0,"",INDEX(MASTER!$D$24:$AG$391,$AH$252,F$255))</f>
        <v>SLIP LANE</v>
      </c>
      <c r="G252" s="23" cm="1">
        <f t="array" ref="G252">IF($AH$252=0,"",INDEX(MASTER!$D$24:$AG$391,$AH$252,G$255))</f>
        <v>185.55</v>
      </c>
      <c r="H252" s="22" t="str" cm="1">
        <f t="array" ref="H252">IF($AH$252=0,"",INDEX(MASTER!$D$24:$AG$391,$AH$252,H$255))</f>
        <v>TO</v>
      </c>
      <c r="I252" s="23" cm="1">
        <f t="array" ref="I252">IF($AH$252=0,"",INDEX(MASTER!$D$24:$AG$391,$AH$252,I$255))</f>
        <v>188.83</v>
      </c>
      <c r="J252" s="22" cm="1">
        <f t="array" ref="J252">IF($AH$252=0,"",INDEX(MASTER!$D$24:$AG$391,$AH$252,J$255))</f>
        <v>0</v>
      </c>
      <c r="K252" s="25" cm="1">
        <f t="array" ref="K252">IF($AH252=0,"",INDEX(MASTER!$AH$24:$BD$391,$AH252,D$255))</f>
        <v>0</v>
      </c>
      <c r="L252" s="25" cm="1">
        <f t="array" ref="L252">IF($AH252=0,"",INDEX(MASTER!$AH$24:$BD$391,$AH252,E$255))</f>
        <v>0</v>
      </c>
      <c r="M252" s="25" cm="1">
        <f t="array" ref="M252">IF($AH252=0,"",INDEX(MASTER!$AH$24:$BD$391,$AH252,F$255))</f>
        <v>0</v>
      </c>
      <c r="N252" s="25" cm="1">
        <f t="array" ref="N252">IF($AH252=0,"",INDEX(MASTER!$AH$24:$BD$391,$AH252,G$255))</f>
        <v>0</v>
      </c>
      <c r="O252" s="25" cm="1">
        <f t="array" ref="O252">IF($AH252=0,"",INDEX(MASTER!$AH$24:$BD$391,$AH252,H$255))</f>
        <v>0</v>
      </c>
      <c r="P252" s="25" cm="1">
        <f t="array" ref="P252">IF($AH252=0,"",INDEX(MASTER!$AH$24:$BD$391,$AH252,I$255))</f>
        <v>0</v>
      </c>
      <c r="Q252" s="25" cm="1">
        <f t="array" ref="Q252">IF($AH252=0,"",INDEX(MASTER!$AH$24:$BD$391,$AH252,J$255))</f>
        <v>0</v>
      </c>
      <c r="R252" s="25" cm="1">
        <f t="array" ref="R252">IF($AH252=0,"",INDEX(MASTER!$AH$24:$BD$391,$AH252,K$255))</f>
        <v>0</v>
      </c>
      <c r="S252" s="25" cm="1">
        <f t="array" ref="S252">IF($AH252=0,"",INDEX(MASTER!$AH$24:$BD$391,$AH252,L$255))</f>
        <v>0</v>
      </c>
      <c r="T252" s="25" cm="1">
        <f t="array" ref="T252">IF($AH252=0,"",INDEX(MASTER!$AH$24:$BD$391,$AH252,M$255))</f>
        <v>0</v>
      </c>
      <c r="U252" s="25" cm="1">
        <f t="array" ref="U252">IF($AH252=0,"",INDEX(MASTER!$AH$24:$BD$391,$AH252,N$255))</f>
        <v>0</v>
      </c>
      <c r="V252" s="25" cm="1">
        <f t="array" ref="V252">IF($AH252=0,"",INDEX(MASTER!$AH$24:$BD$391,$AH252,O$255))</f>
        <v>0</v>
      </c>
      <c r="W252" s="25" cm="1">
        <f t="array" ref="W252">IF($AH252=0,"",INDEX(MASTER!$AH$24:$BD$391,$AH252,P$255))</f>
        <v>0</v>
      </c>
      <c r="X252" s="25" cm="1">
        <f t="array" ref="X252">IF($AH252=0,"",INDEX(MASTER!$AH$24:$BD$391,$AH252,Q$255))</f>
        <v>0</v>
      </c>
      <c r="Y252" s="25" cm="1">
        <f t="array" ref="Y252">IF($AH252=0,"",INDEX(MASTER!$AH$24:$BD$391,$AH252,R$255))</f>
        <v>0</v>
      </c>
      <c r="Z252" s="25" cm="1">
        <f t="array" ref="Z252">IF($AH252=0,"",INDEX(MASTER!$AH$24:$BD$391,$AH252,S$255))</f>
        <v>0</v>
      </c>
      <c r="AA252" s="25" cm="1">
        <f t="array" ref="AA252">IF($AH252=0,"",INDEX(MASTER!$AH$24:$BD$391,$AH252,T$255))</f>
        <v>0</v>
      </c>
      <c r="AB252" s="25" cm="1">
        <f t="array" ref="AB252">IF($AH252=0,"",INDEX(MASTER!$AH$24:$BD$391,$AH252,U$255))</f>
        <v>0</v>
      </c>
      <c r="AC252" s="25" cm="1">
        <f t="array" ref="AC252">IF($AH252=0,"",INDEX(MASTER!$AH$24:$BD$391,$AH252,V$255))</f>
        <v>0</v>
      </c>
      <c r="AH252" s="3">
        <v>187</v>
      </c>
    </row>
    <row r="253" spans="2:34" ht="25.7" customHeight="1" thickBot="1" x14ac:dyDescent="0.25">
      <c r="B253" s="3" t="s">
        <v>6</v>
      </c>
      <c r="D253" s="148" t="str">
        <f>CONCATENATE("TOTALS CARRIED TO SHEET ",B178)</f>
        <v xml:space="preserve">TOTALS CARRIED TO SHEET </v>
      </c>
      <c r="E253" s="149"/>
      <c r="F253" s="149"/>
      <c r="G253" s="149"/>
      <c r="H253" s="149"/>
      <c r="I253" s="149"/>
      <c r="J253" s="149"/>
      <c r="K253" s="30" t="str">
        <f t="shared" ref="K253:AC253" si="24">IF(K178="","",IF(K193="",IF(SUM(COUNTIF(K194:K252,"LS")+COUNTIF(K194:K252,"LUMP"))&gt;0,"LS",""),IF(SUM(K194:K252)&gt;0,ROUNDUP(SUM(K194:K252),0),"")))</f>
        <v/>
      </c>
      <c r="L253" s="31" t="str">
        <f t="shared" si="24"/>
        <v/>
      </c>
      <c r="M253" s="31" t="str">
        <f t="shared" si="24"/>
        <v/>
      </c>
      <c r="N253" s="31" t="str">
        <f t="shared" si="24"/>
        <v/>
      </c>
      <c r="O253" s="31" t="str">
        <f t="shared" si="24"/>
        <v/>
      </c>
      <c r="P253" s="31" t="str">
        <f t="shared" si="24"/>
        <v/>
      </c>
      <c r="Q253" s="31" t="str">
        <f t="shared" si="24"/>
        <v/>
      </c>
      <c r="R253" s="31" t="str">
        <f t="shared" si="24"/>
        <v/>
      </c>
      <c r="S253" s="31" t="str">
        <f t="shared" si="24"/>
        <v/>
      </c>
      <c r="T253" s="31" t="str">
        <f t="shared" si="24"/>
        <v/>
      </c>
      <c r="U253" s="31" t="str">
        <f t="shared" si="24"/>
        <v/>
      </c>
      <c r="V253" s="31" t="str">
        <f t="shared" si="24"/>
        <v/>
      </c>
      <c r="W253" s="31" t="str">
        <f t="shared" si="24"/>
        <v/>
      </c>
      <c r="X253" s="31" t="str">
        <f t="shared" si="24"/>
        <v/>
      </c>
      <c r="Y253" s="31" t="str">
        <f t="shared" si="24"/>
        <v/>
      </c>
      <c r="Z253" s="31" t="str">
        <f t="shared" si="24"/>
        <v/>
      </c>
      <c r="AA253" s="31" t="str">
        <f t="shared" si="24"/>
        <v/>
      </c>
      <c r="AB253" s="31" t="str">
        <f t="shared" si="24"/>
        <v/>
      </c>
      <c r="AC253" s="31" t="str">
        <f t="shared" si="24"/>
        <v/>
      </c>
    </row>
    <row r="254" spans="2:34" ht="12.75" customHeight="1" x14ac:dyDescent="0.2">
      <c r="D254" s="9"/>
      <c r="E254" s="9"/>
      <c r="F254" s="9"/>
      <c r="G254" s="9"/>
      <c r="H254" s="9"/>
      <c r="I254" s="9"/>
      <c r="J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2:34" ht="12.75" customHeight="1" x14ac:dyDescent="0.2">
      <c r="D255" s="18">
        <v>1</v>
      </c>
      <c r="E255" s="18">
        <f>D255+1</f>
        <v>2</v>
      </c>
      <c r="F255" s="18">
        <f t="shared" ref="F255:AC255" si="25">E255+1</f>
        <v>3</v>
      </c>
      <c r="G255" s="18">
        <f t="shared" si="25"/>
        <v>4</v>
      </c>
      <c r="H255" s="18">
        <f t="shared" si="25"/>
        <v>5</v>
      </c>
      <c r="I255" s="18">
        <f t="shared" si="25"/>
        <v>6</v>
      </c>
      <c r="J255" s="18">
        <f t="shared" si="25"/>
        <v>7</v>
      </c>
      <c r="K255" s="18">
        <f t="shared" si="25"/>
        <v>8</v>
      </c>
      <c r="L255" s="18">
        <f t="shared" si="25"/>
        <v>9</v>
      </c>
      <c r="M255" s="18">
        <f t="shared" si="25"/>
        <v>10</v>
      </c>
      <c r="N255" s="18">
        <f t="shared" si="25"/>
        <v>11</v>
      </c>
      <c r="O255" s="18">
        <f t="shared" si="25"/>
        <v>12</v>
      </c>
      <c r="P255" s="18">
        <f t="shared" si="25"/>
        <v>13</v>
      </c>
      <c r="Q255" s="18">
        <f t="shared" si="25"/>
        <v>14</v>
      </c>
      <c r="R255" s="18">
        <f t="shared" si="25"/>
        <v>15</v>
      </c>
      <c r="S255" s="18">
        <f t="shared" si="25"/>
        <v>16</v>
      </c>
      <c r="T255" s="18">
        <f t="shared" si="25"/>
        <v>17</v>
      </c>
      <c r="U255" s="18">
        <f t="shared" si="25"/>
        <v>18</v>
      </c>
      <c r="V255" s="18">
        <f t="shared" si="25"/>
        <v>19</v>
      </c>
      <c r="W255" s="18">
        <f t="shared" si="25"/>
        <v>20</v>
      </c>
      <c r="X255" s="18">
        <f t="shared" si="25"/>
        <v>21</v>
      </c>
      <c r="Y255" s="18">
        <f t="shared" si="25"/>
        <v>22</v>
      </c>
      <c r="Z255" s="18">
        <f t="shared" si="25"/>
        <v>23</v>
      </c>
      <c r="AA255" s="18">
        <f t="shared" si="25"/>
        <v>24</v>
      </c>
      <c r="AB255" s="18">
        <f t="shared" si="25"/>
        <v>25</v>
      </c>
      <c r="AC255" s="18">
        <f t="shared" si="25"/>
        <v>26</v>
      </c>
      <c r="AH255" s="35" t="s">
        <v>21</v>
      </c>
    </row>
  </sheetData>
  <mergeCells count="88">
    <mergeCell ref="D174:J174"/>
    <mergeCell ref="D175:J175"/>
    <mergeCell ref="W181:W192"/>
    <mergeCell ref="X181:X192"/>
    <mergeCell ref="D177:AC177"/>
    <mergeCell ref="D178:J178"/>
    <mergeCell ref="D179:J179"/>
    <mergeCell ref="AB181:AB192"/>
    <mergeCell ref="L181:L192"/>
    <mergeCell ref="M181:M192"/>
    <mergeCell ref="AC181:AC192"/>
    <mergeCell ref="P181:P192"/>
    <mergeCell ref="Q181:Q192"/>
    <mergeCell ref="K181:K192"/>
    <mergeCell ref="N181:N192"/>
    <mergeCell ref="E180:E193"/>
    <mergeCell ref="D253:J253"/>
    <mergeCell ref="B180:B193"/>
    <mergeCell ref="D180:D193"/>
    <mergeCell ref="F180:F193"/>
    <mergeCell ref="G180:I193"/>
    <mergeCell ref="J180:J193"/>
    <mergeCell ref="AB11:AB22"/>
    <mergeCell ref="W11:W22"/>
    <mergeCell ref="X11:X22"/>
    <mergeCell ref="O181:O192"/>
    <mergeCell ref="Y181:Y192"/>
    <mergeCell ref="Z181:Z192"/>
    <mergeCell ref="R181:R192"/>
    <mergeCell ref="S181:S192"/>
    <mergeCell ref="T181:T192"/>
    <mergeCell ref="U181:U192"/>
    <mergeCell ref="V181:V192"/>
    <mergeCell ref="AA181:AA192"/>
    <mergeCell ref="D7:AC7"/>
    <mergeCell ref="D8:J8"/>
    <mergeCell ref="D9:J9"/>
    <mergeCell ref="K11:K22"/>
    <mergeCell ref="L11:L22"/>
    <mergeCell ref="M11:M22"/>
    <mergeCell ref="N11:N22"/>
    <mergeCell ref="O11:O22"/>
    <mergeCell ref="P11:P22"/>
    <mergeCell ref="AC11:AC22"/>
    <mergeCell ref="R11:R22"/>
    <mergeCell ref="S11:S22"/>
    <mergeCell ref="T11:T22"/>
    <mergeCell ref="Y11:Y22"/>
    <mergeCell ref="Z11:Z22"/>
    <mergeCell ref="V11:V22"/>
    <mergeCell ref="L96:L107"/>
    <mergeCell ref="F10:F23"/>
    <mergeCell ref="G10:I23"/>
    <mergeCell ref="J10:J23"/>
    <mergeCell ref="T96:T107"/>
    <mergeCell ref="D90:J90"/>
    <mergeCell ref="K96:K107"/>
    <mergeCell ref="P96:P107"/>
    <mergeCell ref="E10:E23"/>
    <mergeCell ref="E95:E108"/>
    <mergeCell ref="R96:R107"/>
    <mergeCell ref="S96:S107"/>
    <mergeCell ref="D92:AC92"/>
    <mergeCell ref="AA11:AA22"/>
    <mergeCell ref="Q11:Q22"/>
    <mergeCell ref="U11:U22"/>
    <mergeCell ref="M96:M107"/>
    <mergeCell ref="N96:N107"/>
    <mergeCell ref="O96:O107"/>
    <mergeCell ref="V96:V107"/>
    <mergeCell ref="Q96:Q107"/>
    <mergeCell ref="U96:U107"/>
    <mergeCell ref="AC96:AC107"/>
    <mergeCell ref="W96:W107"/>
    <mergeCell ref="X96:X107"/>
    <mergeCell ref="Y96:Y107"/>
    <mergeCell ref="Z96:Z107"/>
    <mergeCell ref="AA96:AA107"/>
    <mergeCell ref="AB96:AB107"/>
    <mergeCell ref="B10:B23"/>
    <mergeCell ref="D10:D23"/>
    <mergeCell ref="B95:B108"/>
    <mergeCell ref="D95:D108"/>
    <mergeCell ref="F95:F108"/>
    <mergeCell ref="D93:J93"/>
    <mergeCell ref="D94:J94"/>
    <mergeCell ref="G95:I108"/>
    <mergeCell ref="J95:J108"/>
  </mergeCells>
  <printOptions horizontalCentered="1" verticalCentered="1"/>
  <pageMargins left="0.25" right="0.25" top="0.75" bottom="0.75" header="0.3" footer="0.3"/>
  <pageSetup paperSize="3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CCF8-3628-40CA-8EA0-95792D7C374F}">
  <sheetPr codeName="Sheet4"/>
  <dimension ref="A1:AO59"/>
  <sheetViews>
    <sheetView topLeftCell="E1" workbookViewId="0">
      <selection activeCell="AB25" sqref="AB25"/>
    </sheetView>
  </sheetViews>
  <sheetFormatPr defaultRowHeight="12.75" x14ac:dyDescent="0.2"/>
  <cols>
    <col min="3" max="3" width="1.28515625" customWidth="1"/>
  </cols>
  <sheetData>
    <row r="1" spans="1:41" s="3" customFormat="1" ht="12.75" customHeight="1" x14ac:dyDescent="0.2">
      <c r="A1" s="3">
        <v>1</v>
      </c>
      <c r="D1" s="4"/>
      <c r="E1" s="4"/>
      <c r="F1" s="5"/>
      <c r="G1" s="5" t="s">
        <v>18</v>
      </c>
      <c r="H1" s="5" t="s">
        <v>10</v>
      </c>
      <c r="I1" s="4" t="s">
        <v>9</v>
      </c>
      <c r="J1" s="6"/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3" customFormat="1" ht="12.75" customHeight="1" x14ac:dyDescent="0.2">
      <c r="D2" s="4"/>
      <c r="E2" s="4"/>
      <c r="F2" s="5"/>
      <c r="G2" s="5" t="s">
        <v>19</v>
      </c>
      <c r="H2" s="5" t="s">
        <v>11</v>
      </c>
      <c r="I2" s="4" t="s">
        <v>3</v>
      </c>
      <c r="J2" s="6"/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3" customFormat="1" ht="12.75" customHeight="1" x14ac:dyDescent="0.2">
      <c r="D3" s="4"/>
      <c r="E3" s="5"/>
      <c r="F3" s="5"/>
      <c r="G3" s="5"/>
      <c r="H3" s="5" t="s">
        <v>12</v>
      </c>
      <c r="I3" s="4" t="s">
        <v>7</v>
      </c>
      <c r="J3" s="6"/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3" customFormat="1" ht="12.75" customHeight="1" x14ac:dyDescent="0.2">
      <c r="D4" s="4"/>
      <c r="E4" s="5"/>
      <c r="F4" s="8"/>
      <c r="G4" s="8"/>
      <c r="H4" s="5" t="s">
        <v>13</v>
      </c>
      <c r="I4" s="4" t="s">
        <v>8</v>
      </c>
      <c r="J4" s="6"/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s="3" customFormat="1" ht="12.75" customHeight="1" x14ac:dyDescent="0.2">
      <c r="D5" s="4"/>
      <c r="E5" s="5"/>
      <c r="F5" s="8"/>
      <c r="G5" s="8"/>
      <c r="H5" s="5"/>
      <c r="I5" s="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3.5" thickBot="1" x14ac:dyDescent="0.25"/>
    <row r="7" spans="1:41" s="36" customFormat="1" ht="12.75" customHeight="1" thickBot="1" x14ac:dyDescent="0.25">
      <c r="B7" s="37" t="s">
        <v>4</v>
      </c>
      <c r="D7" s="203">
        <f>'[2]OTT-53'!D560+1</f>
        <v>9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M7" s="38"/>
    </row>
    <row r="8" spans="1:41" s="36" customFormat="1" ht="12.75" customHeight="1" thickBot="1" x14ac:dyDescent="0.25">
      <c r="B8" s="39">
        <v>143</v>
      </c>
      <c r="D8" s="205" t="s">
        <v>16</v>
      </c>
      <c r="E8" s="205"/>
      <c r="F8" s="205"/>
      <c r="G8" s="205"/>
      <c r="H8" s="205"/>
      <c r="I8" s="205"/>
      <c r="J8" s="205"/>
      <c r="K8" s="40"/>
      <c r="L8" s="58" t="str" cm="1">
        <f t="array" ref="L8">IF($AG$8=0,"",IF(INDEX(MASTER!$L$8:$AG$9,$AG$8,1)=0,"",INDEX(MASTER!$L$8:$AG$9,$AG$8,1)))</f>
        <v>203E10000</v>
      </c>
      <c r="M8" s="58" t="str" cm="1">
        <f t="array" ref="M8">IF($AG$8=0,"",IF(INDEX(MASTER!$L$8:$AG$9,$AG$8,2)=0,"",INDEX(MASTER!$L$8:$AG$9,$AG$8,2)))</f>
        <v>203E20000</v>
      </c>
      <c r="N8" s="58" t="str" cm="1">
        <f t="array" ref="N8">IF($AG$8=0,"",IF(INDEX(MASTER!$L$8:$AG$9,$AG$8,3)=0,"",INDEX(MASTER!$L$8:$AG$9,$AG$8,3)))</f>
        <v>204E13000</v>
      </c>
      <c r="O8" s="58" t="str" cm="1">
        <f t="array" ref="O8">IF($AG$8=0,"",IF(INDEX(MASTER!$L$8:$AG$9,$AG$8,4)=0,"",INDEX(MASTER!$L$8:$AG$9,$AG$8,4)))</f>
        <v>204E30010</v>
      </c>
      <c r="P8" s="58" t="str" cm="1">
        <f t="array" ref="P8">IF($AG$8=0,"",IF(INDEX(MASTER!$L$8:$AG$9,$AG$8,5)=0,"",INDEX(MASTER!$L$8:$AG$9,$AG$8,5)))</f>
        <v>204E30030</v>
      </c>
      <c r="Q8" s="58" t="str" cm="1">
        <f t="array" ref="Q8">IF($AG$8=0,"",IF(INDEX(MASTER!$L$8:$AG$9,$AG$8,6)=0,"",INDEX(MASTER!$L$8:$AG$9,$AG$8,6)))</f>
        <v>304E20000</v>
      </c>
      <c r="R8" s="58" t="str" cm="1">
        <f t="array" ref="R8">IF($AG$8=0,"",IF(INDEX(MASTER!$L$8:$AG$9,$AG$8,7)=0,"",INDEX(MASTER!$L$8:$AG$9,$AG$8,7)))</f>
        <v>452E12010</v>
      </c>
      <c r="S8" s="58" t="str" cm="1">
        <f t="array" ref="S8">IF($AG$8=0,"",IF(INDEX(MASTER!$L$8:$AG$9,$AG$8,8)=0,"",INDEX(MASTER!$L$8:$AG$9,$AG$8,8)))</f>
        <v>607E98000</v>
      </c>
      <c r="T8" s="58" t="str" cm="1">
        <f t="array" ref="T8">IF($AG$8=0,"",IF(INDEX(MASTER!$L$8:$AG$9,$AG$8,9)=0,"",INDEX(MASTER!$L$8:$AG$9,$AG$8,9)))</f>
        <v>608E10000</v>
      </c>
      <c r="U8" s="58" t="str" cm="1">
        <f t="array" ref="U8">IF($AG$8=0,"",IF(INDEX(MASTER!$L$8:$AG$9,$AG$8,10)=0,"",INDEX(MASTER!$L$8:$AG$9,$AG$8,10)))</f>
        <v>608E13000</v>
      </c>
      <c r="V8" s="58" t="str" cm="1">
        <f t="array" ref="V8">IF($AG$8=0,"",IF(INDEX(MASTER!$L$8:$AG$9,$AG$8,11)=0,"",INDEX(MASTER!$L$8:$AG$9,$AG$8,11)))</f>
        <v>608E52000</v>
      </c>
      <c r="W8" s="58" t="str" cm="1">
        <f t="array" ref="W8">IF($AG$8=0,"",IF(INDEX(MASTER!$L$8:$AG$9,$AG$8,12)=0,"",INDEX(MASTER!$L$8:$AG$9,$AG$8,12)))</f>
        <v>609E24000</v>
      </c>
      <c r="X8" s="58" t="str" cm="1">
        <f t="array" ref="X8">IF($AG$8=0,"",IF(INDEX(MASTER!$L$8:$AG$9,$AG$8,13)=0,"",INDEX(MASTER!$L$8:$AG$9,$AG$8,13)))</f>
        <v>609E26000</v>
      </c>
      <c r="Y8" s="58" t="str" cm="1">
        <f t="array" ref="Y8">IF($AG$8=0,"",IF(INDEX(MASTER!$L$8:$AG$9,$AG$8,14)=0,"",INDEX(MASTER!$L$8:$AG$9,$AG$8,14)))</f>
        <v>609E26001</v>
      </c>
      <c r="Z8" s="58" t="str" cm="1">
        <f t="array" ref="Z8">IF($AG$8=0,"",IF(INDEX(MASTER!$L$8:$AG$9,$AG$8,15)=0,"",INDEX(MASTER!$L$8:$AG$9,$AG$8,15)))</f>
        <v>609E70000</v>
      </c>
      <c r="AA8" s="58" t="str" cm="1">
        <f t="array" ref="AA8">IF($AG$8=0,"",IF(INDEX(MASTER!$L$8:$AG$9,$AG$8,16)=0,"",INDEX(MASTER!$L$8:$AG$9,$AG$8,16)))</f>
        <v>623E39500</v>
      </c>
      <c r="AB8" s="58" t="str" cm="1">
        <f t="array" ref="AB8">IF($AG$8=0,"",IF(INDEX(MASTER!$L$8:$AG$9,$AG$8,17)=0,"",INDEX(MASTER!$L$8:$AG$9,$AG$8,17)))</f>
        <v>625E25408</v>
      </c>
      <c r="AC8" s="58" t="str" cm="1">
        <f t="array" ref="AC8">IF($AG$8=0,"",IF(INDEX(MASTER!$L$8:$AG$9,$AG$8,18)=0,"",INDEX(MASTER!$L$8:$AG$9,$AG$8,18)))</f>
        <v>625E29100</v>
      </c>
      <c r="AD8" s="58" t="str" cm="1">
        <f t="array" ref="AD8">IF($AG$8=0,"",IF(INDEX(MASTER!$L$8:$AG$9,$AG$8,19)=0,"",INDEX(MASTER!$L$8:$AG$9,$AG$8,19)))</f>
        <v>625E36010</v>
      </c>
      <c r="AG8" s="36">
        <v>1</v>
      </c>
      <c r="AM8" s="38"/>
    </row>
    <row r="9" spans="1:41" s="36" customFormat="1" ht="12.75" customHeight="1" thickBot="1" x14ac:dyDescent="0.25">
      <c r="D9" s="206" t="s">
        <v>17</v>
      </c>
      <c r="E9" s="206"/>
      <c r="F9" s="206"/>
      <c r="G9" s="206"/>
      <c r="H9" s="206"/>
      <c r="I9" s="206"/>
      <c r="J9" s="206"/>
      <c r="K9" s="41"/>
      <c r="L9" s="58" t="str" cm="1">
        <f t="array" ref="L9">IF($AG$9=0,"",IF(INDEX(MASTER!$L$8:$AG$9,$AG$9,1)=0,"",INDEX(MASTER!$L$8:$AG$9,$AG$9,1)))</f>
        <v/>
      </c>
      <c r="M9" s="58" t="str" cm="1">
        <f t="array" ref="M9">IF($AG$9=0,"",IF(INDEX(MASTER!$L$8:$AG$9,$AG$9,2)=0,"",INDEX(MASTER!$L$8:$AG$9,$AG$9,2)))</f>
        <v/>
      </c>
      <c r="N9" s="58" t="str" cm="1">
        <f t="array" ref="N9">IF($AG$9=0,"",IF(INDEX(MASTER!$L$8:$AG$9,$AG$9,3)=0,"",INDEX(MASTER!$L$8:$AG$9,$AG$9,3)))</f>
        <v/>
      </c>
      <c r="O9" s="58" t="str" cm="1">
        <f t="array" ref="O9">IF($AG$9=0,"",IF(INDEX(MASTER!$L$8:$AG$9,$AG$9,4)=0,"",INDEX(MASTER!$L$8:$AG$9,$AG$9,4)))</f>
        <v/>
      </c>
      <c r="P9" s="58" t="str" cm="1">
        <f t="array" ref="P9">IF($AG$9=0,"",IF(INDEX(MASTER!$L$8:$AG$9,$AG$9,5)=0,"",INDEX(MASTER!$L$8:$AG$9,$AG$9,5)))</f>
        <v/>
      </c>
      <c r="Q9" s="58" t="str" cm="1">
        <f t="array" ref="Q9">IF($AG$9=0,"",IF(INDEX(MASTER!$L$8:$AG$9,$AG$9,6)=0,"",INDEX(MASTER!$L$8:$AG$9,$AG$9,6)))</f>
        <v/>
      </c>
      <c r="R9" s="58" t="str" cm="1">
        <f t="array" ref="R9">IF($AG$9=0,"",IF(INDEX(MASTER!$L$8:$AG$9,$AG$9,7)=0,"",INDEX(MASTER!$L$8:$AG$9,$AG$9,8)))</f>
        <v/>
      </c>
      <c r="S9" s="58" t="str" cm="1">
        <f t="array" ref="S9">IF($AG$9=0,"",IF(INDEX(MASTER!$L$8:$AG$9,$AG$9,8)=0,"",INDEX(MASTER!$L$8:$AG$9,$AG$9,8)))</f>
        <v xml:space="preserve"> WOOD FENCE, WITH 5' RAILS</v>
      </c>
      <c r="T9" s="58" t="str" cm="1">
        <f t="array" ref="T9">IF($AG$9=0,"",IF(INDEX(MASTER!$L$8:$AG$9,$AG$9,9)=0,"",INDEX(MASTER!$L$8:$AG$9,$AG$9,9)))</f>
        <v/>
      </c>
      <c r="U9" s="58" t="str" cm="1">
        <f t="array" ref="U9">IF($AG$9=0,"",IF(INDEX(MASTER!$L$8:$AG$9,$AG$9,10)=0,"",INDEX(MASTER!$L$8:$AG$9,$AG$9,10)))</f>
        <v/>
      </c>
      <c r="V9" s="58" t="str" cm="1">
        <f t="array" ref="V9">IF($AG$9=0,"",IF(INDEX(MASTER!$L$8:$AG$9,$AG$9,11)=0,"",INDEX(MASTER!$L$8:$AG$9,$AG$9,11)))</f>
        <v/>
      </c>
      <c r="W9" s="58" t="str" cm="1">
        <f t="array" ref="W9">IF($AG$9=0,"",IF(INDEX(MASTER!$L$8:$AG$9,$AG$9,12)=0,"",INDEX(MASTER!$L$8:$AG$9,$AG$9,12)))</f>
        <v/>
      </c>
      <c r="X9" s="58" t="str" cm="1">
        <f t="array" ref="X9">IF($AG$9=0,"",IF(INDEX(MASTER!$L$8:$AG$9,$AG$9,13)=0,"",INDEX(MASTER!$L$8:$AG$9,$AG$9,13)))</f>
        <v/>
      </c>
      <c r="Y9" s="58" t="str" cm="1">
        <f t="array" ref="Y9">IF($AG$9=0,"",IF(INDEX(MASTER!$L$8:$AG$9,$AG$9,14)=0,"",INDEX(MASTER!$L$8:$AG$9,$AG$9,14)))</f>
        <v/>
      </c>
      <c r="Z9" s="58" t="str" cm="1">
        <f t="array" ref="Z9">IF($AG$9=0,"",IF(INDEX(MASTER!$L$8:$AG$9,$AG$9,15)=0,"",INDEX(MASTER!$L$8:$AG$9,$AG$9,15)))</f>
        <v/>
      </c>
      <c r="AA9" s="58" t="str" cm="1">
        <f t="array" ref="AA9">IF($AG$9=0,"",IF(INDEX(MASTER!$L$8:$AG$9,$AG$9,16)=0,"",INDEX(MASTER!$L$8:$AG$9,$AG$9,16)))</f>
        <v/>
      </c>
      <c r="AB9" s="58" t="str" cm="1">
        <f t="array" ref="AB9">IF($AG$9=0,"",IF(INDEX(MASTER!$L$8:$AG$9,$AG$9,17)=0,"",INDEX(MASTER!$L$8:$AG$9,$AG$9,17)))</f>
        <v/>
      </c>
      <c r="AC9" s="58" t="str" cm="1">
        <f t="array" ref="AC9">IF($AG$9=0,"",IF(INDEX(MASTER!$L$8:$AG$9,$AG$9,18)=0,"",INDEX(MASTER!$L$8:$AG$9,$AG$9,18)))</f>
        <v/>
      </c>
      <c r="AD9" s="58" t="str" cm="1">
        <f t="array" ref="AD9">IF($AG$9=0,"",IF(INDEX(MASTER!$L$8:$AG$9,$AG$9,19)=0,"",INDEX(MASTER!$L$8:$AG$9,$AG$9,19)))</f>
        <v/>
      </c>
      <c r="AG9" s="36">
        <v>2</v>
      </c>
      <c r="AM9" s="38"/>
    </row>
    <row r="10" spans="1:41" s="36" customFormat="1" ht="12.75" customHeight="1" x14ac:dyDescent="0.2">
      <c r="B10" s="207" t="s">
        <v>5</v>
      </c>
      <c r="D10" s="210" t="s">
        <v>0</v>
      </c>
      <c r="E10" s="210" t="s">
        <v>22</v>
      </c>
      <c r="F10" s="213" t="s">
        <v>1</v>
      </c>
      <c r="G10" s="214"/>
      <c r="H10" s="214"/>
      <c r="I10" s="214"/>
      <c r="J10" s="214"/>
      <c r="K10" s="219" t="s">
        <v>15</v>
      </c>
      <c r="L10" s="42" t="str">
        <f t="shared" ref="L10" si="0">IF(OR(TRIM(L8)=0,TRIM(L8)=""),"",IF(IFERROR(TRIM(INDEX(QryItemNamed,MATCH(TRIM(L8),ITEM,0),2)),"")="Y","SPECIAL",LEFT(IFERROR(TRIM(INDEX(ITEM,MATCH(TRIM(L8),ITEM,0))),""),3)))</f>
        <v>203</v>
      </c>
      <c r="M10" s="42" t="str">
        <f t="shared" ref="M10:AD10" si="1">IF(OR(TRIM(M8)=0,TRIM(M8)=""),"",IF(IFERROR(TRIM(INDEX(QryItemNamed,MATCH(TRIM(M8),ITEM,0),2)),"")="Y","SPECIAL",LEFT(IFERROR(TRIM(INDEX(ITEM,MATCH(TRIM(M8),ITEM,0))),""),3)))</f>
        <v>203</v>
      </c>
      <c r="N10" s="42" t="str">
        <f t="shared" si="1"/>
        <v>204</v>
      </c>
      <c r="O10" s="42" t="str">
        <f t="shared" si="1"/>
        <v>204</v>
      </c>
      <c r="P10" s="42" t="str">
        <f t="shared" si="1"/>
        <v>204</v>
      </c>
      <c r="Q10" s="42" t="str">
        <f t="shared" si="1"/>
        <v>304</v>
      </c>
      <c r="R10" s="42" t="str">
        <f t="shared" si="1"/>
        <v>452</v>
      </c>
      <c r="S10" s="42" t="str">
        <f t="shared" si="1"/>
        <v>607</v>
      </c>
      <c r="T10" s="42" t="str">
        <f t="shared" si="1"/>
        <v>608</v>
      </c>
      <c r="U10" s="42" t="str">
        <f t="shared" si="1"/>
        <v>608</v>
      </c>
      <c r="V10" s="42" t="str">
        <f t="shared" si="1"/>
        <v>608</v>
      </c>
      <c r="W10" s="42" t="str">
        <f t="shared" si="1"/>
        <v>609</v>
      </c>
      <c r="X10" s="42" t="str">
        <f t="shared" si="1"/>
        <v>609</v>
      </c>
      <c r="Y10" s="42" t="str">
        <f t="shared" si="1"/>
        <v>609</v>
      </c>
      <c r="Z10" s="42" t="str">
        <f t="shared" si="1"/>
        <v>609</v>
      </c>
      <c r="AA10" s="42" t="str">
        <f t="shared" si="1"/>
        <v>623</v>
      </c>
      <c r="AB10" s="42" t="str">
        <f t="shared" si="1"/>
        <v>625</v>
      </c>
      <c r="AC10" s="42" t="str">
        <f t="shared" si="1"/>
        <v>625</v>
      </c>
      <c r="AD10" s="42" t="str">
        <f t="shared" si="1"/>
        <v>625</v>
      </c>
      <c r="AM10" s="38"/>
    </row>
    <row r="11" spans="1:41" s="36" customFormat="1" ht="12.75" customHeight="1" x14ac:dyDescent="0.2">
      <c r="B11" s="208"/>
      <c r="D11" s="211"/>
      <c r="E11" s="211"/>
      <c r="F11" s="215"/>
      <c r="G11" s="216"/>
      <c r="H11" s="216"/>
      <c r="I11" s="216"/>
      <c r="J11" s="216"/>
      <c r="K11" s="220"/>
      <c r="L11" s="200" t="str">
        <f t="shared" ref="L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EXCAVATION</v>
      </c>
      <c r="M11" s="200" t="str">
        <f t="shared" ref="M11:AD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EMBANKMENT</v>
      </c>
      <c r="N11" s="200" t="str">
        <f t="shared" si="3"/>
        <v>EXCAVATION OF SUBGRADE</v>
      </c>
      <c r="O11" s="200" t="str">
        <f t="shared" si="3"/>
        <v>GRANULAR MATERIAL, TYPE B</v>
      </c>
      <c r="P11" s="200" t="str">
        <f t="shared" si="3"/>
        <v>GRANULAR MATERIAL, TYPE D</v>
      </c>
      <c r="Q11" s="200" t="str">
        <f t="shared" si="3"/>
        <v>AGGREGATE BASE</v>
      </c>
      <c r="R11" s="200" t="str">
        <f t="shared" si="3"/>
        <v>8" NON-REINFORCED CONCRETE PAVEMENT, CLASS QC 1P</v>
      </c>
      <c r="S11" s="200" t="str">
        <f t="shared" si="3"/>
        <v>FENCE, MISC.: WOOD FENCE, WITH 5' RAILS</v>
      </c>
      <c r="T11" s="200" t="str">
        <f t="shared" si="3"/>
        <v>4" CONCRETE WALK</v>
      </c>
      <c r="U11" s="200" t="str">
        <f t="shared" si="3"/>
        <v>6" CONCRETE WALK</v>
      </c>
      <c r="V11" s="200" t="str">
        <f t="shared" si="3"/>
        <v>CURB RAMP</v>
      </c>
      <c r="W11" s="200" t="str">
        <f t="shared" si="3"/>
        <v>CURB, TYPE 4-A</v>
      </c>
      <c r="X11" s="200" t="str">
        <f t="shared" si="3"/>
        <v>CURB, TYPE 6</v>
      </c>
      <c r="Y11" s="200" t="str">
        <f t="shared" si="3"/>
        <v>CURB, TYPE 6, AS PER PLAN</v>
      </c>
      <c r="Z11" s="200" t="str">
        <f t="shared" si="3"/>
        <v>4" CONCRETE MEDIAN</v>
      </c>
      <c r="AA11" s="200" t="str">
        <f t="shared" si="3"/>
        <v>MONUMENT ASSEMBLY ADJUSTED TO GRADE</v>
      </c>
      <c r="AB11" s="200" t="str">
        <f t="shared" si="3"/>
        <v>CONDUIT, 2", 725.051</v>
      </c>
      <c r="AC11" s="200" t="str">
        <f t="shared" si="3"/>
        <v>TRENCH, 36" DEEP</v>
      </c>
      <c r="AD11" s="200" t="str">
        <f t="shared" si="3"/>
        <v>UNDERGROUND WARNING/MARKING TAPE</v>
      </c>
      <c r="AM11" s="38"/>
    </row>
    <row r="12" spans="1:41" s="36" customFormat="1" ht="12.75" customHeight="1" x14ac:dyDescent="0.2">
      <c r="B12" s="208"/>
      <c r="D12" s="211"/>
      <c r="E12" s="211"/>
      <c r="F12" s="215"/>
      <c r="G12" s="216"/>
      <c r="H12" s="216"/>
      <c r="I12" s="216"/>
      <c r="J12" s="216"/>
      <c r="K12" s="220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M12" s="38"/>
    </row>
    <row r="13" spans="1:41" s="36" customFormat="1" ht="12.75" customHeight="1" x14ac:dyDescent="0.2">
      <c r="B13" s="208"/>
      <c r="D13" s="211"/>
      <c r="E13" s="211"/>
      <c r="F13" s="215"/>
      <c r="G13" s="216"/>
      <c r="H13" s="216"/>
      <c r="I13" s="216"/>
      <c r="J13" s="216"/>
      <c r="K13" s="220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M13" s="38"/>
    </row>
    <row r="14" spans="1:41" s="36" customFormat="1" ht="12.75" customHeight="1" x14ac:dyDescent="0.2">
      <c r="B14" s="208"/>
      <c r="D14" s="211"/>
      <c r="E14" s="211"/>
      <c r="F14" s="215"/>
      <c r="G14" s="216"/>
      <c r="H14" s="216"/>
      <c r="I14" s="216"/>
      <c r="J14" s="216"/>
      <c r="K14" s="220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M14" s="38"/>
    </row>
    <row r="15" spans="1:41" s="36" customFormat="1" ht="12.75" customHeight="1" x14ac:dyDescent="0.2">
      <c r="B15" s="208"/>
      <c r="D15" s="211"/>
      <c r="E15" s="211"/>
      <c r="F15" s="215"/>
      <c r="G15" s="216"/>
      <c r="H15" s="216"/>
      <c r="I15" s="216"/>
      <c r="J15" s="216"/>
      <c r="K15" s="220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M15" s="38"/>
    </row>
    <row r="16" spans="1:41" s="36" customFormat="1" ht="12.75" customHeight="1" x14ac:dyDescent="0.2">
      <c r="B16" s="208"/>
      <c r="D16" s="211"/>
      <c r="E16" s="211"/>
      <c r="F16" s="215"/>
      <c r="G16" s="216"/>
      <c r="H16" s="216"/>
      <c r="I16" s="216"/>
      <c r="J16" s="216"/>
      <c r="K16" s="220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M16" s="38"/>
    </row>
    <row r="17" spans="2:39" s="36" customFormat="1" ht="12.75" customHeight="1" x14ac:dyDescent="0.2">
      <c r="B17" s="208"/>
      <c r="D17" s="211"/>
      <c r="E17" s="211"/>
      <c r="F17" s="215"/>
      <c r="G17" s="216"/>
      <c r="H17" s="216"/>
      <c r="I17" s="216"/>
      <c r="J17" s="216"/>
      <c r="K17" s="220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M17" s="38"/>
    </row>
    <row r="18" spans="2:39" s="36" customFormat="1" ht="12.75" customHeight="1" x14ac:dyDescent="0.2">
      <c r="B18" s="208"/>
      <c r="D18" s="211"/>
      <c r="E18" s="211"/>
      <c r="F18" s="215"/>
      <c r="G18" s="216"/>
      <c r="H18" s="216"/>
      <c r="I18" s="216"/>
      <c r="J18" s="216"/>
      <c r="K18" s="220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M18" s="38"/>
    </row>
    <row r="19" spans="2:39" s="36" customFormat="1" ht="12.75" customHeight="1" x14ac:dyDescent="0.2">
      <c r="B19" s="208"/>
      <c r="D19" s="211"/>
      <c r="E19" s="211"/>
      <c r="F19" s="215"/>
      <c r="G19" s="216"/>
      <c r="H19" s="216"/>
      <c r="I19" s="216"/>
      <c r="J19" s="216"/>
      <c r="K19" s="220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M19" s="38"/>
    </row>
    <row r="20" spans="2:39" s="36" customFormat="1" ht="12.75" customHeight="1" x14ac:dyDescent="0.2">
      <c r="B20" s="208"/>
      <c r="D20" s="211"/>
      <c r="E20" s="211"/>
      <c r="F20" s="215"/>
      <c r="G20" s="216"/>
      <c r="H20" s="216"/>
      <c r="I20" s="216"/>
      <c r="J20" s="216"/>
      <c r="K20" s="220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M20" s="38"/>
    </row>
    <row r="21" spans="2:39" s="36" customFormat="1" ht="12.75" customHeight="1" x14ac:dyDescent="0.2">
      <c r="B21" s="208"/>
      <c r="D21" s="211"/>
      <c r="E21" s="211"/>
      <c r="F21" s="215"/>
      <c r="G21" s="216"/>
      <c r="H21" s="216"/>
      <c r="I21" s="216"/>
      <c r="J21" s="216"/>
      <c r="K21" s="220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M21" s="38"/>
    </row>
    <row r="22" spans="2:39" s="36" customFormat="1" ht="12.75" customHeight="1" x14ac:dyDescent="0.2">
      <c r="B22" s="208"/>
      <c r="D22" s="211"/>
      <c r="E22" s="211"/>
      <c r="F22" s="215"/>
      <c r="G22" s="216"/>
      <c r="H22" s="216"/>
      <c r="I22" s="216"/>
      <c r="J22" s="216"/>
      <c r="K22" s="220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M22" s="38"/>
    </row>
    <row r="23" spans="2:39" s="36" customFormat="1" ht="12.75" customHeight="1" thickBot="1" x14ac:dyDescent="0.25">
      <c r="B23" s="209"/>
      <c r="D23" s="212"/>
      <c r="E23" s="212"/>
      <c r="F23" s="217"/>
      <c r="G23" s="218"/>
      <c r="H23" s="218"/>
      <c r="I23" s="218"/>
      <c r="J23" s="218"/>
      <c r="K23" s="221"/>
      <c r="L23" s="44" t="str">
        <f t="shared" ref="L23" si="4">IF(OR(TRIM(L8)=0,TRIM(L8)=""),"",IF(IFERROR(TRIM(INDEX(QryItemNamed,MATCH(TRIM(L8),ITEM,0),3)),"")="LS","",IFERROR(TRIM(INDEX(QryItemNamed,MATCH(TRIM(L8),ITEM,0),3)),"")))</f>
        <v>CY</v>
      </c>
      <c r="M23" s="44" t="str">
        <f t="shared" ref="M23:AD23" si="5">IF(OR(TRIM(M8)=0,TRIM(M8)=""),"",IF(IFERROR(TRIM(INDEX(QryItemNamed,MATCH(TRIM(M8),ITEM,0),3)),"")="LS","",IFERROR(TRIM(INDEX(QryItemNamed,MATCH(TRIM(M8),ITEM,0),3)),"")))</f>
        <v>CY</v>
      </c>
      <c r="N23" s="44" t="str">
        <f t="shared" si="5"/>
        <v>CY</v>
      </c>
      <c r="O23" s="44" t="str">
        <f t="shared" si="5"/>
        <v>CY</v>
      </c>
      <c r="P23" s="44" t="str">
        <f t="shared" si="5"/>
        <v>CY</v>
      </c>
      <c r="Q23" s="44" t="str">
        <f t="shared" si="5"/>
        <v>CY</v>
      </c>
      <c r="R23" s="44" t="str">
        <f t="shared" si="5"/>
        <v>SY</v>
      </c>
      <c r="S23" s="44" t="str">
        <f t="shared" si="5"/>
        <v>FT</v>
      </c>
      <c r="T23" s="44" t="str">
        <f t="shared" si="5"/>
        <v>SF</v>
      </c>
      <c r="U23" s="44" t="str">
        <f t="shared" si="5"/>
        <v>SF</v>
      </c>
      <c r="V23" s="44" t="str">
        <f t="shared" si="5"/>
        <v>SF</v>
      </c>
      <c r="W23" s="44" t="str">
        <f t="shared" si="5"/>
        <v>FT</v>
      </c>
      <c r="X23" s="44" t="str">
        <f t="shared" si="5"/>
        <v>FT</v>
      </c>
      <c r="Y23" s="44" t="str">
        <f t="shared" si="5"/>
        <v>FT</v>
      </c>
      <c r="Z23" s="44" t="str">
        <f t="shared" si="5"/>
        <v>SY</v>
      </c>
      <c r="AA23" s="44" t="str">
        <f t="shared" si="5"/>
        <v>EACH</v>
      </c>
      <c r="AB23" s="44" t="str">
        <f t="shared" si="5"/>
        <v>FT</v>
      </c>
      <c r="AC23" s="44" t="str">
        <f t="shared" si="5"/>
        <v>FT</v>
      </c>
      <c r="AD23" s="44" t="str">
        <f t="shared" si="5"/>
        <v>FT</v>
      </c>
      <c r="AM23" s="38"/>
    </row>
    <row r="24" spans="2:39" s="36" customFormat="1" ht="12.75" customHeight="1" x14ac:dyDescent="0.2">
      <c r="B24" s="46"/>
      <c r="D24" s="47"/>
      <c r="E24" s="47"/>
      <c r="F24" s="222"/>
      <c r="G24" s="223"/>
      <c r="H24" s="47"/>
      <c r="I24" s="222"/>
      <c r="J24" s="223"/>
      <c r="K24" s="48"/>
      <c r="L24" s="49"/>
      <c r="M24" s="50"/>
      <c r="N24" s="47"/>
      <c r="O24" s="47"/>
      <c r="P24" s="51"/>
      <c r="Q24" s="51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M24" s="38"/>
    </row>
    <row r="25" spans="2:39" s="36" customFormat="1" ht="12.75" customHeight="1" x14ac:dyDescent="0.2">
      <c r="B25" s="46"/>
      <c r="D25" s="47"/>
      <c r="E25" s="47"/>
      <c r="F25" s="222"/>
      <c r="G25" s="223"/>
      <c r="H25" s="47"/>
      <c r="I25" s="222"/>
      <c r="J25" s="223"/>
      <c r="K25" s="48"/>
      <c r="L25" s="52"/>
      <c r="M25" s="51"/>
      <c r="N25" s="47"/>
      <c r="O25" s="47"/>
      <c r="P25" s="51"/>
      <c r="Q25" s="51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M25" s="38"/>
    </row>
    <row r="26" spans="2:39" s="36" customFormat="1" ht="12.75" customHeight="1" x14ac:dyDescent="0.2">
      <c r="B26" s="46">
        <v>1</v>
      </c>
      <c r="D26" s="47"/>
      <c r="E26" s="47"/>
      <c r="F26" s="222" t="s">
        <v>20</v>
      </c>
      <c r="G26" s="227"/>
      <c r="H26" s="227"/>
      <c r="I26" s="227"/>
      <c r="J26" s="223"/>
      <c r="K26" s="48"/>
      <c r="L26" s="53">
        <f>IF('Import 1 &amp; 3'!L175=0,"",'Import 1 &amp; 3'!L417)</f>
        <v>73650</v>
      </c>
      <c r="M26" s="53">
        <f>IF('Import 1 &amp; 3'!M175=0,"",'Import 1 &amp; 3'!M417)</f>
        <v>92033</v>
      </c>
      <c r="N26" s="53">
        <f>IF('Import 1 &amp; 3'!N175=0,"",'Import 1 &amp; 3'!N417)</f>
        <v>4388</v>
      </c>
      <c r="O26" s="53">
        <f>IF('Import 1 &amp; 3'!O175=0,"",'Import 1 &amp; 3'!O417)</f>
        <v>1464</v>
      </c>
      <c r="P26" s="53">
        <f>IF('Import 1 &amp; 3'!P175=0,"",'Import 1 &amp; 3'!P417)</f>
        <v>2926</v>
      </c>
      <c r="Q26" s="53">
        <f>IF('Import 1 &amp; 3'!Q175=0,"",'Import 1 &amp; 3'!Q417)</f>
        <v>284</v>
      </c>
      <c r="R26" s="53">
        <f>IF('Import 1 &amp; 3'!R175=0,"",'Import 1 &amp; 3'!R417)</f>
        <v>6</v>
      </c>
      <c r="S26" s="53">
        <f>IF('Import 1 &amp; 3'!S175=0,"",'Import 1 &amp; 3'!S417)</f>
        <v>40</v>
      </c>
      <c r="T26" s="53">
        <f>IF('Import 1 &amp; 3'!T175=0,"",'Import 1 &amp; 3'!T417)</f>
        <v>16209</v>
      </c>
      <c r="U26" s="53">
        <f>IF('Import 1 &amp; 3'!U175=0,"",'Import 1 &amp; 3'!U417)</f>
        <v>14013</v>
      </c>
      <c r="V26" s="53">
        <f>IF('Import 1 &amp; 3'!V175=0,"",'Import 1 &amp; 3'!V417)</f>
        <v>1639</v>
      </c>
      <c r="W26" s="53">
        <f>IF('Import 1 &amp; 3'!W175=0,"",'Import 1 &amp; 3'!W417)</f>
        <v>1145</v>
      </c>
      <c r="X26" s="53">
        <f>IF('Import 1 &amp; 3'!X175=0,"",'Import 1 &amp; 3'!X417)</f>
        <v>5880</v>
      </c>
      <c r="Y26" s="53">
        <f>IF('Import 1 &amp; 3'!Y175=0,"",'Import 1 &amp; 3'!Y417)</f>
        <v>941</v>
      </c>
      <c r="Z26" s="53">
        <f>IF('Import 1 &amp; 3'!Z175=0,"",'Import 1 &amp; 3'!Z417)</f>
        <v>216</v>
      </c>
      <c r="AA26" s="53">
        <f>IF('Import 1 &amp; 3'!AA175=0,"",'Import 1 &amp; 3'!AA417)</f>
        <v>2</v>
      </c>
      <c r="AB26" s="53">
        <f>IF('Import 1 &amp; 3'!AB175=0,"",'Import 1 &amp; 3'!AB417)</f>
        <v>92</v>
      </c>
      <c r="AC26" s="53">
        <f>IF('Import 1 &amp; 3'!AC175=0,"",'Import 1 &amp; 3'!AC417)</f>
        <v>46</v>
      </c>
      <c r="AD26" s="53">
        <f>IF('Import 1 &amp; 3'!AD175=0,"",'Import 1 &amp; 3'!AD417)</f>
        <v>46</v>
      </c>
      <c r="AM26" s="38"/>
    </row>
    <row r="27" spans="2:39" s="36" customFormat="1" ht="12.75" customHeight="1" x14ac:dyDescent="0.2">
      <c r="B27" s="46" t="s">
        <v>162</v>
      </c>
      <c r="D27" s="47"/>
      <c r="E27" s="47"/>
      <c r="F27" s="222" t="s">
        <v>182</v>
      </c>
      <c r="G27" s="223"/>
      <c r="H27" s="47"/>
      <c r="I27" s="222"/>
      <c r="J27" s="223"/>
      <c r="K27" s="48"/>
      <c r="L27" s="54">
        <f>SUMIF(MASTER!$K$24:$K$326,$B$27,MASTER!L$24:L$326)</f>
        <v>69681</v>
      </c>
      <c r="M27" s="54">
        <f>SUMIF(MASTER!$K$24:$K$326,$B$27,MASTER!M$24:M$326)</f>
        <v>91077</v>
      </c>
      <c r="N27" s="54">
        <f>SUMIF(MASTER!$K$24:$K$326,$B$27,MASTER!N$24:N$326)</f>
        <v>4388</v>
      </c>
      <c r="O27" s="54">
        <f>SUMIF(MASTER!$K$24:$K$326,$B$27,MASTER!O$24:O$326)</f>
        <v>1462.6666666666667</v>
      </c>
      <c r="P27" s="54">
        <f>SUMIF(MASTER!$K$24:$K$326,$B$27,MASTER!P$24:P$326)</f>
        <v>2925.3333333333335</v>
      </c>
      <c r="Q27" s="54">
        <f>SUMIF(MASTER!$K$24:$K$326,$B$27,MASTER!Q$24:Q$326)</f>
        <v>283</v>
      </c>
      <c r="R27" s="54">
        <f>SUMIF(MASTER!$K$24:$K$326,$B$27,MASTER!R$24:R$326)</f>
        <v>0</v>
      </c>
      <c r="S27" s="54">
        <f>SUMIF(MASTER!$K$24:$K$326,$B$27,MASTER!S$24:S$326)</f>
        <v>0</v>
      </c>
      <c r="T27" s="54">
        <f>SUMIF(MASTER!$K$24:$K$326,$B$27,MASTER!T$24:T$326)</f>
        <v>4096</v>
      </c>
      <c r="U27" s="54">
        <f>SUMIF(MASTER!$K$24:$K$326,$B$27,MASTER!U$24:U$326)</f>
        <v>14013</v>
      </c>
      <c r="V27" s="54">
        <f>SUMIF(MASTER!$K$24:$K$326,$B$27,MASTER!V$24:V$326)</f>
        <v>571</v>
      </c>
      <c r="W27" s="54">
        <f>SUMIF(MASTER!$K$24:$K$326,$B$27,MASTER!W$24:W$326)</f>
        <v>1143.8300000000002</v>
      </c>
      <c r="X27" s="54">
        <f>SUMIF(MASTER!$K$24:$K$326,$B$27,MASTER!X$24:X$326)</f>
        <v>2672</v>
      </c>
      <c r="Y27" s="54">
        <f>SUMIF(MASTER!$K$24:$K$326,$B$27,MASTER!Y$24:Y$326)</f>
        <v>0</v>
      </c>
      <c r="Z27" s="54">
        <f>SUMIF(MASTER!$K$24:$K$326,$B$27,MASTER!Z$24:Z$326)</f>
        <v>0</v>
      </c>
      <c r="AA27" s="54">
        <f>SUMIF(MASTER!$K$24:$K$326,$B$27,MASTER!AA$24:AA$326)</f>
        <v>0</v>
      </c>
      <c r="AB27" s="54">
        <f>SUMIF(MASTER!$K$24:$K$326,$B$27,MASTER!AB$24:AB$326)</f>
        <v>0</v>
      </c>
      <c r="AC27" s="54">
        <f>SUMIF(MASTER!$K$24:$K$326,$B$27,MASTER!AC$24:AC$326)</f>
        <v>0</v>
      </c>
      <c r="AD27" s="54">
        <f>SUMIF(MASTER!$K$24:$K$326,$B$27,MASTER!AD$24:AD$326)</f>
        <v>0</v>
      </c>
      <c r="AM27" s="38"/>
    </row>
    <row r="28" spans="2:39" s="36" customFormat="1" ht="12.75" customHeight="1" x14ac:dyDescent="0.2">
      <c r="B28" s="46" t="s">
        <v>164</v>
      </c>
      <c r="D28" s="47"/>
      <c r="E28" s="47"/>
      <c r="F28" s="222" t="s">
        <v>183</v>
      </c>
      <c r="G28" s="223"/>
      <c r="H28" s="47"/>
      <c r="I28" s="222"/>
      <c r="J28" s="223"/>
      <c r="K28" s="48"/>
      <c r="L28" s="54">
        <f>SUMIF(MASTER!$K$24:$K$326,$B$28,MASTER!L$24:L$326)</f>
        <v>3969</v>
      </c>
      <c r="M28" s="54">
        <f>SUMIF(MASTER!$K$24:$K$326,$B$28,MASTER!M$24:M$326)</f>
        <v>956</v>
      </c>
      <c r="N28" s="54">
        <f>SUMIF(MASTER!$K$24:$K$326,$B$28,MASTER!N$24:N$326)</f>
        <v>0</v>
      </c>
      <c r="O28" s="54">
        <f>SUMIF(MASTER!$K$24:$K$326,$B$28,MASTER!O$24:O$326)</f>
        <v>0</v>
      </c>
      <c r="P28" s="54">
        <f>SUMIF(MASTER!$K$24:$K$326,$B$28,MASTER!P$24:P$326)</f>
        <v>0</v>
      </c>
      <c r="Q28" s="54">
        <f>SUMIF(MASTER!$K$24:$K$326,$B$28,MASTER!Q$24:Q$326)</f>
        <v>1</v>
      </c>
      <c r="R28" s="54">
        <f>SUMIF(MASTER!$K$24:$K$326,$B$28,MASTER!R$24:R$326)</f>
        <v>6</v>
      </c>
      <c r="S28" s="54">
        <f>SUMIF(MASTER!$K$24:$K$326,$B$28,MASTER!S$24:S$326)</f>
        <v>40</v>
      </c>
      <c r="T28" s="54">
        <f>SUMIF(MASTER!$K$24:$K$326,$B$28,MASTER!T$24:T$326)</f>
        <v>12113</v>
      </c>
      <c r="U28" s="54">
        <f>SUMIF(MASTER!$K$24:$K$326,$B$28,MASTER!U$24:U$326)</f>
        <v>0</v>
      </c>
      <c r="V28" s="54">
        <f>SUMIF(MASTER!$K$24:$K$326,$B$28,MASTER!V$24:V$326)</f>
        <v>1068</v>
      </c>
      <c r="W28" s="54">
        <f>SUMIF(MASTER!$K$24:$K$326,$B$28,MASTER!W$24:W$326)</f>
        <v>0</v>
      </c>
      <c r="X28" s="54">
        <f>SUMIF(MASTER!$K$24:$K$326,$B$28,MASTER!X$24:X$326)</f>
        <v>3208</v>
      </c>
      <c r="Y28" s="54">
        <f>SUMIF(MASTER!$K$24:$K$326,$B$28,MASTER!Y$24:Y$326)</f>
        <v>941</v>
      </c>
      <c r="Z28" s="54">
        <f>SUMIF(MASTER!$K$24:$K$326,$B$28,MASTER!Z$24:Z$326)</f>
        <v>216</v>
      </c>
      <c r="AA28" s="54">
        <f>SUMIF(MASTER!$K$24:$K$326,$B$28,MASTER!AA$24:AA$326)</f>
        <v>2</v>
      </c>
      <c r="AB28" s="54">
        <f>SUMIF(MASTER!$K$24:$K$326,$B$28,MASTER!AB$24:AB$326)</f>
        <v>92</v>
      </c>
      <c r="AC28" s="54">
        <f>SUMIF(MASTER!$K$24:$K$326,$B$28,MASTER!AC$24:AC$326)</f>
        <v>46</v>
      </c>
      <c r="AD28" s="54">
        <f>SUMIF(MASTER!$K$24:$K$326,$B$28,MASTER!AD$24:AD$326)</f>
        <v>46</v>
      </c>
      <c r="AM28" s="38"/>
    </row>
    <row r="29" spans="2:39" s="36" customFormat="1" ht="12.75" customHeight="1" x14ac:dyDescent="0.2">
      <c r="B29" s="46" t="s">
        <v>184</v>
      </c>
      <c r="D29" s="47"/>
      <c r="E29" s="47"/>
      <c r="F29" s="222" t="s">
        <v>185</v>
      </c>
      <c r="G29" s="223"/>
      <c r="H29" s="47"/>
      <c r="I29" s="222"/>
      <c r="J29" s="223"/>
      <c r="K29" s="48"/>
      <c r="L29" s="54">
        <f>SUMIF(MASTER!$K$24:$K$326,$B$29,MASTER!L$24:L$326)</f>
        <v>0</v>
      </c>
      <c r="M29" s="54">
        <f>SUMIF(MASTER!$K$24:$K$326,$B$29,MASTER!M$24:M$326)</f>
        <v>0</v>
      </c>
      <c r="N29" s="54">
        <f>SUMIF(MASTER!$K$24:$K$326,$B$29,MASTER!N$24:N$326)</f>
        <v>0</v>
      </c>
      <c r="O29" s="54">
        <f>SUMIF(MASTER!$K$24:$K$326,$B$29,MASTER!O$24:O$326)</f>
        <v>0</v>
      </c>
      <c r="P29" s="54">
        <f>SUMIF(MASTER!$K$24:$K$326,$B$29,MASTER!P$24:P$326)</f>
        <v>0</v>
      </c>
      <c r="Q29" s="54">
        <f>SUMIF(MASTER!$K$24:$K$326,$B$29,MASTER!Q$24:Q$326)</f>
        <v>0</v>
      </c>
      <c r="R29" s="54">
        <f>SUMIF(MASTER!$K$24:$K$326,$B$29,MASTER!R$24:R$326)</f>
        <v>0</v>
      </c>
      <c r="S29" s="54">
        <f>SUMIF(MASTER!$K$24:$K$326,$B$29,MASTER!S$24:S$326)</f>
        <v>0</v>
      </c>
      <c r="T29" s="54">
        <f>SUMIF(MASTER!$K$24:$K$326,$B$29,MASTER!T$24:T$326)</f>
        <v>0</v>
      </c>
      <c r="U29" s="54">
        <f>SUMIF(MASTER!$K$24:$K$326,$B$29,MASTER!U$24:U$326)</f>
        <v>0</v>
      </c>
      <c r="V29" s="54">
        <f>SUMIF(MASTER!$K$24:$K$326,$B$29,MASTER!V$24:V$326)</f>
        <v>0</v>
      </c>
      <c r="W29" s="54">
        <f>SUMIF(MASTER!$K$24:$K$326,$B$29,MASTER!W$24:W$326)</f>
        <v>0</v>
      </c>
      <c r="X29" s="54">
        <f>SUMIF(MASTER!$K$24:$K$326,$B$29,MASTER!X$24:X$326)</f>
        <v>0</v>
      </c>
      <c r="Y29" s="54">
        <f>SUMIF(MASTER!$K$24:$K$326,$B$29,MASTER!Y$24:Y$326)</f>
        <v>0</v>
      </c>
      <c r="Z29" s="54">
        <f>SUMIF(MASTER!$K$24:$K$326,$B$29,MASTER!Z$24:Z$326)</f>
        <v>0</v>
      </c>
      <c r="AA29" s="54">
        <f>SUMIF(MASTER!$K$24:$K$326,$B$29,MASTER!AA$24:AA$326)</f>
        <v>0</v>
      </c>
      <c r="AB29" s="54">
        <f>SUMIF(MASTER!$K$24:$K$326,$B$29,MASTER!AB$24:AB$326)</f>
        <v>0</v>
      </c>
      <c r="AC29" s="54">
        <f>SUMIF(MASTER!$K$24:$K$326,$B$29,MASTER!AC$24:AC$326)</f>
        <v>0</v>
      </c>
      <c r="AD29" s="54">
        <f>SUMIF(MASTER!$K$24:$K$326,$B$29,MASTER!AD$24:AD$326)</f>
        <v>0</v>
      </c>
      <c r="AM29" s="38"/>
    </row>
    <row r="30" spans="2:39" s="36" customFormat="1" ht="12.75" customHeight="1" thickBot="1" x14ac:dyDescent="0.25">
      <c r="B30" s="46"/>
      <c r="D30" s="47"/>
      <c r="E30" s="47"/>
      <c r="F30" s="222"/>
      <c r="G30" s="223"/>
      <c r="H30" s="47"/>
      <c r="I30" s="222"/>
      <c r="J30" s="223"/>
      <c r="K30" s="48"/>
      <c r="L30" s="52"/>
      <c r="M30" s="47"/>
      <c r="N30" s="47"/>
      <c r="O30" s="47"/>
      <c r="P30" s="51"/>
      <c r="Q30" s="54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M30" s="38"/>
    </row>
    <row r="31" spans="2:39" s="36" customFormat="1" ht="12.75" customHeight="1" thickBot="1" x14ac:dyDescent="0.25">
      <c r="B31" s="36" t="s">
        <v>6</v>
      </c>
      <c r="D31" s="224" t="s">
        <v>186</v>
      </c>
      <c r="E31" s="225"/>
      <c r="F31" s="225"/>
      <c r="G31" s="225"/>
      <c r="H31" s="225"/>
      <c r="I31" s="225"/>
      <c r="J31" s="225"/>
      <c r="K31" s="226"/>
      <c r="L31" s="55">
        <f>SUM(L27:L30)</f>
        <v>73650</v>
      </c>
      <c r="M31" s="55">
        <f t="shared" ref="M31:AD31" si="6">SUM(M27:M30)</f>
        <v>92033</v>
      </c>
      <c r="N31" s="55">
        <f t="shared" si="6"/>
        <v>4388</v>
      </c>
      <c r="O31" s="55">
        <f t="shared" si="6"/>
        <v>1462.6666666666667</v>
      </c>
      <c r="P31" s="55">
        <f t="shared" si="6"/>
        <v>2925.3333333333335</v>
      </c>
      <c r="Q31" s="55">
        <f t="shared" si="6"/>
        <v>284</v>
      </c>
      <c r="R31" s="55">
        <f t="shared" si="6"/>
        <v>6</v>
      </c>
      <c r="S31" s="55">
        <f t="shared" si="6"/>
        <v>40</v>
      </c>
      <c r="T31" s="55">
        <f t="shared" si="6"/>
        <v>16209</v>
      </c>
      <c r="U31" s="55">
        <f t="shared" si="6"/>
        <v>14013</v>
      </c>
      <c r="V31" s="55">
        <f t="shared" si="6"/>
        <v>1639</v>
      </c>
      <c r="W31" s="55">
        <f t="shared" si="6"/>
        <v>1143.8300000000002</v>
      </c>
      <c r="X31" s="55">
        <f t="shared" si="6"/>
        <v>5880</v>
      </c>
      <c r="Y31" s="55">
        <f t="shared" si="6"/>
        <v>941</v>
      </c>
      <c r="Z31" s="55">
        <f t="shared" si="6"/>
        <v>216</v>
      </c>
      <c r="AA31" s="55">
        <f t="shared" si="6"/>
        <v>2</v>
      </c>
      <c r="AB31" s="55">
        <f t="shared" si="6"/>
        <v>92</v>
      </c>
      <c r="AC31" s="55">
        <f t="shared" si="6"/>
        <v>46</v>
      </c>
      <c r="AD31" s="55">
        <f t="shared" si="6"/>
        <v>46</v>
      </c>
      <c r="AM31" s="38"/>
    </row>
    <row r="32" spans="2:39" s="36" customFormat="1" ht="12.75" customHeight="1" x14ac:dyDescent="0.2">
      <c r="B32" s="36" t="s">
        <v>6</v>
      </c>
      <c r="D32" s="224" t="s">
        <v>20</v>
      </c>
      <c r="E32" s="225"/>
      <c r="F32" s="225"/>
      <c r="G32" s="225"/>
      <c r="H32" s="225"/>
      <c r="I32" s="225"/>
      <c r="J32" s="225"/>
      <c r="K32" s="226"/>
      <c r="L32" s="55">
        <f>L31</f>
        <v>73650</v>
      </c>
      <c r="M32" s="55">
        <f>M31</f>
        <v>92033</v>
      </c>
      <c r="N32" s="55">
        <f t="shared" ref="N32:AD32" si="7">N31</f>
        <v>4388</v>
      </c>
      <c r="O32" s="55">
        <f t="shared" si="7"/>
        <v>1462.6666666666667</v>
      </c>
      <c r="P32" s="55">
        <f t="shared" si="7"/>
        <v>2925.3333333333335</v>
      </c>
      <c r="Q32" s="55">
        <f t="shared" si="7"/>
        <v>284</v>
      </c>
      <c r="R32" s="55">
        <f t="shared" si="7"/>
        <v>6</v>
      </c>
      <c r="S32" s="55">
        <f t="shared" si="7"/>
        <v>40</v>
      </c>
      <c r="T32" s="55">
        <f t="shared" si="7"/>
        <v>16209</v>
      </c>
      <c r="U32" s="55">
        <f t="shared" si="7"/>
        <v>14013</v>
      </c>
      <c r="V32" s="55">
        <f t="shared" si="7"/>
        <v>1639</v>
      </c>
      <c r="W32" s="55">
        <f t="shared" si="7"/>
        <v>1143.8300000000002</v>
      </c>
      <c r="X32" s="55">
        <f t="shared" si="7"/>
        <v>5880</v>
      </c>
      <c r="Y32" s="55">
        <f t="shared" si="7"/>
        <v>941</v>
      </c>
      <c r="Z32" s="55">
        <f t="shared" si="7"/>
        <v>216</v>
      </c>
      <c r="AA32" s="55">
        <f t="shared" si="7"/>
        <v>2</v>
      </c>
      <c r="AB32" s="55">
        <f t="shared" si="7"/>
        <v>92</v>
      </c>
      <c r="AC32" s="55">
        <f t="shared" si="7"/>
        <v>46</v>
      </c>
      <c r="AD32" s="55">
        <f t="shared" si="7"/>
        <v>46</v>
      </c>
      <c r="AM32" s="38"/>
    </row>
    <row r="33" spans="2:39" s="36" customFormat="1" ht="12.75" customHeight="1" thickBot="1" x14ac:dyDescent="0.25">
      <c r="D33" s="38"/>
      <c r="E33" s="38"/>
      <c r="F33" s="38"/>
      <c r="G33" s="38"/>
      <c r="H33" s="38"/>
      <c r="I33" s="38"/>
      <c r="J33" s="38"/>
      <c r="K33" s="38"/>
      <c r="L33" s="56"/>
      <c r="M33" s="56"/>
      <c r="N33" s="56"/>
      <c r="O33" s="56"/>
      <c r="P33" s="56"/>
      <c r="Q33" s="56"/>
      <c r="R33" s="56"/>
      <c r="S33" s="56"/>
      <c r="T33" s="56"/>
      <c r="U33" s="57"/>
      <c r="V33" s="57"/>
      <c r="W33" s="57"/>
      <c r="X33" s="57"/>
      <c r="Y33" s="57"/>
      <c r="Z33" s="56"/>
      <c r="AA33" s="56"/>
      <c r="AB33" s="56"/>
      <c r="AC33" s="56"/>
      <c r="AD33" s="56"/>
      <c r="AM33" s="38"/>
    </row>
    <row r="34" spans="2:39" s="36" customFormat="1" ht="12.75" customHeight="1" thickBot="1" x14ac:dyDescent="0.25">
      <c r="B34" s="37" t="s">
        <v>4</v>
      </c>
      <c r="D34" s="228">
        <f>D7+1</f>
        <v>10</v>
      </c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M34" s="38"/>
    </row>
    <row r="35" spans="2:39" s="36" customFormat="1" ht="12.75" customHeight="1" thickBot="1" x14ac:dyDescent="0.25">
      <c r="B35" s="39">
        <v>144</v>
      </c>
      <c r="D35" s="205" t="s">
        <v>16</v>
      </c>
      <c r="E35" s="205"/>
      <c r="F35" s="205"/>
      <c r="G35" s="205"/>
      <c r="H35" s="205"/>
      <c r="I35" s="205"/>
      <c r="J35" s="205"/>
      <c r="K35" s="40"/>
      <c r="L35" s="33" t="str" cm="1">
        <f t="array" ref="L35">IF($AG$35=0,"",IF(INDEX(MASTER!$AH$8:$BD$9,$AG$35,1)=0,"",INDEX(MASTER!$AH$8:$BD$9,$AG$35,1)))</f>
        <v/>
      </c>
      <c r="M35" s="33" t="str" cm="1">
        <f t="array" ref="M35">IF($AG$35=0,"",IF(INDEX(MASTER!$AH$8:$BD$9,$AG$35,2)=0,"",INDEX(MASTER!$AH$8:$BD$9,$AG$35,2)))</f>
        <v/>
      </c>
      <c r="N35" s="33" t="str" cm="1">
        <f t="array" ref="N35">IF($AG$35=0,"",IF(INDEX(MASTER!$AH$8:$BD$9,$AG$35,3)=0,"",INDEX(MASTER!$AH$8:$BD$9,$AG$35,3)))</f>
        <v/>
      </c>
      <c r="O35" s="33" t="str" cm="1">
        <f t="array" ref="O35">IF($AG$35=0,"",IF(INDEX(MASTER!$AH$8:$BD$9,$AG$35,4)=0,"",INDEX(MASTER!$AH$8:$BD$9,$AG$35,4)))</f>
        <v/>
      </c>
      <c r="P35" s="33" t="str" cm="1">
        <f t="array" ref="P35">IF($AG$35=0,"",IF(INDEX(MASTER!$AH$8:$BD$9,$AG$35,5)=0,"",INDEX(MASTER!$AH$8:$BD$9,$AG$35,5)))</f>
        <v/>
      </c>
      <c r="Q35" s="33" t="str" cm="1">
        <f t="array" ref="Q35">IF($AG$35=0,"",IF(INDEX(MASTER!$AH$8:$BD$9,$AG$35,6)=0,"",INDEX(MASTER!$AH$8:$BD$9,$AG$35,6)))</f>
        <v/>
      </c>
      <c r="R35" s="33" t="str" cm="1">
        <f t="array" ref="R35">IF($AG$35=0,"",IF(INDEX(MASTER!$AH$8:$BD$9,$AG$35,7)=0,"",INDEX(MASTER!$AH$8:$BD$9,$AG$35,7)))</f>
        <v/>
      </c>
      <c r="S35" s="33" t="str" cm="1">
        <f t="array" ref="S35">IF($AG$35=0,"",IF(INDEX(MASTER!$AH$8:$BD$9,$AG$35,8)=0,"",INDEX(MASTER!$AH$8:$BD$9,$AG$35,8)))</f>
        <v/>
      </c>
      <c r="T35" s="33" t="str" cm="1">
        <f t="array" ref="T35">IF($AG$35=0,"",IF(INDEX(MASTER!$AH$8:$BD$9,$AG$35,9)=0,"",INDEX(MASTER!$AH$8:$BD$9,$AG$35,9)))</f>
        <v/>
      </c>
      <c r="U35" s="33" t="str" cm="1">
        <f t="array" ref="U35">IF($AG$35=0,"",IF(INDEX(MASTER!$AH$8:$BD$9,$AG$35,10)=0,"",INDEX(MASTER!$AH$8:$BD$9,$AG$35,10)))</f>
        <v/>
      </c>
      <c r="V35" s="33" t="str" cm="1">
        <f t="array" ref="V35">IF($AG$35=0,"",IF(INDEX(MASTER!$AH$8:$BD$9,$AG$35,11)=0,"",INDEX(MASTER!$AH$8:$BD$9,$AG$35,11)))</f>
        <v/>
      </c>
      <c r="W35" s="33" t="str" cm="1">
        <f t="array" ref="W35">IF($AG$35=0,"",IF(INDEX(MASTER!$AH$8:$BD$9,$AG$35,12)=0,"",INDEX(MASTER!$AH$8:$BD$9,$AG$35,12)))</f>
        <v/>
      </c>
      <c r="X35" s="33" t="str" cm="1">
        <f t="array" ref="X35">IF($AG$35=0,"",IF(INDEX(MASTER!$AH$8:$BD$9,$AG$35,13)=0,"",INDEX(MASTER!$AH$8:$BD$9,$AG$35,13)))</f>
        <v/>
      </c>
      <c r="Y35" s="33" t="str" cm="1">
        <f t="array" ref="Y35">IF($AG$35=0,"",IF(INDEX(MASTER!$AH$8:$BD$9,$AG$35,14)=0,"",INDEX(MASTER!$AH$8:$BD$9,$AG$35,14)))</f>
        <v/>
      </c>
      <c r="Z35" s="33" t="str" cm="1">
        <f t="array" ref="Z35">IF($AG$35=0,"",IF(INDEX(MASTER!$AH$8:$BD$9,$AG$35,15)=0,"",INDEX(MASTER!$AH$8:$BD$9,$AG$35,15)))</f>
        <v/>
      </c>
      <c r="AA35" s="33" t="str" cm="1">
        <f t="array" ref="AA35">IF($AG$35=0,"",IF(INDEX(MASTER!$AH$8:$BD$9,$AG$35,16)=0,"",INDEX(MASTER!$AH$8:$BD$9,$AG$35,16)))</f>
        <v/>
      </c>
      <c r="AB35" s="33" t="str" cm="1">
        <f t="array" ref="AB35">IF($AG$35=0,"",IF(INDEX(MASTER!$AH$8:$BD$9,$AG$35,17)=0,"",INDEX(MASTER!$AH$8:$BD$9,$AG$35,17)))</f>
        <v/>
      </c>
      <c r="AC35" s="33" t="str" cm="1">
        <f t="array" ref="AC35">IF($AG$35=0,"",IF(INDEX(MASTER!$AH$8:$BD$9,$AG$35,18)=0,"",INDEX(MASTER!$AH$8:$BD$9,$AG$35,18)))</f>
        <v/>
      </c>
      <c r="AD35" s="33" t="str" cm="1">
        <f t="array" ref="AD35">IF($AG$35=0,"",IF(INDEX(MASTER!$AH$8:$BD$9,$AG$35,19)=0,"",INDEX(MASTER!$AH$8:$BD$9,$AG$35,19)))</f>
        <v/>
      </c>
      <c r="AG35" s="36">
        <v>1</v>
      </c>
      <c r="AM35" s="38"/>
    </row>
    <row r="36" spans="2:39" s="36" customFormat="1" ht="12.75" customHeight="1" thickBot="1" x14ac:dyDescent="0.25">
      <c r="D36" s="206" t="s">
        <v>17</v>
      </c>
      <c r="E36" s="206"/>
      <c r="F36" s="206"/>
      <c r="G36" s="206"/>
      <c r="H36" s="206"/>
      <c r="I36" s="206"/>
      <c r="J36" s="206"/>
      <c r="K36" s="41"/>
      <c r="L36" s="33" t="str" cm="1">
        <f t="array" ref="L36">IF($AG$36=0,"",IF(INDEX(MASTER!$AI$8:$BD$9,$AG$36,1)=0,"",INDEX(MASTER!$AI$8:$BD$9,$AG$36,1)))</f>
        <v/>
      </c>
      <c r="M36" s="33" t="str" cm="1">
        <f t="array" ref="M36">IF($AG$36=0,"",IF(INDEX(MASTER!$AI$8:$BD$9,$AG$36,2)=0,"",INDEX(MASTER!$AI$8:$BD$9,$AG$36,2)))</f>
        <v/>
      </c>
      <c r="N36" s="33" t="str" cm="1">
        <f t="array" ref="N36">IF($AG$36=0,"",IF(INDEX(MASTER!$AI$8:$BD$9,$AG$36,3)=0,"",INDEX(MASTER!$AI$8:$BD$9,$AG$36,3)))</f>
        <v/>
      </c>
      <c r="O36" s="33" t="str" cm="1">
        <f t="array" ref="O36">IF($AG$36=0,"",IF(INDEX(MASTER!$AI$8:$BD$9,$AG$36,4)=0,"",INDEX(MASTER!$AI$8:$BD$9,$AG$36,4)))</f>
        <v/>
      </c>
      <c r="P36" s="33" t="str" cm="1">
        <f t="array" ref="P36">IF($AG$36=0,"",IF(INDEX(MASTER!$AI$8:$BD$9,$AG$36,5)=0,"",INDEX(MASTER!$AI$8:$BD$9,$AG$36,5)))</f>
        <v/>
      </c>
      <c r="Q36" s="33" t="str" cm="1">
        <f t="array" ref="Q36">IF($AG$36=0,"",IF(INDEX(MASTER!$AI$8:$BD$9,$AG$36,6)=0,"",INDEX(MASTER!$AI$8:$BD$9,$AG$36,6)))</f>
        <v/>
      </c>
      <c r="R36" s="33" t="str" cm="1">
        <f t="array" ref="R36">IF($AG$36=0,"",IF(INDEX(MASTER!$AI$8:$BD$9,$AG$36,7)=0,"",INDEX(MASTER!$AI$8:$BD$9,$AG$36,7)))</f>
        <v/>
      </c>
      <c r="S36" s="33" t="str" cm="1">
        <f t="array" ref="S36">IF($AG$36=0,"",IF(INDEX(MASTER!$AI$8:$BD$9,$AG$36,8)=0,"",INDEX(MASTER!$AI$8:$BD$9,$AG$36,8)))</f>
        <v/>
      </c>
      <c r="T36" s="33" t="str" cm="1">
        <f t="array" ref="T36">IF($AG$36=0,"",IF(INDEX(MASTER!$AI$8:$BD$9,$AG$36,9)=0,"",INDEX(MASTER!$AI$8:$BD$9,$AG$36,9)))</f>
        <v/>
      </c>
      <c r="U36" s="33" t="str" cm="1">
        <f t="array" ref="U36">IF($AG$36=0,"",IF(INDEX(MASTER!$AI$8:$BD$9,$AG$36,10)=0,"",INDEX(MASTER!$AI$8:$BD$9,$AG$36,10)))</f>
        <v/>
      </c>
      <c r="V36" s="33" t="str" cm="1">
        <f t="array" ref="V36">IF($AG$36=0,"",IF(INDEX(MASTER!$AI$8:$BD$9,$AG$36,11)=0,"",INDEX(MASTER!$AI$8:$BD$9,$AG$36,11)))</f>
        <v/>
      </c>
      <c r="W36" s="33" t="str" cm="1">
        <f t="array" ref="W36">IF($AG$36=0,"",IF(INDEX(MASTER!$AI$8:$BD$9,$AG$36,12)=0,"",INDEX(MASTER!$AI$8:$BD$9,$AG$36,12)))</f>
        <v/>
      </c>
      <c r="X36" s="33" t="str" cm="1">
        <f t="array" ref="X36">IF($AG$36=0,"",IF(INDEX(MASTER!$AI$8:$BD$9,$AG$36,13)=0,"",INDEX(MASTER!$AI$8:$BD$9,$AG$36,13)))</f>
        <v/>
      </c>
      <c r="Y36" s="33" t="str" cm="1">
        <f t="array" ref="Y36">IF($AG$36=0,"",IF(INDEX(MASTER!$AI$8:$BD$9,$AG$36,14)=0,"",INDEX(MASTER!$AI$8:$BD$9,$AG$36,14)))</f>
        <v/>
      </c>
      <c r="Z36" s="33" t="str" cm="1">
        <f t="array" ref="Z36">IF($AG$36=0,"",IF(INDEX(MASTER!$AI$8:$BD$9,$AG$36,15)=0,"",INDEX(MASTER!$AI$8:$BD$9,$AG$36,15)))</f>
        <v/>
      </c>
      <c r="AA36" s="33" t="str" cm="1">
        <f t="array" ref="AA36">IF($AG$36=0,"",IF(INDEX(MASTER!$AI$8:$BD$9,$AG$36,16)=0,"",INDEX(MASTER!$AI$8:$BD$9,$AG$36,16)))</f>
        <v/>
      </c>
      <c r="AB36" s="33" t="str" cm="1">
        <f t="array" ref="AB36">IF($AG$36=0,"",IF(INDEX(MASTER!$AI$8:$BD$9,$AG$36,17)=0,"",INDEX(MASTER!$AI$8:$BD$9,$AG$36,17)))</f>
        <v/>
      </c>
      <c r="AC36" s="33" t="str" cm="1">
        <f t="array" ref="AC36">IF($AG$36=0,"",IF(INDEX(MASTER!$AI$8:$BD$9,$AG$36,18)=0,"",INDEX(MASTER!$AI$8:$BD$9,$AG$36,18)))</f>
        <v/>
      </c>
      <c r="AD36" s="33" t="str" cm="1">
        <f t="array" ref="AD36">IF($AG$36=0,"",IF(INDEX(MASTER!$AI$8:$BD$9,$AG$36,19)=0,"",INDEX(MASTER!$AI$8:$BD$9,$AG$36,19)))</f>
        <v/>
      </c>
      <c r="AG36" s="36">
        <v>2</v>
      </c>
      <c r="AM36" s="38"/>
    </row>
    <row r="37" spans="2:39" s="36" customFormat="1" ht="12.75" customHeight="1" x14ac:dyDescent="0.2">
      <c r="B37" s="207" t="s">
        <v>5</v>
      </c>
      <c r="D37" s="210" t="s">
        <v>0</v>
      </c>
      <c r="E37" s="210" t="s">
        <v>22</v>
      </c>
      <c r="F37" s="213" t="s">
        <v>1</v>
      </c>
      <c r="G37" s="214"/>
      <c r="H37" s="214"/>
      <c r="I37" s="214"/>
      <c r="J37" s="214"/>
      <c r="K37" s="219" t="s">
        <v>15</v>
      </c>
      <c r="L37" s="43" t="str">
        <f t="shared" ref="L37:M37" si="8">IF(OR(TRIM(L35)=0,TRIM(L35)=""),"",IF(IFERROR(TRIM(INDEX(QryItemNamed,MATCH(TRIM(L35),ITEM,0),2)),"")="Y","SPECIAL",LEFT(IFERROR(TRIM(INDEX(ITEM,MATCH(TRIM(L35),ITEM,0))),""),3)))</f>
        <v/>
      </c>
      <c r="M37" s="43" t="str">
        <f t="shared" si="8"/>
        <v/>
      </c>
      <c r="N37" s="42" t="str">
        <f t="shared" ref="N37:AD37" si="9">IF(OR(TRIM(N35)=0,TRIM(N35)=""),"",IF(IFERROR(TRIM(INDEX(QryItemNamed,MATCH(TRIM(N35),ITEM,0),2)),"")="Y","SPECIAL",LEFT(IFERROR(TRIM(INDEX(ITEM,MATCH(TRIM(N35),ITEM,0))),""),3)))</f>
        <v/>
      </c>
      <c r="O37" s="42" t="str">
        <f t="shared" si="9"/>
        <v/>
      </c>
      <c r="P37" s="43" t="str">
        <f t="shared" ref="P37" si="10">IF(OR(TRIM(P35)=0,TRIM(P35)=""),"",IF(IFERROR(TRIM(INDEX(QryItemNamed,MATCH(TRIM(P35),ITEM,0),2)),"")="Y","SPECIAL",LEFT(IFERROR(TRIM(INDEX(ITEM,MATCH(TRIM(P35),ITEM,0))),""),3)))</f>
        <v/>
      </c>
      <c r="Q37" s="43" t="str">
        <f t="shared" si="9"/>
        <v/>
      </c>
      <c r="R37" s="43" t="str">
        <f t="shared" si="9"/>
        <v/>
      </c>
      <c r="S37" s="43" t="str">
        <f t="shared" si="9"/>
        <v/>
      </c>
      <c r="T37" s="43" t="str">
        <f t="shared" si="9"/>
        <v/>
      </c>
      <c r="U37" s="43" t="str">
        <f t="shared" si="9"/>
        <v/>
      </c>
      <c r="V37" s="43" t="str">
        <f t="shared" ref="V37:Z37" si="11">IF(OR(TRIM(V35)=0,TRIM(V35)=""),"",IF(IFERROR(TRIM(INDEX(QryItemNamed,MATCH(TRIM(V35),ITEM,0),2)),"")="Y","SPECIAL",LEFT(IFERROR(TRIM(INDEX(ITEM,MATCH(TRIM(V35),ITEM,0))),""),3)))</f>
        <v/>
      </c>
      <c r="W37" s="43" t="str">
        <f t="shared" si="11"/>
        <v/>
      </c>
      <c r="X37" s="43" t="str">
        <f t="shared" si="11"/>
        <v/>
      </c>
      <c r="Y37" s="43" t="str">
        <f t="shared" si="11"/>
        <v/>
      </c>
      <c r="Z37" s="43" t="str">
        <f t="shared" si="11"/>
        <v/>
      </c>
      <c r="AA37" s="43" t="str">
        <f t="shared" si="9"/>
        <v/>
      </c>
      <c r="AB37" s="43" t="str">
        <f t="shared" si="9"/>
        <v/>
      </c>
      <c r="AC37" s="43" t="str">
        <f t="shared" si="9"/>
        <v/>
      </c>
      <c r="AD37" s="43" t="str">
        <f t="shared" si="9"/>
        <v/>
      </c>
      <c r="AM37" s="38"/>
    </row>
    <row r="38" spans="2:39" s="36" customFormat="1" ht="12.75" customHeight="1" x14ac:dyDescent="0.2">
      <c r="B38" s="208"/>
      <c r="D38" s="211"/>
      <c r="E38" s="211"/>
      <c r="F38" s="215"/>
      <c r="G38" s="216"/>
      <c r="H38" s="216"/>
      <c r="I38" s="216"/>
      <c r="J38" s="216"/>
      <c r="K38" s="220"/>
      <c r="L38" s="229" t="str">
        <f t="shared" ref="L38:M38" si="12">IF(OR(TRIM(L35)=0,TRIM(L35)=""),IF(L36="","",L36),IF(IFERROR(TRIM(INDEX(QryItemNamed,MATCH(TRIM(L35),ITEM,0),2)),"")="Y",TRIM(RIGHT(IFERROR(TRIM(INDEX(QryItemNamed,MATCH(TRIM(L35),ITEM,0),4)),"123456789012"),LEN(IFERROR(TRIM(INDEX(QryItemNamed,MATCH(TRIM(L35),ITEM,0),4)),"123456789012"))-9))&amp;L36,IFERROR(TRIM(INDEX(QryItemNamed,MATCH(TRIM(L35),ITEM,0),4))&amp;L36,"ITEM CODE DOES NOT EXIST IN ITEM MASTER")))</f>
        <v/>
      </c>
      <c r="M38" s="229" t="str">
        <f t="shared" si="12"/>
        <v/>
      </c>
      <c r="N38" s="230" t="str">
        <f t="shared" ref="N38:AD38" si="13">IF(OR(TRIM(N35)=0,TRIM(N35)=""),IF(N36="","",N36),IF(IFERROR(TRIM(INDEX(QryItemNamed,MATCH(TRIM(N35),ITEM,0),2)),"")="Y",TRIM(RIGHT(IFERROR(TRIM(INDEX(QryItemNamed,MATCH(TRIM(N35),ITEM,0),4)),"123456789012"),LEN(IFERROR(TRIM(INDEX(QryItemNamed,MATCH(TRIM(N35),ITEM,0),4)),"123456789012"))-9))&amp;N36,IFERROR(TRIM(INDEX(QryItemNamed,MATCH(TRIM(N35),ITEM,0),4))&amp;N36,"ITEM CODE DOES NOT EXIST IN ITEM MASTER")))</f>
        <v/>
      </c>
      <c r="O38" s="230" t="str">
        <f t="shared" si="13"/>
        <v/>
      </c>
      <c r="P38" s="229" t="str">
        <f t="shared" ref="P38" si="14">IF(OR(TRIM(P35)=0,TRIM(P35)=""),IF(P36="","",P36),IF(IFERROR(TRIM(INDEX(QryItemNamed,MATCH(TRIM(P35),ITEM,0),2)),"")="Y",TRIM(RIGHT(IFERROR(TRIM(INDEX(QryItemNamed,MATCH(TRIM(P35),ITEM,0),4)),"123456789012"),LEN(IFERROR(TRIM(INDEX(QryItemNamed,MATCH(TRIM(P35),ITEM,0),4)),"123456789012"))-9))&amp;P36,IFERROR(TRIM(INDEX(QryItemNamed,MATCH(TRIM(P35),ITEM,0),4))&amp;P36,"ITEM CODE DOES NOT EXIST IN ITEM MASTER")))</f>
        <v/>
      </c>
      <c r="Q38" s="229" t="str">
        <f t="shared" si="13"/>
        <v/>
      </c>
      <c r="R38" s="229" t="str">
        <f t="shared" si="13"/>
        <v/>
      </c>
      <c r="S38" s="229" t="str">
        <f t="shared" si="13"/>
        <v/>
      </c>
      <c r="T38" s="229" t="str">
        <f t="shared" si="13"/>
        <v/>
      </c>
      <c r="U38" s="229" t="str">
        <f t="shared" si="13"/>
        <v/>
      </c>
      <c r="V38" s="229" t="str">
        <f t="shared" ref="V38:Z38" si="15">IF(OR(TRIM(V35)=0,TRIM(V35)=""),IF(V36="","",V36),IF(IFERROR(TRIM(INDEX(QryItemNamed,MATCH(TRIM(V35),ITEM,0),2)),"")="Y",TRIM(RIGHT(IFERROR(TRIM(INDEX(QryItemNamed,MATCH(TRIM(V35),ITEM,0),4)),"123456789012"),LEN(IFERROR(TRIM(INDEX(QryItemNamed,MATCH(TRIM(V35),ITEM,0),4)),"123456789012"))-9))&amp;V36,IFERROR(TRIM(INDEX(QryItemNamed,MATCH(TRIM(V35),ITEM,0),4))&amp;V36,"ITEM CODE DOES NOT EXIST IN ITEM MASTER")))</f>
        <v/>
      </c>
      <c r="W38" s="229" t="str">
        <f t="shared" si="15"/>
        <v/>
      </c>
      <c r="X38" s="229" t="str">
        <f t="shared" si="15"/>
        <v/>
      </c>
      <c r="Y38" s="229" t="str">
        <f t="shared" si="15"/>
        <v/>
      </c>
      <c r="Z38" s="229" t="str">
        <f t="shared" si="15"/>
        <v/>
      </c>
      <c r="AA38" s="229" t="str">
        <f t="shared" si="13"/>
        <v/>
      </c>
      <c r="AB38" s="229" t="str">
        <f t="shared" si="13"/>
        <v/>
      </c>
      <c r="AC38" s="229" t="str">
        <f t="shared" si="13"/>
        <v/>
      </c>
      <c r="AD38" s="193" t="str">
        <f t="shared" si="13"/>
        <v/>
      </c>
      <c r="AM38" s="38"/>
    </row>
    <row r="39" spans="2:39" s="36" customFormat="1" ht="12.75" customHeight="1" x14ac:dyDescent="0.2">
      <c r="B39" s="208"/>
      <c r="D39" s="211"/>
      <c r="E39" s="211"/>
      <c r="F39" s="215"/>
      <c r="G39" s="216"/>
      <c r="H39" s="216"/>
      <c r="I39" s="216"/>
      <c r="J39" s="216"/>
      <c r="K39" s="220"/>
      <c r="L39" s="229"/>
      <c r="M39" s="229"/>
      <c r="N39" s="230"/>
      <c r="O39" s="230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194"/>
      <c r="AM39" s="38"/>
    </row>
    <row r="40" spans="2:39" s="36" customFormat="1" ht="12.75" customHeight="1" x14ac:dyDescent="0.2">
      <c r="B40" s="208"/>
      <c r="D40" s="211"/>
      <c r="E40" s="211"/>
      <c r="F40" s="215"/>
      <c r="G40" s="216"/>
      <c r="H40" s="216"/>
      <c r="I40" s="216"/>
      <c r="J40" s="216"/>
      <c r="K40" s="220"/>
      <c r="L40" s="229"/>
      <c r="M40" s="229"/>
      <c r="N40" s="230"/>
      <c r="O40" s="230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194"/>
      <c r="AM40" s="38"/>
    </row>
    <row r="41" spans="2:39" s="36" customFormat="1" ht="12.75" customHeight="1" x14ac:dyDescent="0.2">
      <c r="B41" s="208"/>
      <c r="D41" s="211"/>
      <c r="E41" s="211"/>
      <c r="F41" s="215"/>
      <c r="G41" s="216"/>
      <c r="H41" s="216"/>
      <c r="I41" s="216"/>
      <c r="J41" s="216"/>
      <c r="K41" s="220"/>
      <c r="L41" s="229"/>
      <c r="M41" s="229"/>
      <c r="N41" s="230"/>
      <c r="O41" s="230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194"/>
      <c r="AM41" s="38"/>
    </row>
    <row r="42" spans="2:39" s="36" customFormat="1" ht="12.75" customHeight="1" x14ac:dyDescent="0.2">
      <c r="B42" s="208"/>
      <c r="D42" s="211"/>
      <c r="E42" s="211"/>
      <c r="F42" s="215"/>
      <c r="G42" s="216"/>
      <c r="H42" s="216"/>
      <c r="I42" s="216"/>
      <c r="J42" s="216"/>
      <c r="K42" s="220"/>
      <c r="L42" s="229"/>
      <c r="M42" s="229"/>
      <c r="N42" s="230"/>
      <c r="O42" s="230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194"/>
      <c r="AM42" s="38"/>
    </row>
    <row r="43" spans="2:39" s="36" customFormat="1" ht="12.75" customHeight="1" x14ac:dyDescent="0.2">
      <c r="B43" s="208"/>
      <c r="D43" s="211"/>
      <c r="E43" s="211"/>
      <c r="F43" s="215"/>
      <c r="G43" s="216"/>
      <c r="H43" s="216"/>
      <c r="I43" s="216"/>
      <c r="J43" s="216"/>
      <c r="K43" s="220"/>
      <c r="L43" s="229"/>
      <c r="M43" s="229"/>
      <c r="N43" s="230"/>
      <c r="O43" s="230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194"/>
      <c r="AM43" s="38"/>
    </row>
    <row r="44" spans="2:39" s="36" customFormat="1" ht="12.75" customHeight="1" x14ac:dyDescent="0.2">
      <c r="B44" s="208"/>
      <c r="D44" s="211"/>
      <c r="E44" s="211"/>
      <c r="F44" s="215"/>
      <c r="G44" s="216"/>
      <c r="H44" s="216"/>
      <c r="I44" s="216"/>
      <c r="J44" s="216"/>
      <c r="K44" s="220"/>
      <c r="L44" s="229"/>
      <c r="M44" s="229"/>
      <c r="N44" s="230"/>
      <c r="O44" s="230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4"/>
      <c r="AM44" s="38"/>
    </row>
    <row r="45" spans="2:39" s="36" customFormat="1" ht="12.75" customHeight="1" x14ac:dyDescent="0.2">
      <c r="B45" s="208"/>
      <c r="D45" s="211"/>
      <c r="E45" s="211"/>
      <c r="F45" s="215"/>
      <c r="G45" s="216"/>
      <c r="H45" s="216"/>
      <c r="I45" s="216"/>
      <c r="J45" s="216"/>
      <c r="K45" s="220"/>
      <c r="L45" s="229"/>
      <c r="M45" s="229"/>
      <c r="N45" s="230"/>
      <c r="O45" s="230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194"/>
      <c r="AM45" s="38"/>
    </row>
    <row r="46" spans="2:39" s="36" customFormat="1" ht="12.75" customHeight="1" x14ac:dyDescent="0.2">
      <c r="B46" s="208"/>
      <c r="D46" s="211"/>
      <c r="E46" s="211"/>
      <c r="F46" s="215"/>
      <c r="G46" s="216"/>
      <c r="H46" s="216"/>
      <c r="I46" s="216"/>
      <c r="J46" s="216"/>
      <c r="K46" s="220"/>
      <c r="L46" s="229"/>
      <c r="M46" s="229"/>
      <c r="N46" s="230"/>
      <c r="O46" s="230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194"/>
      <c r="AM46" s="38"/>
    </row>
    <row r="47" spans="2:39" s="36" customFormat="1" ht="12.75" customHeight="1" x14ac:dyDescent="0.2">
      <c r="B47" s="208"/>
      <c r="D47" s="211"/>
      <c r="E47" s="211"/>
      <c r="F47" s="215"/>
      <c r="G47" s="216"/>
      <c r="H47" s="216"/>
      <c r="I47" s="216"/>
      <c r="J47" s="216"/>
      <c r="K47" s="220"/>
      <c r="L47" s="229"/>
      <c r="M47" s="229"/>
      <c r="N47" s="230"/>
      <c r="O47" s="230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194"/>
      <c r="AM47" s="38"/>
    </row>
    <row r="48" spans="2:39" s="36" customFormat="1" ht="12.75" customHeight="1" x14ac:dyDescent="0.2">
      <c r="B48" s="208"/>
      <c r="D48" s="211"/>
      <c r="E48" s="211"/>
      <c r="F48" s="215"/>
      <c r="G48" s="216"/>
      <c r="H48" s="216"/>
      <c r="I48" s="216"/>
      <c r="J48" s="216"/>
      <c r="K48" s="220"/>
      <c r="L48" s="229"/>
      <c r="M48" s="229"/>
      <c r="N48" s="230"/>
      <c r="O48" s="230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194"/>
      <c r="AM48" s="38"/>
    </row>
    <row r="49" spans="2:39" s="36" customFormat="1" ht="12.75" customHeight="1" x14ac:dyDescent="0.2">
      <c r="B49" s="208"/>
      <c r="D49" s="211"/>
      <c r="E49" s="211"/>
      <c r="F49" s="215"/>
      <c r="G49" s="216"/>
      <c r="H49" s="216"/>
      <c r="I49" s="216"/>
      <c r="J49" s="216"/>
      <c r="K49" s="220"/>
      <c r="L49" s="229"/>
      <c r="M49" s="229"/>
      <c r="N49" s="230"/>
      <c r="O49" s="230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195"/>
      <c r="AM49" s="38"/>
    </row>
    <row r="50" spans="2:39" s="36" customFormat="1" ht="12.75" customHeight="1" thickBot="1" x14ac:dyDescent="0.25">
      <c r="B50" s="209"/>
      <c r="D50" s="212"/>
      <c r="E50" s="212"/>
      <c r="F50" s="217"/>
      <c r="G50" s="218"/>
      <c r="H50" s="218"/>
      <c r="I50" s="218"/>
      <c r="J50" s="218"/>
      <c r="K50" s="221"/>
      <c r="L50" s="45" t="str">
        <f t="shared" ref="L50:M50" si="16">IF(OR(TRIM(L35)=0,TRIM(L35)=""),"",IF(IFERROR(TRIM(INDEX(QryItemNamed,MATCH(TRIM(L35),ITEM,0),3)),"")="LS","",IFERROR(TRIM(INDEX(QryItemNamed,MATCH(TRIM(L35),ITEM,0),3)),"")))</f>
        <v/>
      </c>
      <c r="M50" s="45" t="str">
        <f t="shared" si="16"/>
        <v/>
      </c>
      <c r="N50" s="44" t="str">
        <f t="shared" ref="N50:AD50" si="17">IF(OR(TRIM(N35)=0,TRIM(N35)=""),"",IF(IFERROR(TRIM(INDEX(QryItemNamed,MATCH(TRIM(N35),ITEM,0),3)),"")="LS","",IFERROR(TRIM(INDEX(QryItemNamed,MATCH(TRIM(N35),ITEM,0),3)),"")))</f>
        <v/>
      </c>
      <c r="O50" s="44" t="str">
        <f t="shared" si="17"/>
        <v/>
      </c>
      <c r="P50" s="45" t="str">
        <f t="shared" ref="P50" si="18">IF(OR(TRIM(P35)=0,TRIM(P35)=""),"",IF(IFERROR(TRIM(INDEX(QryItemNamed,MATCH(TRIM(P35),ITEM,0),3)),"")="LS","",IFERROR(TRIM(INDEX(QryItemNamed,MATCH(TRIM(P35),ITEM,0),3)),"")))</f>
        <v/>
      </c>
      <c r="Q50" s="45" t="str">
        <f t="shared" si="17"/>
        <v/>
      </c>
      <c r="R50" s="45" t="str">
        <f t="shared" si="17"/>
        <v/>
      </c>
      <c r="S50" s="45" t="str">
        <f t="shared" si="17"/>
        <v/>
      </c>
      <c r="T50" s="45" t="str">
        <f t="shared" si="17"/>
        <v/>
      </c>
      <c r="U50" s="45" t="str">
        <f t="shared" si="17"/>
        <v/>
      </c>
      <c r="V50" s="45" t="str">
        <f t="shared" ref="V50:Z50" si="19">IF(OR(TRIM(V35)=0,TRIM(V35)=""),"",IF(IFERROR(TRIM(INDEX(QryItemNamed,MATCH(TRIM(V35),ITEM,0),3)),"")="LS","",IFERROR(TRIM(INDEX(QryItemNamed,MATCH(TRIM(V35),ITEM,0),3)),"")))</f>
        <v/>
      </c>
      <c r="W50" s="45" t="str">
        <f t="shared" si="19"/>
        <v/>
      </c>
      <c r="X50" s="45" t="str">
        <f t="shared" si="19"/>
        <v/>
      </c>
      <c r="Y50" s="45" t="str">
        <f t="shared" si="19"/>
        <v/>
      </c>
      <c r="Z50" s="45" t="str">
        <f t="shared" si="19"/>
        <v/>
      </c>
      <c r="AA50" s="45" t="str">
        <f t="shared" si="17"/>
        <v/>
      </c>
      <c r="AB50" s="45" t="str">
        <f t="shared" si="17"/>
        <v/>
      </c>
      <c r="AC50" s="45" t="str">
        <f t="shared" si="17"/>
        <v/>
      </c>
      <c r="AD50" s="45" t="str">
        <f t="shared" si="17"/>
        <v/>
      </c>
      <c r="AM50" s="38"/>
    </row>
    <row r="51" spans="2:39" s="36" customFormat="1" ht="12.75" customHeight="1" x14ac:dyDescent="0.2">
      <c r="B51" s="46"/>
      <c r="D51" s="47"/>
      <c r="E51" s="47"/>
      <c r="F51" s="222"/>
      <c r="G51" s="223"/>
      <c r="H51" s="47"/>
      <c r="I51" s="222"/>
      <c r="J51" s="223"/>
      <c r="K51" s="48"/>
      <c r="L51" s="47"/>
      <c r="M51" s="47"/>
      <c r="N51" s="51"/>
      <c r="O51" s="50"/>
      <c r="P51" s="47"/>
      <c r="Q51" s="51"/>
      <c r="R51" s="47"/>
      <c r="S51" s="47"/>
      <c r="T51" s="47"/>
      <c r="U51" s="47"/>
      <c r="V51" s="47"/>
      <c r="W51" s="47"/>
      <c r="X51" s="47"/>
      <c r="Y51" s="51"/>
      <c r="Z51" s="47"/>
      <c r="AA51" s="47"/>
      <c r="AB51" s="47"/>
      <c r="AC51" s="47"/>
      <c r="AD51" s="47"/>
      <c r="AM51" s="38"/>
    </row>
    <row r="52" spans="2:39" s="36" customFormat="1" ht="12.75" customHeight="1" x14ac:dyDescent="0.2">
      <c r="B52" s="46"/>
      <c r="D52" s="47"/>
      <c r="E52" s="47"/>
      <c r="F52" s="222"/>
      <c r="G52" s="223"/>
      <c r="H52" s="47"/>
      <c r="I52" s="222"/>
      <c r="J52" s="223"/>
      <c r="K52" s="48"/>
      <c r="L52" s="51"/>
      <c r="M52" s="51"/>
      <c r="N52" s="51"/>
      <c r="O52" s="51"/>
      <c r="P52" s="51"/>
      <c r="Q52" s="51"/>
      <c r="R52" s="47"/>
      <c r="S52" s="47"/>
      <c r="T52" s="47"/>
      <c r="U52" s="47"/>
      <c r="V52" s="51"/>
      <c r="W52" s="47"/>
      <c r="X52" s="47"/>
      <c r="Y52" s="51"/>
      <c r="Z52" s="51"/>
      <c r="AA52" s="47"/>
      <c r="AB52" s="47"/>
      <c r="AC52" s="47"/>
      <c r="AD52" s="47"/>
      <c r="AM52" s="38"/>
    </row>
    <row r="53" spans="2:39" s="36" customFormat="1" ht="12.75" customHeight="1" x14ac:dyDescent="0.2">
      <c r="B53" s="46">
        <v>1</v>
      </c>
      <c r="D53" s="47"/>
      <c r="E53" s="47"/>
      <c r="F53" s="222" t="s">
        <v>20</v>
      </c>
      <c r="G53" s="227"/>
      <c r="H53" s="227"/>
      <c r="I53" s="227"/>
      <c r="J53" s="223"/>
      <c r="K53" s="48"/>
      <c r="L53" s="53" t="str">
        <f>IF('Import 2 &amp; 4'!K175=0,"",'Import 2 &amp; 4'!K175)</f>
        <v/>
      </c>
      <c r="M53" s="53" t="str">
        <f>IF('Import 2 &amp; 4'!L175=0,"",'Import 2 &amp; 4'!L175)</f>
        <v/>
      </c>
      <c r="N53" s="53" t="str">
        <f>IF('Import 2 &amp; 4'!M175=0,"",'Import 2 &amp; 4'!M175)</f>
        <v/>
      </c>
      <c r="O53" s="53" t="str">
        <f>IF('Import 2 &amp; 4'!N175=0,"",'Import 2 &amp; 4'!N175)</f>
        <v/>
      </c>
      <c r="P53" s="53" t="str">
        <f>IF('Import 2 &amp; 4'!O175=0,"",'Import 2 &amp; 4'!O175)</f>
        <v/>
      </c>
      <c r="Q53" s="53" t="str">
        <f>IF('Import 2 &amp; 4'!P175=0,"",'Import 2 &amp; 4'!P175)</f>
        <v/>
      </c>
      <c r="R53" s="53" t="str">
        <f>IF('Import 2 &amp; 4'!Q175=0,"",'Import 2 &amp; 4'!Q175)</f>
        <v/>
      </c>
      <c r="S53" s="53" t="str">
        <f>IF('Import 2 &amp; 4'!R175=0,"",'Import 2 &amp; 4'!R175)</f>
        <v/>
      </c>
      <c r="T53" s="53" t="str">
        <f>IF('Import 2 &amp; 4'!S175=0,"",'Import 2 &amp; 4'!S175)</f>
        <v/>
      </c>
      <c r="U53" s="53" t="str">
        <f>IF('Import 2 &amp; 4'!T175=0,"",'Import 2 &amp; 4'!T175)</f>
        <v/>
      </c>
      <c r="V53" s="53" t="str">
        <f>IF('Import 2 &amp; 4'!U175=0,"",'Import 2 &amp; 4'!U175)</f>
        <v/>
      </c>
      <c r="W53" s="53" t="str">
        <f>IF('Import 2 &amp; 4'!V175=0,"",'Import 2 &amp; 4'!V175)</f>
        <v/>
      </c>
      <c r="X53" s="53" t="str">
        <f>IF('Import 2 &amp; 4'!W175=0,"",'Import 2 &amp; 4'!W175)</f>
        <v/>
      </c>
      <c r="Y53" s="53" t="str">
        <f>IF('Import 2 &amp; 4'!X175=0,"",'Import 2 &amp; 4'!X175)</f>
        <v/>
      </c>
      <c r="Z53" s="53" t="str">
        <f>IF('Import 2 &amp; 4'!Y175=0,"",'Import 2 &amp; 4'!Y175)</f>
        <v/>
      </c>
      <c r="AA53" s="53" t="str">
        <f>IF('Import 2 &amp; 4'!Z175=0,"",'Import 2 &amp; 4'!Z175)</f>
        <v/>
      </c>
      <c r="AB53" s="53" t="str">
        <f>IF('Import 2 &amp; 4'!AA175=0,"",'Import 2 &amp; 4'!AA175)</f>
        <v/>
      </c>
      <c r="AC53" s="53" t="str">
        <f>IF('Import 2 &amp; 4'!AB175=0,"",'Import 2 &amp; 4'!AB175)</f>
        <v/>
      </c>
      <c r="AD53" s="53" t="str">
        <f>IF('Import 2 &amp; 4'!AC175=0,"",'Import 2 &amp; 4'!AC175)</f>
        <v/>
      </c>
      <c r="AM53" s="38"/>
    </row>
    <row r="54" spans="2:39" s="36" customFormat="1" ht="12.75" customHeight="1" x14ac:dyDescent="0.2">
      <c r="B54" s="46"/>
      <c r="D54" s="47"/>
      <c r="E54" s="47"/>
      <c r="F54" s="222"/>
      <c r="G54" s="223"/>
      <c r="H54" s="47"/>
      <c r="I54" s="222"/>
      <c r="J54" s="223"/>
      <c r="K54" s="48"/>
      <c r="L54" s="51"/>
      <c r="M54" s="51"/>
      <c r="N54" s="51"/>
      <c r="O54" s="51"/>
      <c r="P54" s="51"/>
      <c r="Q54" s="51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M54" s="38"/>
    </row>
    <row r="55" spans="2:39" s="36" customFormat="1" ht="12.75" customHeight="1" x14ac:dyDescent="0.2">
      <c r="B55" s="46"/>
      <c r="D55" s="47"/>
      <c r="E55" s="47"/>
      <c r="F55" s="222"/>
      <c r="G55" s="223"/>
      <c r="H55" s="47"/>
      <c r="I55" s="222"/>
      <c r="J55" s="223"/>
      <c r="K55" s="48"/>
      <c r="L55" s="51"/>
      <c r="M55" s="51"/>
      <c r="N55" s="51"/>
      <c r="O55" s="51"/>
      <c r="P55" s="51"/>
      <c r="Q55" s="51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M55" s="38"/>
    </row>
    <row r="56" spans="2:39" s="36" customFormat="1" ht="12.75" customHeight="1" x14ac:dyDescent="0.2">
      <c r="B56" s="46"/>
      <c r="D56" s="47"/>
      <c r="E56" s="47"/>
      <c r="F56" s="222"/>
      <c r="G56" s="223"/>
      <c r="H56" s="47"/>
      <c r="I56" s="222"/>
      <c r="J56" s="223"/>
      <c r="K56" s="48"/>
      <c r="L56" s="51"/>
      <c r="M56" s="51"/>
      <c r="N56" s="51"/>
      <c r="O56" s="51"/>
      <c r="P56" s="51"/>
      <c r="Q56" s="51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M56" s="38"/>
    </row>
    <row r="57" spans="2:39" s="36" customFormat="1" ht="12.75" customHeight="1" thickBot="1" x14ac:dyDescent="0.25">
      <c r="B57" s="46"/>
      <c r="D57" s="47"/>
      <c r="E57" s="47"/>
      <c r="F57" s="222"/>
      <c r="G57" s="223"/>
      <c r="H57" s="47"/>
      <c r="I57" s="222"/>
      <c r="J57" s="223"/>
      <c r="K57" s="48"/>
      <c r="L57" s="51"/>
      <c r="M57" s="51"/>
      <c r="N57" s="51"/>
      <c r="O57" s="51"/>
      <c r="P57" s="51"/>
      <c r="Q57" s="51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M57" s="38"/>
    </row>
    <row r="58" spans="2:39" s="36" customFormat="1" ht="12.75" customHeight="1" thickBot="1" x14ac:dyDescent="0.25">
      <c r="B58" s="36" t="s">
        <v>6</v>
      </c>
      <c r="D58" s="224" t="s">
        <v>23</v>
      </c>
      <c r="E58" s="225"/>
      <c r="F58" s="225"/>
      <c r="G58" s="225"/>
      <c r="H58" s="225"/>
      <c r="I58" s="225"/>
      <c r="J58" s="225"/>
      <c r="K58" s="226"/>
      <c r="L58" s="55" t="str">
        <f>IF(SUM(L51:L57)=0,"",SUM(L51:L57))</f>
        <v/>
      </c>
      <c r="M58" s="55" t="str">
        <f>IF(SUM(M51:M57)=0,"",SUM(M51:M57))</f>
        <v/>
      </c>
      <c r="N58" s="55" t="str">
        <f t="shared" ref="N58:AD58" si="20">IF(SUM(N51:N57)=0,"",SUM(N51:N57))</f>
        <v/>
      </c>
      <c r="O58" s="55" t="str">
        <f t="shared" si="20"/>
        <v/>
      </c>
      <c r="P58" s="55" t="str">
        <f t="shared" si="20"/>
        <v/>
      </c>
      <c r="Q58" s="55" t="str">
        <f t="shared" si="20"/>
        <v/>
      </c>
      <c r="R58" s="55" t="str">
        <f t="shared" si="20"/>
        <v/>
      </c>
      <c r="S58" s="55" t="str">
        <f t="shared" si="20"/>
        <v/>
      </c>
      <c r="T58" s="55" t="str">
        <f t="shared" si="20"/>
        <v/>
      </c>
      <c r="U58" s="55" t="str">
        <f t="shared" si="20"/>
        <v/>
      </c>
      <c r="V58" s="55" t="str">
        <f t="shared" si="20"/>
        <v/>
      </c>
      <c r="W58" s="55" t="str">
        <f t="shared" si="20"/>
        <v/>
      </c>
      <c r="X58" s="55" t="str">
        <f t="shared" si="20"/>
        <v/>
      </c>
      <c r="Y58" s="55" t="str">
        <f t="shared" si="20"/>
        <v/>
      </c>
      <c r="Z58" s="55" t="str">
        <f t="shared" si="20"/>
        <v/>
      </c>
      <c r="AA58" s="55" t="str">
        <f t="shared" si="20"/>
        <v/>
      </c>
      <c r="AB58" s="55" t="str">
        <f t="shared" si="20"/>
        <v/>
      </c>
      <c r="AC58" s="55" t="str">
        <f t="shared" si="20"/>
        <v/>
      </c>
      <c r="AD58" s="55" t="str">
        <f t="shared" si="20"/>
        <v/>
      </c>
    </row>
    <row r="59" spans="2:39" s="36" customFormat="1" ht="12.75" customHeight="1" x14ac:dyDescent="0.2">
      <c r="B59" s="36" t="s">
        <v>6</v>
      </c>
      <c r="D59" s="224" t="s">
        <v>20</v>
      </c>
      <c r="E59" s="225"/>
      <c r="F59" s="225"/>
      <c r="G59" s="225"/>
      <c r="H59" s="225"/>
      <c r="I59" s="225"/>
      <c r="J59" s="225"/>
      <c r="K59" s="226"/>
      <c r="L59" s="55" t="str">
        <f t="shared" ref="L59" si="21">L58</f>
        <v/>
      </c>
      <c r="M59" s="55" t="str">
        <f>M58</f>
        <v/>
      </c>
      <c r="N59" s="55" t="str">
        <f>N58</f>
        <v/>
      </c>
      <c r="O59" s="55" t="str">
        <f>O58</f>
        <v/>
      </c>
      <c r="P59" s="55" t="str">
        <f>P58</f>
        <v/>
      </c>
      <c r="Q59" s="55" t="str">
        <f t="shared" ref="Q59:Z59" si="22">Q58</f>
        <v/>
      </c>
      <c r="R59" s="55" t="str">
        <f t="shared" si="22"/>
        <v/>
      </c>
      <c r="S59" s="55" t="str">
        <f t="shared" si="22"/>
        <v/>
      </c>
      <c r="T59" s="55" t="str">
        <f t="shared" si="22"/>
        <v/>
      </c>
      <c r="U59" s="55" t="str">
        <f t="shared" si="22"/>
        <v/>
      </c>
      <c r="V59" s="55" t="str">
        <f t="shared" si="22"/>
        <v/>
      </c>
      <c r="W59" s="55" t="str">
        <f t="shared" si="22"/>
        <v/>
      </c>
      <c r="X59" s="55" t="str">
        <f t="shared" si="22"/>
        <v/>
      </c>
      <c r="Y59" s="55" t="str">
        <f t="shared" si="22"/>
        <v/>
      </c>
      <c r="Z59" s="55" t="str">
        <f t="shared" si="22"/>
        <v/>
      </c>
      <c r="AA59" s="55"/>
      <c r="AB59" s="55"/>
      <c r="AC59" s="55"/>
      <c r="AD59" s="55"/>
    </row>
  </sheetData>
  <mergeCells count="84">
    <mergeCell ref="F51:G51"/>
    <mergeCell ref="I51:J51"/>
    <mergeCell ref="V38:V49"/>
    <mergeCell ref="W38:W49"/>
    <mergeCell ref="X38:X49"/>
    <mergeCell ref="L38:L49"/>
    <mergeCell ref="M38:M49"/>
    <mergeCell ref="N38:N49"/>
    <mergeCell ref="O38:O49"/>
    <mergeCell ref="P38:P49"/>
    <mergeCell ref="Q38:Q49"/>
    <mergeCell ref="R38:R49"/>
    <mergeCell ref="S38:S49"/>
    <mergeCell ref="D58:K58"/>
    <mergeCell ref="D59:K59"/>
    <mergeCell ref="F52:G52"/>
    <mergeCell ref="I52:J52"/>
    <mergeCell ref="F53:J53"/>
    <mergeCell ref="F54:G54"/>
    <mergeCell ref="I54:J54"/>
    <mergeCell ref="F55:G55"/>
    <mergeCell ref="I55:J55"/>
    <mergeCell ref="F56:G56"/>
    <mergeCell ref="I56:J56"/>
    <mergeCell ref="F57:G57"/>
    <mergeCell ref="I57:J57"/>
    <mergeCell ref="D34:AD34"/>
    <mergeCell ref="D35:J35"/>
    <mergeCell ref="D36:J36"/>
    <mergeCell ref="B37:B50"/>
    <mergeCell ref="D37:D50"/>
    <mergeCell ref="E37:E50"/>
    <mergeCell ref="F37:J50"/>
    <mergeCell ref="K37:K50"/>
    <mergeCell ref="T38:T49"/>
    <mergeCell ref="U38:U49"/>
    <mergeCell ref="AD38:AD49"/>
    <mergeCell ref="AB38:AB49"/>
    <mergeCell ref="AC38:AC49"/>
    <mergeCell ref="Y38:Y49"/>
    <mergeCell ref="Z38:Z49"/>
    <mergeCell ref="AA38:AA49"/>
    <mergeCell ref="D32:K32"/>
    <mergeCell ref="F25:G25"/>
    <mergeCell ref="I25:J25"/>
    <mergeCell ref="F26:J26"/>
    <mergeCell ref="F27:G27"/>
    <mergeCell ref="I27:J27"/>
    <mergeCell ref="F28:G28"/>
    <mergeCell ref="I28:J28"/>
    <mergeCell ref="F29:G29"/>
    <mergeCell ref="I29:J29"/>
    <mergeCell ref="F30:G30"/>
    <mergeCell ref="I30:J30"/>
    <mergeCell ref="D31:K31"/>
    <mergeCell ref="F24:G24"/>
    <mergeCell ref="I24:J24"/>
    <mergeCell ref="V11:V22"/>
    <mergeCell ref="W11:W22"/>
    <mergeCell ref="X11:X22"/>
    <mergeCell ref="L11:L22"/>
    <mergeCell ref="M11:M22"/>
    <mergeCell ref="N11:N22"/>
    <mergeCell ref="O11:O22"/>
    <mergeCell ref="P11:P22"/>
    <mergeCell ref="Q11:Q22"/>
    <mergeCell ref="R11:R22"/>
    <mergeCell ref="S11:S22"/>
    <mergeCell ref="AD11:AD22"/>
    <mergeCell ref="D7:AD7"/>
    <mergeCell ref="D8:J8"/>
    <mergeCell ref="D9:J9"/>
    <mergeCell ref="B10:B23"/>
    <mergeCell ref="D10:D23"/>
    <mergeCell ref="E10:E23"/>
    <mergeCell ref="F10:J23"/>
    <mergeCell ref="K10:K23"/>
    <mergeCell ref="T11:T22"/>
    <mergeCell ref="U11:U22"/>
    <mergeCell ref="AB11:AB22"/>
    <mergeCell ref="AC11:AC22"/>
    <mergeCell ref="Y11:Y22"/>
    <mergeCell ref="Z11:Z22"/>
    <mergeCell ref="AA11:AA22"/>
  </mergeCells>
  <conditionalFormatting sqref="K96:AC107">
    <cfRule type="containsText" dxfId="1" priority="2" operator="containsText" text="DOES NOT EXIST">
      <formula>NOT(ISERROR(SEARCH("DOES NOT EXIST",K96)))</formula>
    </cfRule>
  </conditionalFormatting>
  <conditionalFormatting sqref="L11:AD22 L38:AD49">
    <cfRule type="containsText" dxfId="0" priority="1" operator="containsText" text="DOES NOT EXIST">
      <formula>NOT(ISERROR(SEARCH("DOES NOT EXIST",L11)))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FE25-A08A-413D-8ABE-3A2FFE00A49C}">
  <sheetPr codeName="Sheet5">
    <pageSetUpPr fitToPage="1"/>
  </sheetPr>
  <dimension ref="B1:AV61"/>
  <sheetViews>
    <sheetView topLeftCell="A7" zoomScale="90" zoomScaleNormal="90" workbookViewId="0">
      <pane xSplit="10" ySplit="17" topLeftCell="K40" activePane="bottomRight" state="frozen"/>
      <selection activeCell="A7" sqref="A7"/>
      <selection pane="topRight" activeCell="K7" sqref="K7"/>
      <selection pane="bottomLeft" activeCell="A24" sqref="A24"/>
      <selection pane="bottomRight" activeCell="M64" sqref="M64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43.425781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26" width="8.42578125" style="3" customWidth="1"/>
    <col min="27" max="27" width="8.42578125" style="69" customWidth="1"/>
    <col min="28" max="41" width="8.42578125" style="3" customWidth="1"/>
    <col min="42" max="42" width="2.7109375" style="3" customWidth="1"/>
    <col min="43" max="16384" width="9.140625" style="3"/>
  </cols>
  <sheetData>
    <row r="1" spans="2:48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1"/>
      <c r="L1" s="1"/>
      <c r="M1" s="1"/>
      <c r="N1" s="1"/>
      <c r="O1" s="1"/>
      <c r="P1" s="6"/>
      <c r="Q1" s="6"/>
      <c r="R1" s="6"/>
      <c r="S1" s="6"/>
      <c r="T1" s="6"/>
      <c r="U1" s="6"/>
      <c r="V1" s="1"/>
      <c r="W1" s="1"/>
      <c r="X1" s="6"/>
      <c r="Y1" s="6"/>
      <c r="Z1" s="6"/>
      <c r="AA1" s="163" t="s">
        <v>27</v>
      </c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2:48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26</v>
      </c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1"/>
      <c r="W2" s="1"/>
      <c r="X2" s="6"/>
      <c r="Y2" s="6"/>
      <c r="Z2" s="6"/>
      <c r="AA2" s="163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2:48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/>
      <c r="L3" s="4"/>
      <c r="M3" s="4"/>
      <c r="N3" s="4"/>
      <c r="O3" s="4"/>
      <c r="P3" s="6"/>
      <c r="Q3" s="6"/>
      <c r="R3" s="6"/>
      <c r="S3" s="6"/>
      <c r="T3" s="6"/>
      <c r="U3" s="6"/>
      <c r="V3" s="4"/>
      <c r="W3" s="4"/>
      <c r="X3" s="6"/>
      <c r="Y3" s="6"/>
      <c r="Z3" s="6"/>
      <c r="AA3" s="163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2:48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/>
      <c r="L4" s="4"/>
      <c r="M4" s="4"/>
      <c r="N4" s="4"/>
      <c r="O4" s="4"/>
      <c r="P4" s="6"/>
      <c r="Q4" s="6"/>
      <c r="R4" s="6"/>
      <c r="S4" s="6"/>
      <c r="T4" s="6"/>
      <c r="U4" s="6"/>
      <c r="V4" s="4"/>
      <c r="W4" s="4"/>
      <c r="X4" s="6"/>
      <c r="Y4" s="6"/>
      <c r="Z4" s="6"/>
      <c r="AA4" s="163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2:48" ht="12.75" customHeight="1" x14ac:dyDescent="0.2">
      <c r="D5" s="4"/>
      <c r="E5" s="4"/>
      <c r="F5" s="5"/>
      <c r="G5" s="8"/>
      <c r="H5" s="8"/>
      <c r="I5" s="5"/>
      <c r="J5" s="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2"/>
      <c r="AA5" s="163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2:48" ht="12.75" customHeight="1" thickBot="1" x14ac:dyDescent="0.25">
      <c r="AA6" s="163"/>
    </row>
    <row r="7" spans="2:48" ht="12.75" customHeight="1" thickBot="1" x14ac:dyDescent="0.25">
      <c r="B7" s="10" t="s">
        <v>4</v>
      </c>
      <c r="D7" s="188">
        <f>AQ7</f>
        <v>1</v>
      </c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Q7" s="11">
        <v>1</v>
      </c>
      <c r="AR7" s="12" t="s">
        <v>2</v>
      </c>
      <c r="AS7" s="13"/>
      <c r="AT7" s="13"/>
      <c r="AU7" s="13"/>
      <c r="AV7" s="13"/>
    </row>
    <row r="8" spans="2:48" ht="12.75" customHeight="1" thickBot="1" x14ac:dyDescent="0.25">
      <c r="B8" s="14" t="s">
        <v>130</v>
      </c>
      <c r="D8" s="164" t="s">
        <v>16</v>
      </c>
      <c r="E8" s="164"/>
      <c r="F8" s="164"/>
      <c r="G8" s="164"/>
      <c r="H8" s="164"/>
      <c r="I8" s="164"/>
      <c r="J8" s="164"/>
      <c r="K8" s="40" t="s">
        <v>116</v>
      </c>
      <c r="L8" s="40" t="s">
        <v>122</v>
      </c>
      <c r="M8" s="40" t="s">
        <v>123</v>
      </c>
      <c r="N8" s="40" t="s">
        <v>124</v>
      </c>
      <c r="O8" s="40" t="s">
        <v>125</v>
      </c>
      <c r="P8" s="83" t="s">
        <v>126</v>
      </c>
      <c r="Q8" s="40" t="s">
        <v>127</v>
      </c>
      <c r="R8" s="40" t="s">
        <v>152</v>
      </c>
      <c r="S8" s="40" t="s">
        <v>128</v>
      </c>
      <c r="T8" s="15" t="s">
        <v>129</v>
      </c>
      <c r="U8" s="15"/>
      <c r="V8" s="15" t="s">
        <v>135</v>
      </c>
      <c r="W8" s="15" t="s">
        <v>132</v>
      </c>
      <c r="X8" s="15" t="s">
        <v>133</v>
      </c>
      <c r="Y8" s="15" t="s">
        <v>134</v>
      </c>
      <c r="Z8" s="15"/>
      <c r="AA8" s="70"/>
      <c r="AB8" s="15" t="s">
        <v>131</v>
      </c>
      <c r="AC8" s="15" t="s">
        <v>136</v>
      </c>
      <c r="AD8" s="15" t="s">
        <v>137</v>
      </c>
      <c r="AE8" s="15" t="s">
        <v>138</v>
      </c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2:48" ht="12.75" customHeight="1" thickBot="1" x14ac:dyDescent="0.25">
      <c r="D9" s="165" t="s">
        <v>17</v>
      </c>
      <c r="E9" s="165"/>
      <c r="F9" s="165"/>
      <c r="G9" s="165"/>
      <c r="H9" s="165"/>
      <c r="I9" s="165"/>
      <c r="J9" s="165"/>
      <c r="K9" s="41"/>
      <c r="L9" s="41"/>
      <c r="M9" s="41"/>
      <c r="N9" s="41"/>
      <c r="O9" s="41"/>
      <c r="P9" s="41"/>
      <c r="Q9" s="41"/>
      <c r="R9" s="41"/>
      <c r="S9" s="41"/>
      <c r="T9" s="16"/>
      <c r="U9" s="16"/>
      <c r="V9" s="16"/>
      <c r="W9" s="16"/>
      <c r="X9" s="16"/>
      <c r="Y9" s="16"/>
      <c r="Z9" s="16"/>
      <c r="AA9" s="71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2:48" ht="12.75" customHeight="1" x14ac:dyDescent="0.2">
      <c r="B10" s="160" t="s">
        <v>5</v>
      </c>
      <c r="D10" s="156" t="s">
        <v>0</v>
      </c>
      <c r="E10" s="156" t="s">
        <v>28</v>
      </c>
      <c r="F10" s="156" t="s">
        <v>14</v>
      </c>
      <c r="G10" s="166" t="s">
        <v>1</v>
      </c>
      <c r="H10" s="167"/>
      <c r="I10" s="167"/>
      <c r="J10" s="173" t="s">
        <v>15</v>
      </c>
      <c r="K10" s="18" t="str">
        <f t="shared" ref="K10:AO10" si="0">IF(OR(TRIM(K8)=0,TRIM(K8)=""),"",IF(IFERROR(TRIM(INDEX(QryItemNamed,MATCH(TRIM(K8),ITEM,0),2)),"")="Y","SPECIAL",LEFT(IFERROR(TRIM(INDEX(ITEM,MATCH(TRIM(K8),ITEM,0))),""),3)))</f>
        <v>659</v>
      </c>
      <c r="L10" s="18" t="str">
        <f t="shared" si="0"/>
        <v>659</v>
      </c>
      <c r="M10" s="18" t="str">
        <f t="shared" si="0"/>
        <v>659</v>
      </c>
      <c r="N10" s="18" t="str">
        <f t="shared" si="0"/>
        <v>659</v>
      </c>
      <c r="O10" s="18" t="str">
        <f t="shared" si="0"/>
        <v>659</v>
      </c>
      <c r="P10" s="18" t="str">
        <f t="shared" si="0"/>
        <v>659</v>
      </c>
      <c r="Q10" s="18" t="str">
        <f t="shared" si="0"/>
        <v>659</v>
      </c>
      <c r="R10" s="18" t="str">
        <f t="shared" si="0"/>
        <v>659</v>
      </c>
      <c r="S10" s="18" t="str">
        <f t="shared" si="0"/>
        <v>204</v>
      </c>
      <c r="T10" s="18" t="str">
        <f t="shared" si="0"/>
        <v>201</v>
      </c>
      <c r="U10" s="18" t="str">
        <f t="shared" si="0"/>
        <v/>
      </c>
      <c r="V10" s="18" t="str">
        <f t="shared" si="0"/>
        <v>204</v>
      </c>
      <c r="W10" s="18" t="str">
        <f t="shared" si="0"/>
        <v>204</v>
      </c>
      <c r="X10" s="18" t="str">
        <f t="shared" si="0"/>
        <v>204</v>
      </c>
      <c r="Y10" s="18" t="str">
        <f t="shared" si="0"/>
        <v>204</v>
      </c>
      <c r="Z10" s="18" t="str">
        <f t="shared" si="0"/>
        <v/>
      </c>
      <c r="AA10" s="72" t="str">
        <f t="shared" si="0"/>
        <v/>
      </c>
      <c r="AB10" s="18" t="str">
        <f t="shared" si="0"/>
        <v>601</v>
      </c>
      <c r="AC10" s="18" t="str">
        <f t="shared" si="0"/>
        <v>611</v>
      </c>
      <c r="AD10" s="18" t="str">
        <f t="shared" si="0"/>
        <v>611</v>
      </c>
      <c r="AE10" s="18" t="str">
        <f t="shared" si="0"/>
        <v>605</v>
      </c>
      <c r="AF10" s="18" t="str">
        <f t="shared" si="0"/>
        <v/>
      </c>
      <c r="AG10" s="18" t="str">
        <f t="shared" si="0"/>
        <v/>
      </c>
      <c r="AH10" s="18" t="str">
        <f t="shared" si="0"/>
        <v/>
      </c>
      <c r="AI10" s="18" t="str">
        <f t="shared" si="0"/>
        <v/>
      </c>
      <c r="AJ10" s="18" t="str">
        <f t="shared" si="0"/>
        <v/>
      </c>
      <c r="AK10" s="18" t="str">
        <f t="shared" si="0"/>
        <v/>
      </c>
      <c r="AL10" s="18" t="str">
        <f t="shared" si="0"/>
        <v/>
      </c>
      <c r="AM10" s="18" t="str">
        <f t="shared" si="0"/>
        <v/>
      </c>
      <c r="AN10" s="18" t="str">
        <f t="shared" si="0"/>
        <v/>
      </c>
      <c r="AO10" s="18" t="str">
        <f t="shared" si="0"/>
        <v/>
      </c>
    </row>
    <row r="11" spans="2:48" ht="12.75" customHeight="1" x14ac:dyDescent="0.2">
      <c r="B11" s="161"/>
      <c r="D11" s="157"/>
      <c r="E11" s="157"/>
      <c r="F11" s="157"/>
      <c r="G11" s="168"/>
      <c r="H11" s="169"/>
      <c r="I11" s="169"/>
      <c r="J11" s="174"/>
      <c r="K11" s="150" t="str">
        <f t="shared" ref="K11:AO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SEEDING AND MULCHING</v>
      </c>
      <c r="L11" s="158" t="str">
        <f t="shared" si="1"/>
        <v>TOPSOIL</v>
      </c>
      <c r="M11" s="158" t="str">
        <f t="shared" si="1"/>
        <v>REPAIR SEEDING AND MULCHING</v>
      </c>
      <c r="N11" s="150" t="str">
        <f t="shared" si="1"/>
        <v>INTER-SEEDING</v>
      </c>
      <c r="O11" s="150" t="str">
        <f t="shared" si="1"/>
        <v>COMMERCIAL FERTILIZER</v>
      </c>
      <c r="P11" s="150" t="str">
        <f t="shared" si="1"/>
        <v>LIME</v>
      </c>
      <c r="Q11" s="150" t="str">
        <f t="shared" si="1"/>
        <v>WATER</v>
      </c>
      <c r="R11" s="150" t="str">
        <f t="shared" si="1"/>
        <v>MOWING</v>
      </c>
      <c r="S11" s="150" t="str">
        <f t="shared" si="1"/>
        <v>PROOF ROLLING</v>
      </c>
      <c r="T11" s="158" t="str">
        <f t="shared" si="1"/>
        <v>CLEARING AND GRUBBING</v>
      </c>
      <c r="U11" s="158" t="str">
        <f t="shared" si="1"/>
        <v/>
      </c>
      <c r="V11" s="150" t="str">
        <f t="shared" si="1"/>
        <v>EXCAVATION OF SUBGRADE</v>
      </c>
      <c r="W11" s="150" t="str">
        <f t="shared" si="1"/>
        <v>GRANULAR MATERIAL, TYPE B</v>
      </c>
      <c r="X11" s="150" t="str">
        <f>IF(OR(TRIM(X8)=0,TRIM(X8)=""),IF(X9="","",X9),IF(IFERROR(TRIM(INDEX(QryItemNamed,MATCH(TRIM(X8),ITEM,0),2)),"")="Y",TRIM(RIGHT(IFERROR(TRIM(INDEX(QryItemNamed,MATCH(TRIM(X8),ITEM,0),4)),"123456789012"),LEN(IFERROR(TRIM(INDEX(QryItemNamed,MATCH(TRIM(X8),ITEM,0),4)),"123456789012"))-9))&amp;X9,IFERROR(TRIM(INDEX(QryItemNamed,MATCH(TRIM(X8),ITEM,0),4))&amp;X9,"ITEM CODE DOES NOT EXIST IN ITEM MASTER")))</f>
        <v>GRANULAR MATERIAL, TYPE D</v>
      </c>
      <c r="Y11" s="150" t="str">
        <f t="shared" si="1"/>
        <v>GEOTEXTILE FABRIC</v>
      </c>
      <c r="Z11" s="150" t="str">
        <f t="shared" si="1"/>
        <v/>
      </c>
      <c r="AA11" s="153" t="str">
        <f t="shared" si="1"/>
        <v/>
      </c>
      <c r="AB11" s="158" t="str">
        <f t="shared" si="1"/>
        <v>TIED CONCRETE BLOCK MAT WITH TYPE 1 UNDERLAYMENT</v>
      </c>
      <c r="AC11" s="158" t="str">
        <f t="shared" si="1"/>
        <v>6" CONDUIT, TYPE F</v>
      </c>
      <c r="AD11" s="158" t="str">
        <f t="shared" si="1"/>
        <v>PRECAST REINFORCED CONCRETE OUTLET</v>
      </c>
      <c r="AE11" s="158" t="str">
        <f t="shared" si="1"/>
        <v>6" UNCLASSIFIED PIPE UNDERDRAINS</v>
      </c>
      <c r="AF11" s="158" t="str">
        <f t="shared" si="1"/>
        <v/>
      </c>
      <c r="AG11" s="158" t="str">
        <f t="shared" si="1"/>
        <v/>
      </c>
      <c r="AH11" s="158" t="str">
        <f t="shared" si="1"/>
        <v/>
      </c>
      <c r="AI11" s="158" t="str">
        <f t="shared" si="1"/>
        <v/>
      </c>
      <c r="AJ11" s="158" t="str">
        <f t="shared" si="1"/>
        <v/>
      </c>
      <c r="AK11" s="158" t="str">
        <f t="shared" si="1"/>
        <v/>
      </c>
      <c r="AL11" s="158" t="str">
        <f t="shared" si="1"/>
        <v/>
      </c>
      <c r="AM11" s="158" t="str">
        <f t="shared" si="1"/>
        <v/>
      </c>
      <c r="AN11" s="158" t="str">
        <f t="shared" si="1"/>
        <v/>
      </c>
      <c r="AO11" s="158" t="str">
        <f t="shared" si="1"/>
        <v/>
      </c>
    </row>
    <row r="12" spans="2:48" ht="12.75" customHeight="1" x14ac:dyDescent="0.2">
      <c r="B12" s="161"/>
      <c r="D12" s="157"/>
      <c r="E12" s="157"/>
      <c r="F12" s="157"/>
      <c r="G12" s="168"/>
      <c r="H12" s="169"/>
      <c r="I12" s="169"/>
      <c r="J12" s="174"/>
      <c r="K12" s="151"/>
      <c r="L12" s="158"/>
      <c r="M12" s="158"/>
      <c r="N12" s="151"/>
      <c r="O12" s="151"/>
      <c r="P12" s="151"/>
      <c r="Q12" s="151"/>
      <c r="R12" s="151"/>
      <c r="S12" s="151"/>
      <c r="T12" s="158"/>
      <c r="U12" s="158"/>
      <c r="V12" s="151"/>
      <c r="W12" s="151"/>
      <c r="X12" s="151"/>
      <c r="Y12" s="151"/>
      <c r="Z12" s="151"/>
      <c r="AA12" s="154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</row>
    <row r="13" spans="2:48" ht="12.75" customHeight="1" x14ac:dyDescent="0.2">
      <c r="B13" s="161"/>
      <c r="D13" s="157"/>
      <c r="E13" s="157"/>
      <c r="F13" s="157"/>
      <c r="G13" s="168"/>
      <c r="H13" s="169"/>
      <c r="I13" s="169"/>
      <c r="J13" s="174"/>
      <c r="K13" s="151"/>
      <c r="L13" s="158"/>
      <c r="M13" s="158"/>
      <c r="N13" s="151"/>
      <c r="O13" s="151"/>
      <c r="P13" s="151"/>
      <c r="Q13" s="151"/>
      <c r="R13" s="151"/>
      <c r="S13" s="151"/>
      <c r="T13" s="158"/>
      <c r="U13" s="158"/>
      <c r="V13" s="151"/>
      <c r="W13" s="151"/>
      <c r="X13" s="151"/>
      <c r="Y13" s="151"/>
      <c r="Z13" s="151"/>
      <c r="AA13" s="154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</row>
    <row r="14" spans="2:48" ht="12.75" customHeight="1" x14ac:dyDescent="0.2">
      <c r="B14" s="161"/>
      <c r="D14" s="157"/>
      <c r="E14" s="157"/>
      <c r="F14" s="157"/>
      <c r="G14" s="168"/>
      <c r="H14" s="169"/>
      <c r="I14" s="169"/>
      <c r="J14" s="174"/>
      <c r="K14" s="151"/>
      <c r="L14" s="158"/>
      <c r="M14" s="158"/>
      <c r="N14" s="151"/>
      <c r="O14" s="151"/>
      <c r="P14" s="151"/>
      <c r="Q14" s="151"/>
      <c r="R14" s="151"/>
      <c r="S14" s="151"/>
      <c r="T14" s="158"/>
      <c r="U14" s="158"/>
      <c r="V14" s="151"/>
      <c r="W14" s="151"/>
      <c r="X14" s="151"/>
      <c r="Y14" s="151"/>
      <c r="Z14" s="151"/>
      <c r="AA14" s="154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</row>
    <row r="15" spans="2:48" ht="12.75" customHeight="1" x14ac:dyDescent="0.2">
      <c r="B15" s="161"/>
      <c r="D15" s="157"/>
      <c r="E15" s="157"/>
      <c r="F15" s="157"/>
      <c r="G15" s="168"/>
      <c r="H15" s="169"/>
      <c r="I15" s="169"/>
      <c r="J15" s="174"/>
      <c r="K15" s="151"/>
      <c r="L15" s="158"/>
      <c r="M15" s="158"/>
      <c r="N15" s="151"/>
      <c r="O15" s="151"/>
      <c r="P15" s="151"/>
      <c r="Q15" s="151"/>
      <c r="R15" s="151"/>
      <c r="S15" s="151"/>
      <c r="T15" s="158"/>
      <c r="U15" s="158"/>
      <c r="V15" s="151"/>
      <c r="W15" s="151"/>
      <c r="X15" s="151"/>
      <c r="Y15" s="151"/>
      <c r="Z15" s="151"/>
      <c r="AA15" s="154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</row>
    <row r="16" spans="2:48" ht="12.75" customHeight="1" x14ac:dyDescent="0.2">
      <c r="B16" s="161"/>
      <c r="D16" s="157"/>
      <c r="E16" s="157"/>
      <c r="F16" s="157"/>
      <c r="G16" s="168"/>
      <c r="H16" s="169"/>
      <c r="I16" s="169"/>
      <c r="J16" s="174"/>
      <c r="K16" s="151"/>
      <c r="L16" s="158"/>
      <c r="M16" s="158"/>
      <c r="N16" s="151"/>
      <c r="O16" s="151"/>
      <c r="P16" s="151"/>
      <c r="Q16" s="151"/>
      <c r="R16" s="151"/>
      <c r="S16" s="151"/>
      <c r="T16" s="158"/>
      <c r="U16" s="158"/>
      <c r="V16" s="151"/>
      <c r="W16" s="151"/>
      <c r="X16" s="151"/>
      <c r="Y16" s="151"/>
      <c r="Z16" s="151"/>
      <c r="AA16" s="154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</row>
    <row r="17" spans="2:41" ht="12.75" customHeight="1" x14ac:dyDescent="0.2">
      <c r="B17" s="161"/>
      <c r="D17" s="157"/>
      <c r="E17" s="157"/>
      <c r="F17" s="157"/>
      <c r="G17" s="168"/>
      <c r="H17" s="169"/>
      <c r="I17" s="169"/>
      <c r="J17" s="174"/>
      <c r="K17" s="151"/>
      <c r="L17" s="158"/>
      <c r="M17" s="158"/>
      <c r="N17" s="151"/>
      <c r="O17" s="151"/>
      <c r="P17" s="151"/>
      <c r="Q17" s="151"/>
      <c r="R17" s="151"/>
      <c r="S17" s="151"/>
      <c r="T17" s="158"/>
      <c r="U17" s="158"/>
      <c r="V17" s="151"/>
      <c r="W17" s="151"/>
      <c r="X17" s="151"/>
      <c r="Y17" s="151"/>
      <c r="Z17" s="151"/>
      <c r="AA17" s="154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</row>
    <row r="18" spans="2:41" ht="12.75" customHeight="1" x14ac:dyDescent="0.2">
      <c r="B18" s="161"/>
      <c r="D18" s="157"/>
      <c r="E18" s="157"/>
      <c r="F18" s="157"/>
      <c r="G18" s="168"/>
      <c r="H18" s="169"/>
      <c r="I18" s="169"/>
      <c r="J18" s="174"/>
      <c r="K18" s="151"/>
      <c r="L18" s="158"/>
      <c r="M18" s="158"/>
      <c r="N18" s="151"/>
      <c r="O18" s="151"/>
      <c r="P18" s="151"/>
      <c r="Q18" s="151"/>
      <c r="R18" s="151"/>
      <c r="S18" s="151"/>
      <c r="T18" s="158"/>
      <c r="U18" s="158"/>
      <c r="V18" s="151"/>
      <c r="W18" s="151"/>
      <c r="X18" s="151"/>
      <c r="Y18" s="151"/>
      <c r="Z18" s="151"/>
      <c r="AA18" s="154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</row>
    <row r="19" spans="2:41" ht="12.75" customHeight="1" x14ac:dyDescent="0.2">
      <c r="B19" s="161"/>
      <c r="D19" s="157"/>
      <c r="E19" s="157"/>
      <c r="F19" s="157"/>
      <c r="G19" s="168"/>
      <c r="H19" s="169"/>
      <c r="I19" s="169"/>
      <c r="J19" s="174"/>
      <c r="K19" s="151"/>
      <c r="L19" s="158"/>
      <c r="M19" s="158"/>
      <c r="N19" s="151"/>
      <c r="O19" s="151"/>
      <c r="P19" s="151"/>
      <c r="Q19" s="151"/>
      <c r="R19" s="151"/>
      <c r="S19" s="151"/>
      <c r="T19" s="158"/>
      <c r="U19" s="158"/>
      <c r="V19" s="151"/>
      <c r="W19" s="151"/>
      <c r="X19" s="151"/>
      <c r="Y19" s="151"/>
      <c r="Z19" s="151"/>
      <c r="AA19" s="154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</row>
    <row r="20" spans="2:41" ht="12.75" customHeight="1" x14ac:dyDescent="0.2">
      <c r="B20" s="161"/>
      <c r="D20" s="157"/>
      <c r="E20" s="157"/>
      <c r="F20" s="157"/>
      <c r="G20" s="168"/>
      <c r="H20" s="169"/>
      <c r="I20" s="169"/>
      <c r="J20" s="174"/>
      <c r="K20" s="151"/>
      <c r="L20" s="158"/>
      <c r="M20" s="158"/>
      <c r="N20" s="151"/>
      <c r="O20" s="151"/>
      <c r="P20" s="151"/>
      <c r="Q20" s="151"/>
      <c r="R20" s="151"/>
      <c r="S20" s="151"/>
      <c r="T20" s="158"/>
      <c r="U20" s="158"/>
      <c r="V20" s="151"/>
      <c r="W20" s="151"/>
      <c r="X20" s="151"/>
      <c r="Y20" s="151"/>
      <c r="Z20" s="151"/>
      <c r="AA20" s="154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</row>
    <row r="21" spans="2:41" ht="12.75" customHeight="1" x14ac:dyDescent="0.2">
      <c r="B21" s="161"/>
      <c r="D21" s="157"/>
      <c r="E21" s="157"/>
      <c r="F21" s="157"/>
      <c r="G21" s="168"/>
      <c r="H21" s="169"/>
      <c r="I21" s="169"/>
      <c r="J21" s="174"/>
      <c r="K21" s="151"/>
      <c r="L21" s="158"/>
      <c r="M21" s="158"/>
      <c r="N21" s="151"/>
      <c r="O21" s="151"/>
      <c r="P21" s="151"/>
      <c r="Q21" s="151"/>
      <c r="R21" s="151"/>
      <c r="S21" s="151"/>
      <c r="T21" s="158"/>
      <c r="U21" s="158"/>
      <c r="V21" s="151"/>
      <c r="W21" s="151"/>
      <c r="X21" s="151"/>
      <c r="Y21" s="151"/>
      <c r="Z21" s="151"/>
      <c r="AA21" s="154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</row>
    <row r="22" spans="2:41" ht="12.75" customHeight="1" x14ac:dyDescent="0.2">
      <c r="B22" s="161"/>
      <c r="D22" s="157"/>
      <c r="E22" s="157"/>
      <c r="F22" s="157"/>
      <c r="G22" s="168"/>
      <c r="H22" s="169"/>
      <c r="I22" s="169"/>
      <c r="J22" s="174"/>
      <c r="K22" s="152"/>
      <c r="L22" s="158"/>
      <c r="M22" s="158"/>
      <c r="N22" s="152"/>
      <c r="O22" s="152"/>
      <c r="P22" s="152"/>
      <c r="Q22" s="152"/>
      <c r="R22" s="152"/>
      <c r="S22" s="152"/>
      <c r="T22" s="158"/>
      <c r="U22" s="158"/>
      <c r="V22" s="152"/>
      <c r="W22" s="152"/>
      <c r="X22" s="152"/>
      <c r="Y22" s="152"/>
      <c r="Z22" s="152"/>
      <c r="AA22" s="155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</row>
    <row r="23" spans="2:41" ht="12.75" customHeight="1" thickBot="1" x14ac:dyDescent="0.25">
      <c r="B23" s="162"/>
      <c r="D23" s="157"/>
      <c r="E23" s="157"/>
      <c r="F23" s="157"/>
      <c r="G23" s="168"/>
      <c r="H23" s="169"/>
      <c r="I23" s="169"/>
      <c r="J23" s="174"/>
      <c r="K23" s="20" t="str">
        <f t="shared" ref="K23:AO23" si="2">IF(OR(TRIM(K8)=0,TRIM(K8)=""),"",IF(IFERROR(TRIM(INDEX(QryItemNamed,MATCH(TRIM(K8),ITEM,0),3)),"")="LS","",IFERROR(TRIM(INDEX(QryItemNamed,MATCH(TRIM(K8),ITEM,0),3)),"")))</f>
        <v>SY</v>
      </c>
      <c r="L23" s="20" t="str">
        <f t="shared" si="2"/>
        <v>CY</v>
      </c>
      <c r="M23" s="20" t="str">
        <f t="shared" si="2"/>
        <v>SY</v>
      </c>
      <c r="N23" s="20" t="str">
        <f t="shared" si="2"/>
        <v>SY</v>
      </c>
      <c r="O23" s="20" t="str">
        <f t="shared" si="2"/>
        <v>TON</v>
      </c>
      <c r="P23" s="20" t="str">
        <f t="shared" si="2"/>
        <v>ACRE</v>
      </c>
      <c r="Q23" s="20" t="str">
        <f t="shared" si="2"/>
        <v>MGAL</v>
      </c>
      <c r="R23" s="20" t="str">
        <f t="shared" si="2"/>
        <v>MSF</v>
      </c>
      <c r="S23" s="20" t="str">
        <f t="shared" si="2"/>
        <v>HOUR</v>
      </c>
      <c r="T23" s="20" t="s">
        <v>139</v>
      </c>
      <c r="U23" s="20" t="str">
        <f t="shared" si="2"/>
        <v/>
      </c>
      <c r="V23" s="20" t="str">
        <f t="shared" si="2"/>
        <v>CY</v>
      </c>
      <c r="W23" s="20" t="str">
        <f t="shared" si="2"/>
        <v>CY</v>
      </c>
      <c r="X23" s="20" t="str">
        <f t="shared" si="2"/>
        <v>CY</v>
      </c>
      <c r="Y23" s="20" t="str">
        <f t="shared" si="2"/>
        <v>SY</v>
      </c>
      <c r="Z23" s="20" t="str">
        <f t="shared" si="2"/>
        <v/>
      </c>
      <c r="AA23" s="73" t="str">
        <f t="shared" si="2"/>
        <v/>
      </c>
      <c r="AB23" s="20" t="str">
        <f t="shared" si="2"/>
        <v>SY</v>
      </c>
      <c r="AC23" s="20" t="str">
        <f t="shared" si="2"/>
        <v>FT</v>
      </c>
      <c r="AD23" s="20" t="str">
        <f t="shared" si="2"/>
        <v>EACH</v>
      </c>
      <c r="AE23" s="20" t="str">
        <f t="shared" si="2"/>
        <v>FT</v>
      </c>
      <c r="AF23" s="20" t="str">
        <f t="shared" si="2"/>
        <v/>
      </c>
      <c r="AG23" s="20" t="str">
        <f t="shared" si="2"/>
        <v/>
      </c>
      <c r="AH23" s="20" t="str">
        <f t="shared" si="2"/>
        <v/>
      </c>
      <c r="AI23" s="20" t="str">
        <f t="shared" si="2"/>
        <v/>
      </c>
      <c r="AJ23" s="20" t="str">
        <f t="shared" si="2"/>
        <v/>
      </c>
      <c r="AK23" s="20" t="str">
        <f t="shared" si="2"/>
        <v/>
      </c>
      <c r="AL23" s="20" t="str">
        <f t="shared" si="2"/>
        <v/>
      </c>
      <c r="AM23" s="20" t="str">
        <f t="shared" si="2"/>
        <v/>
      </c>
      <c r="AN23" s="20" t="str">
        <f t="shared" si="2"/>
        <v/>
      </c>
      <c r="AO23" s="20" t="str">
        <f t="shared" si="2"/>
        <v/>
      </c>
    </row>
    <row r="24" spans="2:41" ht="12.75" customHeight="1" x14ac:dyDescent="0.2">
      <c r="B24" s="28"/>
      <c r="D24" s="67"/>
      <c r="E24" s="67"/>
      <c r="F24" s="67"/>
      <c r="G24" s="67"/>
      <c r="H24" s="67"/>
      <c r="I24" s="67"/>
      <c r="J24" s="23"/>
      <c r="K24" s="67"/>
      <c r="L24" s="81"/>
      <c r="M24" s="81"/>
      <c r="N24" s="67"/>
      <c r="O24" s="23"/>
      <c r="P24" s="23"/>
      <c r="Q24" s="67"/>
      <c r="R24" s="67"/>
      <c r="S24" s="67"/>
      <c r="T24" s="81"/>
      <c r="U24" s="81"/>
      <c r="V24" s="23"/>
      <c r="W24" s="23"/>
      <c r="X24" s="23"/>
      <c r="Y24" s="23"/>
      <c r="Z24" s="23"/>
      <c r="AA24" s="74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7"/>
      <c r="AM24" s="27"/>
      <c r="AN24" s="27"/>
      <c r="AO24" s="27"/>
    </row>
    <row r="25" spans="2:41" ht="12.75" customHeight="1" x14ac:dyDescent="0.2">
      <c r="B25" s="28">
        <v>1</v>
      </c>
      <c r="D25" s="22"/>
      <c r="E25" s="22"/>
      <c r="F25" s="23" t="s">
        <v>117</v>
      </c>
      <c r="G25" s="23"/>
      <c r="H25" s="22"/>
      <c r="I25" s="23"/>
      <c r="J25" s="23"/>
      <c r="K25" s="27">
        <v>67156</v>
      </c>
      <c r="L25" s="32">
        <f>K25*0.111</f>
        <v>7454.3159999999998</v>
      </c>
      <c r="M25" s="32">
        <f>K25*0.05</f>
        <v>3357.8</v>
      </c>
      <c r="N25" s="32">
        <f>K25*0.05</f>
        <v>3357.8</v>
      </c>
      <c r="O25" s="91">
        <f>K25/7410</f>
        <v>9.0628879892037784</v>
      </c>
      <c r="P25" s="91">
        <f>K25/4840</f>
        <v>13.875206611570247</v>
      </c>
      <c r="Q25" s="91">
        <f>(K25+N25)*0.0027*2</f>
        <v>380.77452000000005</v>
      </c>
      <c r="R25" s="27">
        <f>K25*9*0.25/1000</f>
        <v>151.101</v>
      </c>
      <c r="S25" s="27">
        <v>10</v>
      </c>
      <c r="T25" s="32">
        <v>1</v>
      </c>
      <c r="U25" s="32"/>
      <c r="V25" s="27"/>
      <c r="W25" s="27"/>
      <c r="X25" s="32"/>
      <c r="Y25" s="27"/>
      <c r="Z25" s="27"/>
      <c r="AA25" s="75"/>
      <c r="AB25" s="27"/>
      <c r="AC25" s="27"/>
      <c r="AD25" s="27"/>
      <c r="AE25" s="32"/>
      <c r="AF25" s="27"/>
      <c r="AG25" s="68"/>
      <c r="AH25" s="68"/>
      <c r="AI25" s="68"/>
      <c r="AJ25" s="68"/>
      <c r="AK25" s="27"/>
      <c r="AL25" s="27"/>
      <c r="AM25" s="27"/>
      <c r="AN25" s="27"/>
      <c r="AO25" s="27"/>
    </row>
    <row r="26" spans="2:41" ht="12.75" customHeight="1" x14ac:dyDescent="0.2">
      <c r="B26" s="28">
        <v>1</v>
      </c>
      <c r="D26" s="22"/>
      <c r="E26" s="22"/>
      <c r="F26" s="67" t="s">
        <v>118</v>
      </c>
      <c r="G26" s="67"/>
      <c r="H26" s="22"/>
      <c r="I26" s="67"/>
      <c r="J26" s="23"/>
      <c r="K26" s="27">
        <f>ROUNDUP(10327.439/9,0)</f>
        <v>1148</v>
      </c>
      <c r="L26" s="32">
        <f t="shared" ref="L26:L27" si="3">K26*0.111</f>
        <v>127.428</v>
      </c>
      <c r="M26" s="32">
        <f t="shared" ref="M26:M27" si="4">K26*0.05</f>
        <v>57.400000000000006</v>
      </c>
      <c r="N26" s="32">
        <f t="shared" ref="N26:N27" si="5">K26*0.05</f>
        <v>57.400000000000006</v>
      </c>
      <c r="O26" s="91">
        <f t="shared" ref="O26:O27" si="6">K26/7410</f>
        <v>0.15492577597840756</v>
      </c>
      <c r="P26" s="91">
        <f t="shared" ref="P26:P27" si="7">K26/4840</f>
        <v>0.2371900826446281</v>
      </c>
      <c r="Q26" s="91">
        <f t="shared" ref="Q26:Q27" si="8">(K26+N26)*0.0027*2</f>
        <v>6.5091600000000005</v>
      </c>
      <c r="R26" s="27">
        <f t="shared" ref="R26:R27" si="9">K26*9*0.25/1000</f>
        <v>2.5830000000000002</v>
      </c>
      <c r="S26" s="32"/>
      <c r="T26" s="32"/>
      <c r="U26" s="32"/>
      <c r="V26" s="27"/>
      <c r="W26" s="27"/>
      <c r="X26" s="32"/>
      <c r="Y26" s="27"/>
      <c r="Z26" s="27"/>
      <c r="AA26" s="75"/>
      <c r="AB26" s="27"/>
      <c r="AC26" s="27"/>
      <c r="AD26" s="27"/>
      <c r="AE26" s="32"/>
      <c r="AF26" s="27"/>
      <c r="AG26" s="68"/>
      <c r="AH26" s="68"/>
      <c r="AI26" s="68"/>
      <c r="AJ26" s="68"/>
      <c r="AK26" s="27"/>
      <c r="AL26" s="27"/>
      <c r="AM26" s="27"/>
      <c r="AN26" s="27"/>
      <c r="AO26" s="27"/>
    </row>
    <row r="27" spans="2:41" ht="12.75" customHeight="1" x14ac:dyDescent="0.2">
      <c r="B27" s="28">
        <v>1</v>
      </c>
      <c r="D27" s="22"/>
      <c r="E27" s="22"/>
      <c r="F27" s="67" t="s">
        <v>119</v>
      </c>
      <c r="G27" s="67"/>
      <c r="H27" s="22"/>
      <c r="I27" s="67"/>
      <c r="J27" s="23"/>
      <c r="K27" s="92">
        <f>(((241+13087+18912+16009+15947+843+2544+1960+458+452)/9)*1.03)+((224+2184+4066+1051+4124+2378+2694+2511+813+57+147+15635)/9)</f>
        <v>12050.065555555557</v>
      </c>
      <c r="L27" s="92">
        <f t="shared" si="3"/>
        <v>1337.5572766666669</v>
      </c>
      <c r="M27" s="92">
        <f t="shared" si="4"/>
        <v>602.50327777777784</v>
      </c>
      <c r="N27" s="92">
        <f t="shared" si="5"/>
        <v>602.50327777777784</v>
      </c>
      <c r="O27" s="91">
        <f t="shared" si="6"/>
        <v>1.6261896836107363</v>
      </c>
      <c r="P27" s="91">
        <f t="shared" si="7"/>
        <v>2.4896829660238753</v>
      </c>
      <c r="Q27" s="91">
        <f t="shared" si="8"/>
        <v>68.323871700000012</v>
      </c>
      <c r="R27" s="27">
        <f t="shared" si="9"/>
        <v>27.112647500000001</v>
      </c>
      <c r="S27" s="91">
        <f>18671/2000</f>
        <v>9.3354999999999997</v>
      </c>
      <c r="T27" s="32"/>
      <c r="U27" s="32"/>
      <c r="V27" s="27"/>
      <c r="W27" s="27"/>
      <c r="X27" s="32"/>
      <c r="Y27" s="27"/>
      <c r="Z27" s="27"/>
      <c r="AA27" s="75"/>
      <c r="AB27" s="27"/>
      <c r="AC27" s="27"/>
      <c r="AD27" s="27"/>
      <c r="AE27" s="32"/>
      <c r="AF27" s="27"/>
      <c r="AG27" s="68"/>
      <c r="AH27" s="68"/>
      <c r="AI27" s="68"/>
      <c r="AJ27" s="68"/>
      <c r="AK27" s="27"/>
      <c r="AL27" s="27"/>
      <c r="AM27" s="27"/>
      <c r="AN27" s="27"/>
      <c r="AO27" s="27"/>
    </row>
    <row r="28" spans="2:41" ht="12.75" customHeight="1" x14ac:dyDescent="0.2">
      <c r="B28" s="28">
        <v>1</v>
      </c>
      <c r="D28" s="22"/>
      <c r="E28" s="22"/>
      <c r="F28" s="67"/>
      <c r="G28" s="67"/>
      <c r="H28" s="22"/>
      <c r="I28" s="67"/>
      <c r="J28" s="23"/>
      <c r="K28" s="27"/>
      <c r="L28" s="32"/>
      <c r="M28" s="32"/>
      <c r="N28" s="32"/>
      <c r="O28" s="32"/>
      <c r="P28" s="27"/>
      <c r="Q28" s="32"/>
      <c r="R28" s="32"/>
      <c r="S28" s="32"/>
      <c r="T28" s="32"/>
      <c r="U28" s="32"/>
      <c r="V28" s="27"/>
      <c r="W28" s="27"/>
      <c r="X28" s="32"/>
      <c r="Y28" s="27"/>
      <c r="Z28" s="27"/>
      <c r="AA28" s="75"/>
      <c r="AB28" s="27"/>
      <c r="AC28" s="27"/>
      <c r="AD28" s="27"/>
      <c r="AE28" s="32"/>
      <c r="AF28" s="27"/>
      <c r="AG28" s="68"/>
      <c r="AH28" s="68"/>
      <c r="AI28" s="68"/>
      <c r="AJ28" s="68"/>
      <c r="AK28" s="27"/>
      <c r="AL28" s="27"/>
      <c r="AM28" s="27"/>
      <c r="AN28" s="27"/>
      <c r="AO28" s="27"/>
    </row>
    <row r="29" spans="2:41" ht="12.75" customHeight="1" x14ac:dyDescent="0.2">
      <c r="B29" s="28">
        <v>1</v>
      </c>
      <c r="D29" s="22"/>
      <c r="E29" s="22"/>
      <c r="F29" s="67"/>
      <c r="G29" s="67"/>
      <c r="H29" s="22"/>
      <c r="I29" s="67"/>
      <c r="J29" s="23"/>
      <c r="K29" s="27"/>
      <c r="L29" s="27"/>
      <c r="M29" s="27"/>
      <c r="N29" s="32"/>
      <c r="O29" s="32"/>
      <c r="P29" s="27"/>
      <c r="Q29" s="32"/>
      <c r="R29" s="32"/>
      <c r="S29" s="32"/>
      <c r="T29" s="27"/>
      <c r="U29" s="27"/>
      <c r="V29" s="27"/>
      <c r="W29" s="27"/>
      <c r="X29" s="32"/>
      <c r="Y29" s="27"/>
      <c r="Z29" s="27"/>
      <c r="AA29" s="75"/>
      <c r="AB29" s="27"/>
      <c r="AC29" s="27"/>
      <c r="AD29" s="27"/>
      <c r="AE29" s="32"/>
      <c r="AF29" s="27"/>
      <c r="AG29" s="68"/>
      <c r="AH29" s="68"/>
      <c r="AI29" s="68"/>
      <c r="AJ29" s="68"/>
      <c r="AK29" s="27"/>
      <c r="AL29" s="27"/>
      <c r="AM29" s="27"/>
      <c r="AN29" s="27"/>
      <c r="AO29" s="27"/>
    </row>
    <row r="30" spans="2:41" ht="12.75" customHeight="1" x14ac:dyDescent="0.2">
      <c r="B30" s="28">
        <v>1</v>
      </c>
      <c r="D30" s="22"/>
      <c r="E30" s="22"/>
      <c r="F30" s="67"/>
      <c r="G30" s="80"/>
      <c r="H30" s="22"/>
      <c r="I30" s="80"/>
      <c r="J30" s="23"/>
      <c r="K30" s="27"/>
      <c r="L30" s="27"/>
      <c r="M30" s="27"/>
      <c r="N30" s="32"/>
      <c r="O30" s="32"/>
      <c r="P30" s="27"/>
      <c r="Q30" s="32"/>
      <c r="R30" s="32"/>
      <c r="S30" s="32"/>
      <c r="T30" s="27"/>
      <c r="U30" s="27"/>
      <c r="V30" s="27"/>
      <c r="W30" s="27"/>
      <c r="X30" s="32"/>
      <c r="Y30" s="27"/>
      <c r="Z30" s="27"/>
      <c r="AA30" s="75"/>
      <c r="AB30" s="27"/>
      <c r="AC30" s="27"/>
      <c r="AD30" s="27"/>
      <c r="AE30" s="32"/>
      <c r="AF30" s="27"/>
      <c r="AG30" s="68"/>
      <c r="AH30" s="68"/>
      <c r="AI30" s="68"/>
      <c r="AJ30" s="68"/>
      <c r="AK30" s="27"/>
      <c r="AL30" s="27"/>
      <c r="AM30" s="27"/>
      <c r="AN30" s="27"/>
      <c r="AO30" s="27"/>
    </row>
    <row r="31" spans="2:41" ht="12.75" customHeight="1" x14ac:dyDescent="0.2">
      <c r="B31" s="28">
        <v>1</v>
      </c>
      <c r="D31" s="22"/>
      <c r="E31" s="22"/>
      <c r="F31" s="67"/>
      <c r="G31" s="67"/>
      <c r="H31" s="22"/>
      <c r="I31" s="67"/>
      <c r="J31" s="23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32"/>
      <c r="Y31" s="27"/>
      <c r="Z31" s="27"/>
      <c r="AA31" s="75"/>
      <c r="AB31" s="27"/>
      <c r="AC31" s="27"/>
      <c r="AD31" s="27"/>
      <c r="AE31" s="32"/>
      <c r="AF31" s="27"/>
      <c r="AG31" s="68"/>
      <c r="AH31" s="68"/>
      <c r="AI31" s="68"/>
      <c r="AJ31" s="68"/>
      <c r="AK31" s="27"/>
      <c r="AL31" s="27"/>
      <c r="AM31" s="27"/>
      <c r="AN31" s="27"/>
      <c r="AO31" s="27"/>
    </row>
    <row r="32" spans="2:41" ht="12.75" customHeight="1" x14ac:dyDescent="0.2">
      <c r="B32" s="28">
        <v>1</v>
      </c>
      <c r="D32" s="22"/>
      <c r="E32" s="22"/>
      <c r="F32" s="67"/>
      <c r="G32" s="80"/>
      <c r="H32" s="22"/>
      <c r="I32" s="80"/>
      <c r="J32" s="23"/>
      <c r="K32" s="27"/>
      <c r="L32" s="27"/>
      <c r="M32" s="27"/>
      <c r="N32" s="32"/>
      <c r="O32" s="32"/>
      <c r="P32" s="27"/>
      <c r="Q32" s="32"/>
      <c r="R32" s="32"/>
      <c r="S32" s="32"/>
      <c r="T32" s="27"/>
      <c r="U32" s="27"/>
      <c r="V32" s="27"/>
      <c r="W32" s="27"/>
      <c r="X32" s="32"/>
      <c r="Y32" s="27"/>
      <c r="Z32" s="27"/>
      <c r="AA32" s="75"/>
      <c r="AB32" s="27"/>
      <c r="AC32" s="27"/>
      <c r="AD32" s="27"/>
      <c r="AE32" s="32"/>
      <c r="AF32" s="27"/>
      <c r="AG32" s="68"/>
      <c r="AH32" s="68"/>
      <c r="AI32" s="68"/>
      <c r="AJ32" s="68"/>
      <c r="AK32" s="27"/>
      <c r="AL32" s="27"/>
      <c r="AM32" s="27"/>
      <c r="AN32" s="27"/>
      <c r="AO32" s="27"/>
    </row>
    <row r="33" spans="2:41" ht="12.75" customHeight="1" x14ac:dyDescent="0.2">
      <c r="B33" s="28">
        <v>1</v>
      </c>
      <c r="D33" s="22"/>
      <c r="E33" s="22"/>
      <c r="F33" s="67"/>
      <c r="G33" s="80"/>
      <c r="H33" s="22"/>
      <c r="I33" s="80"/>
      <c r="J33" s="23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2"/>
      <c r="Y33" s="27"/>
      <c r="Z33" s="27"/>
      <c r="AA33" s="75"/>
      <c r="AB33" s="27"/>
      <c r="AC33" s="27"/>
      <c r="AD33" s="27"/>
      <c r="AE33" s="32"/>
      <c r="AF33" s="27"/>
      <c r="AG33" s="68"/>
      <c r="AH33" s="68"/>
      <c r="AI33" s="68"/>
      <c r="AJ33" s="68"/>
      <c r="AK33" s="27"/>
      <c r="AL33" s="27"/>
      <c r="AM33" s="27"/>
      <c r="AN33" s="27"/>
      <c r="AO33" s="27"/>
    </row>
    <row r="34" spans="2:41" ht="12.75" customHeight="1" x14ac:dyDescent="0.2">
      <c r="B34" s="28">
        <v>1</v>
      </c>
      <c r="D34" s="22"/>
      <c r="E34" s="22"/>
      <c r="F34" s="67"/>
      <c r="G34" s="80"/>
      <c r="H34" s="22"/>
      <c r="I34" s="80"/>
      <c r="J34" s="23"/>
      <c r="K34" s="27"/>
      <c r="L34" s="27"/>
      <c r="M34" s="27"/>
      <c r="N34" s="32"/>
      <c r="O34" s="32"/>
      <c r="P34" s="27"/>
      <c r="Q34" s="32"/>
      <c r="R34" s="32"/>
      <c r="S34" s="32"/>
      <c r="T34" s="27"/>
      <c r="U34" s="27"/>
      <c r="V34" s="27"/>
      <c r="W34" s="27"/>
      <c r="X34" s="32"/>
      <c r="Y34" s="27"/>
      <c r="Z34" s="27"/>
      <c r="AA34" s="75"/>
      <c r="AB34" s="27"/>
      <c r="AC34" s="27"/>
      <c r="AD34" s="27"/>
      <c r="AE34" s="32"/>
      <c r="AF34" s="27"/>
      <c r="AG34" s="68"/>
      <c r="AH34" s="68"/>
      <c r="AI34" s="68"/>
      <c r="AJ34" s="68"/>
      <c r="AK34" s="27"/>
      <c r="AL34" s="27"/>
      <c r="AM34" s="27"/>
      <c r="AN34" s="27"/>
      <c r="AO34" s="27"/>
    </row>
    <row r="35" spans="2:41" ht="12.75" customHeight="1" x14ac:dyDescent="0.2">
      <c r="B35" s="28">
        <v>1</v>
      </c>
      <c r="D35" s="22"/>
      <c r="E35" s="22"/>
      <c r="F35" s="67"/>
      <c r="G35" s="80"/>
      <c r="H35" s="22"/>
      <c r="I35" s="80"/>
      <c r="J35" s="23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32"/>
      <c r="Y35" s="27"/>
      <c r="Z35" s="27"/>
      <c r="AA35" s="75"/>
      <c r="AB35" s="27"/>
      <c r="AC35" s="27"/>
      <c r="AD35" s="27"/>
      <c r="AE35" s="32"/>
      <c r="AF35" s="27"/>
      <c r="AG35" s="68"/>
      <c r="AH35" s="68"/>
      <c r="AI35" s="68"/>
      <c r="AJ35" s="68"/>
      <c r="AK35" s="27"/>
      <c r="AL35" s="27"/>
      <c r="AM35" s="27"/>
      <c r="AN35" s="27"/>
      <c r="AO35" s="27"/>
    </row>
    <row r="36" spans="2:41" ht="12.75" customHeight="1" x14ac:dyDescent="0.2">
      <c r="B36" s="28">
        <v>1</v>
      </c>
      <c r="D36" s="22"/>
      <c r="E36" s="22"/>
      <c r="F36" s="67"/>
      <c r="G36" s="80"/>
      <c r="H36" s="22"/>
      <c r="I36" s="80"/>
      <c r="J36" s="23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32"/>
      <c r="Y36" s="27"/>
      <c r="Z36" s="27"/>
      <c r="AA36" s="75"/>
      <c r="AB36" s="27"/>
      <c r="AC36" s="27"/>
      <c r="AD36" s="27"/>
      <c r="AE36" s="32"/>
      <c r="AF36" s="27"/>
      <c r="AG36" s="68"/>
      <c r="AH36" s="68"/>
      <c r="AI36" s="68"/>
      <c r="AJ36" s="68"/>
      <c r="AK36" s="27"/>
      <c r="AL36" s="27"/>
      <c r="AM36" s="27"/>
      <c r="AN36" s="27"/>
      <c r="AO36" s="27"/>
    </row>
    <row r="37" spans="2:41" ht="12.75" customHeight="1" x14ac:dyDescent="0.2">
      <c r="B37" s="28">
        <v>1</v>
      </c>
      <c r="D37" s="22"/>
      <c r="E37" s="22"/>
      <c r="F37" s="67"/>
      <c r="G37" s="80"/>
      <c r="H37" s="22"/>
      <c r="I37" s="80"/>
      <c r="J37" s="23"/>
      <c r="K37" s="27"/>
      <c r="L37" s="27"/>
      <c r="M37" s="27"/>
      <c r="N37" s="32"/>
      <c r="O37" s="32"/>
      <c r="P37" s="27"/>
      <c r="Q37" s="32"/>
      <c r="R37" s="32"/>
      <c r="S37" s="32"/>
      <c r="T37" s="27"/>
      <c r="U37" s="27"/>
      <c r="V37" s="27"/>
      <c r="W37" s="27"/>
      <c r="X37" s="32"/>
      <c r="Y37" s="27"/>
      <c r="Z37" s="27"/>
      <c r="AA37" s="75"/>
      <c r="AB37" s="27"/>
      <c r="AC37" s="27"/>
      <c r="AD37" s="27"/>
      <c r="AE37" s="32"/>
      <c r="AF37" s="27"/>
      <c r="AG37" s="68"/>
      <c r="AH37" s="68"/>
      <c r="AI37" s="68"/>
      <c r="AJ37" s="68"/>
      <c r="AK37" s="27"/>
      <c r="AL37" s="27"/>
      <c r="AM37" s="27"/>
      <c r="AN37" s="27"/>
      <c r="AO37" s="27"/>
    </row>
    <row r="38" spans="2:41" ht="12.75" customHeight="1" x14ac:dyDescent="0.2">
      <c r="B38" s="28">
        <v>1</v>
      </c>
      <c r="D38" s="22"/>
      <c r="E38" s="22"/>
      <c r="F38" s="67"/>
      <c r="G38" s="80"/>
      <c r="H38" s="22"/>
      <c r="I38" s="80"/>
      <c r="J38" s="23"/>
      <c r="K38" s="27"/>
      <c r="L38" s="27"/>
      <c r="M38" s="27"/>
      <c r="N38" s="32"/>
      <c r="O38" s="32"/>
      <c r="P38" s="27"/>
      <c r="Q38" s="32"/>
      <c r="R38" s="32"/>
      <c r="S38" s="32"/>
      <c r="T38" s="27"/>
      <c r="U38" s="27"/>
      <c r="V38" s="27"/>
      <c r="W38" s="27"/>
      <c r="X38" s="32"/>
      <c r="Y38" s="27"/>
      <c r="Z38" s="27"/>
      <c r="AA38" s="75"/>
      <c r="AB38" s="27"/>
      <c r="AC38" s="27"/>
      <c r="AD38" s="27"/>
      <c r="AE38" s="32"/>
      <c r="AF38" s="27"/>
      <c r="AG38" s="68"/>
      <c r="AH38" s="68"/>
      <c r="AI38" s="68"/>
      <c r="AJ38" s="68"/>
      <c r="AK38" s="27"/>
      <c r="AL38" s="27"/>
      <c r="AM38" s="27"/>
      <c r="AN38" s="27"/>
      <c r="AO38" s="27"/>
    </row>
    <row r="39" spans="2:41" ht="12.75" customHeight="1" x14ac:dyDescent="0.2">
      <c r="B39" s="28">
        <v>1</v>
      </c>
      <c r="D39" s="22"/>
      <c r="E39" s="22"/>
      <c r="F39" s="67"/>
      <c r="G39" s="80"/>
      <c r="H39" s="22"/>
      <c r="I39" s="80"/>
      <c r="J39" s="23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2"/>
      <c r="Y39" s="27"/>
      <c r="Z39" s="27"/>
      <c r="AA39" s="75"/>
      <c r="AB39" s="27"/>
      <c r="AC39" s="27"/>
      <c r="AD39" s="27"/>
      <c r="AE39" s="32"/>
      <c r="AF39" s="27"/>
      <c r="AG39" s="68"/>
      <c r="AH39" s="68"/>
      <c r="AI39" s="68"/>
      <c r="AJ39" s="68"/>
      <c r="AK39" s="27"/>
      <c r="AL39" s="27"/>
      <c r="AM39" s="27"/>
      <c r="AN39" s="27"/>
      <c r="AO39" s="27"/>
    </row>
    <row r="40" spans="2:41" ht="12.75" customHeight="1" x14ac:dyDescent="0.2">
      <c r="B40" s="28">
        <v>1</v>
      </c>
      <c r="D40" s="22"/>
      <c r="E40" s="22"/>
      <c r="F40" s="67"/>
      <c r="G40" s="80"/>
      <c r="H40" s="22"/>
      <c r="I40" s="80"/>
      <c r="J40" s="23"/>
      <c r="K40" s="27"/>
      <c r="L40" s="27"/>
      <c r="M40" s="27"/>
      <c r="N40" s="32"/>
      <c r="O40" s="32"/>
      <c r="P40" s="27"/>
      <c r="Q40" s="32"/>
      <c r="R40" s="32"/>
      <c r="S40" s="32"/>
      <c r="T40" s="27"/>
      <c r="U40" s="27"/>
      <c r="V40" s="27"/>
      <c r="W40" s="27"/>
      <c r="X40" s="32"/>
      <c r="Y40" s="27"/>
      <c r="Z40" s="27"/>
      <c r="AA40" s="75"/>
      <c r="AB40" s="27"/>
      <c r="AC40" s="27"/>
      <c r="AD40" s="27"/>
      <c r="AE40" s="32"/>
      <c r="AF40" s="27"/>
      <c r="AG40" s="68"/>
      <c r="AH40" s="68"/>
      <c r="AI40" s="68"/>
      <c r="AJ40" s="68"/>
      <c r="AK40" s="27"/>
      <c r="AL40" s="27"/>
      <c r="AM40" s="27"/>
      <c r="AN40" s="27"/>
      <c r="AO40" s="27"/>
    </row>
    <row r="41" spans="2:41" ht="12.75" customHeight="1" x14ac:dyDescent="0.2">
      <c r="B41" s="28">
        <v>1</v>
      </c>
      <c r="D41" s="22"/>
      <c r="E41" s="22"/>
      <c r="F41" s="67"/>
      <c r="G41" s="80"/>
      <c r="H41" s="22"/>
      <c r="I41" s="80"/>
      <c r="J41" s="23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32"/>
      <c r="Y41" s="27"/>
      <c r="Z41" s="27"/>
      <c r="AA41" s="75"/>
      <c r="AB41" s="27"/>
      <c r="AC41" s="27"/>
      <c r="AD41" s="27"/>
      <c r="AE41" s="32"/>
      <c r="AF41" s="27"/>
      <c r="AG41" s="68"/>
      <c r="AH41" s="68"/>
      <c r="AI41" s="68"/>
      <c r="AJ41" s="68"/>
      <c r="AK41" s="27"/>
      <c r="AL41" s="27"/>
      <c r="AM41" s="27"/>
      <c r="AN41" s="27"/>
      <c r="AO41" s="27"/>
    </row>
    <row r="42" spans="2:41" ht="12.75" customHeight="1" x14ac:dyDescent="0.2">
      <c r="B42" s="28">
        <v>1</v>
      </c>
      <c r="D42" s="22"/>
      <c r="E42" s="22"/>
      <c r="F42" s="67"/>
      <c r="G42" s="80"/>
      <c r="H42" s="22"/>
      <c r="I42" s="80"/>
      <c r="J42" s="23"/>
      <c r="K42" s="27"/>
      <c r="L42" s="27"/>
      <c r="M42" s="27"/>
      <c r="N42" s="32"/>
      <c r="O42" s="32"/>
      <c r="P42" s="27"/>
      <c r="Q42" s="32"/>
      <c r="R42" s="32"/>
      <c r="S42" s="32"/>
      <c r="T42" s="27"/>
      <c r="U42" s="27"/>
      <c r="V42" s="27"/>
      <c r="W42" s="27"/>
      <c r="X42" s="32"/>
      <c r="Y42" s="27"/>
      <c r="Z42" s="27"/>
      <c r="AA42" s="75"/>
      <c r="AB42" s="27"/>
      <c r="AC42" s="27"/>
      <c r="AD42" s="27"/>
      <c r="AE42" s="32"/>
      <c r="AF42" s="27"/>
      <c r="AG42" s="68"/>
      <c r="AH42" s="68"/>
      <c r="AI42" s="68"/>
      <c r="AJ42" s="68"/>
      <c r="AK42" s="27"/>
      <c r="AL42" s="27"/>
      <c r="AM42" s="27"/>
      <c r="AN42" s="27"/>
      <c r="AO42" s="27"/>
    </row>
    <row r="43" spans="2:41" ht="12.75" customHeight="1" x14ac:dyDescent="0.2">
      <c r="B43" s="28">
        <v>1</v>
      </c>
      <c r="D43" s="22"/>
      <c r="E43" s="22"/>
      <c r="F43" s="67"/>
      <c r="G43" s="80"/>
      <c r="H43" s="22"/>
      <c r="I43" s="80"/>
      <c r="J43" s="23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32"/>
      <c r="Y43" s="27"/>
      <c r="Z43" s="27"/>
      <c r="AA43" s="75"/>
      <c r="AB43" s="27"/>
      <c r="AC43" s="27"/>
      <c r="AD43" s="27"/>
      <c r="AE43" s="32"/>
      <c r="AF43" s="27"/>
      <c r="AG43" s="68"/>
      <c r="AH43" s="68"/>
      <c r="AI43" s="68"/>
      <c r="AJ43" s="68"/>
      <c r="AK43" s="27"/>
      <c r="AL43" s="27"/>
      <c r="AM43" s="27"/>
      <c r="AN43" s="27"/>
      <c r="AO43" s="27"/>
    </row>
    <row r="44" spans="2:41" ht="12.75" customHeight="1" x14ac:dyDescent="0.2">
      <c r="B44" s="28">
        <v>1</v>
      </c>
      <c r="D44" s="22"/>
      <c r="E44" s="22"/>
      <c r="F44" s="67"/>
      <c r="G44" s="67"/>
      <c r="H44" s="22"/>
      <c r="I44" s="67"/>
      <c r="J44" s="23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32"/>
      <c r="Y44" s="27"/>
      <c r="Z44" s="27"/>
      <c r="AA44" s="75"/>
      <c r="AB44" s="27"/>
      <c r="AC44" s="27"/>
      <c r="AD44" s="27"/>
      <c r="AE44" s="32"/>
      <c r="AF44" s="27"/>
      <c r="AG44" s="68"/>
      <c r="AH44" s="68"/>
      <c r="AI44" s="68"/>
      <c r="AJ44" s="68"/>
      <c r="AK44" s="27"/>
      <c r="AL44" s="27"/>
      <c r="AM44" s="27"/>
      <c r="AN44" s="27"/>
      <c r="AO44" s="27"/>
    </row>
    <row r="45" spans="2:41" ht="12.75" customHeight="1" x14ac:dyDescent="0.2">
      <c r="B45" s="28">
        <v>1</v>
      </c>
      <c r="D45" s="22"/>
      <c r="E45" s="22"/>
      <c r="F45" s="67"/>
      <c r="G45" s="80"/>
      <c r="H45" s="22"/>
      <c r="I45" s="80"/>
      <c r="J45" s="23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32"/>
      <c r="Y45" s="27"/>
      <c r="Z45" s="27"/>
      <c r="AA45" s="75"/>
      <c r="AB45" s="27"/>
      <c r="AC45" s="27"/>
      <c r="AD45" s="27"/>
      <c r="AE45" s="32"/>
      <c r="AF45" s="27"/>
      <c r="AG45" s="68"/>
      <c r="AH45" s="68"/>
      <c r="AI45" s="68"/>
      <c r="AJ45" s="68"/>
      <c r="AK45" s="27"/>
      <c r="AL45" s="27"/>
      <c r="AM45" s="27"/>
      <c r="AN45" s="27"/>
      <c r="AO45" s="27"/>
    </row>
    <row r="46" spans="2:41" ht="12.75" customHeight="1" x14ac:dyDescent="0.2">
      <c r="B46" s="28">
        <v>1</v>
      </c>
      <c r="D46" s="22"/>
      <c r="E46" s="22"/>
      <c r="F46" s="23"/>
      <c r="G46" s="23"/>
      <c r="H46" s="22"/>
      <c r="I46" s="23"/>
      <c r="J46" s="23"/>
      <c r="K46" s="27"/>
      <c r="L46" s="27"/>
      <c r="M46" s="27"/>
      <c r="N46" s="32"/>
      <c r="O46" s="32"/>
      <c r="P46" s="27"/>
      <c r="Q46" s="32"/>
      <c r="R46" s="32"/>
      <c r="S46" s="32"/>
      <c r="T46" s="27"/>
      <c r="U46" s="27"/>
      <c r="V46" s="27"/>
      <c r="W46" s="27"/>
      <c r="X46" s="32"/>
      <c r="Y46" s="27"/>
      <c r="Z46" s="27"/>
      <c r="AA46" s="75"/>
      <c r="AB46" s="27"/>
      <c r="AC46" s="27"/>
      <c r="AD46" s="27"/>
      <c r="AE46" s="32"/>
      <c r="AF46" s="27"/>
      <c r="AG46" s="68"/>
      <c r="AH46" s="68"/>
      <c r="AI46" s="68"/>
      <c r="AJ46" s="68"/>
      <c r="AK46" s="27"/>
      <c r="AL46" s="27"/>
      <c r="AM46" s="27"/>
      <c r="AN46" s="27"/>
      <c r="AO46" s="27"/>
    </row>
    <row r="47" spans="2:41" ht="12.75" customHeight="1" x14ac:dyDescent="0.2">
      <c r="B47" s="28">
        <v>1</v>
      </c>
      <c r="D47" s="22"/>
      <c r="E47" s="22"/>
      <c r="F47" s="67"/>
      <c r="G47" s="78"/>
      <c r="H47" s="77"/>
      <c r="I47" s="78"/>
      <c r="J47" s="78"/>
      <c r="K47" s="61"/>
      <c r="L47" s="61"/>
      <c r="M47" s="61"/>
      <c r="N47" s="79"/>
      <c r="O47" s="79"/>
      <c r="P47" s="27"/>
      <c r="Q47" s="79"/>
      <c r="R47" s="79"/>
      <c r="S47" s="79"/>
      <c r="T47" s="61"/>
      <c r="U47" s="61"/>
      <c r="V47" s="27"/>
      <c r="W47" s="27"/>
      <c r="X47" s="32"/>
      <c r="Y47" s="27"/>
      <c r="Z47" s="27"/>
      <c r="AA47" s="75"/>
      <c r="AB47" s="27"/>
      <c r="AC47" s="27"/>
      <c r="AD47" s="27"/>
      <c r="AE47" s="32"/>
      <c r="AF47" s="27"/>
      <c r="AG47" s="68"/>
      <c r="AH47" s="68"/>
      <c r="AI47" s="68"/>
      <c r="AJ47" s="68"/>
      <c r="AK47" s="27"/>
      <c r="AL47" s="27"/>
      <c r="AM47" s="27"/>
      <c r="AN47" s="27"/>
      <c r="AO47" s="27"/>
    </row>
    <row r="48" spans="2:41" ht="12.75" customHeight="1" x14ac:dyDescent="0.2">
      <c r="B48" s="28">
        <v>1</v>
      </c>
      <c r="D48" s="22"/>
      <c r="E48" s="22"/>
      <c r="F48" s="67"/>
      <c r="G48" s="82"/>
      <c r="H48" s="22"/>
      <c r="I48" s="82"/>
      <c r="J48" s="23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32"/>
      <c r="Y48" s="27"/>
      <c r="Z48" s="27"/>
      <c r="AA48" s="75"/>
      <c r="AB48" s="27"/>
      <c r="AC48" s="27"/>
      <c r="AD48" s="27"/>
      <c r="AE48" s="32"/>
      <c r="AF48" s="27"/>
      <c r="AG48" s="68"/>
      <c r="AH48" s="68"/>
      <c r="AI48" s="68"/>
      <c r="AJ48" s="68"/>
      <c r="AK48" s="27"/>
      <c r="AL48" s="27"/>
      <c r="AM48" s="27"/>
      <c r="AN48" s="27"/>
      <c r="AO48" s="27"/>
    </row>
    <row r="49" spans="2:41" ht="12.75" customHeight="1" x14ac:dyDescent="0.2">
      <c r="B49" s="28">
        <v>1</v>
      </c>
      <c r="D49" s="22"/>
      <c r="E49" s="22"/>
      <c r="F49" s="67"/>
      <c r="G49" s="82"/>
      <c r="H49" s="22"/>
      <c r="I49" s="82"/>
      <c r="J49" s="23"/>
      <c r="K49" s="27"/>
      <c r="L49" s="27"/>
      <c r="M49" s="27"/>
      <c r="N49" s="32"/>
      <c r="O49" s="32"/>
      <c r="P49" s="27"/>
      <c r="Q49" s="32"/>
      <c r="R49" s="32"/>
      <c r="S49" s="32"/>
      <c r="T49" s="27"/>
      <c r="U49" s="27"/>
      <c r="V49" s="27"/>
      <c r="W49" s="27"/>
      <c r="X49" s="32"/>
      <c r="Y49" s="27"/>
      <c r="Z49" s="27"/>
      <c r="AA49" s="75"/>
      <c r="AB49" s="27"/>
      <c r="AC49" s="27"/>
      <c r="AD49" s="27"/>
      <c r="AE49" s="32"/>
      <c r="AF49" s="27"/>
      <c r="AG49" s="68"/>
      <c r="AH49" s="68"/>
      <c r="AI49" s="68"/>
      <c r="AJ49" s="68"/>
      <c r="AK49" s="27"/>
      <c r="AL49" s="27"/>
      <c r="AM49" s="27"/>
      <c r="AN49" s="27"/>
      <c r="AO49" s="27"/>
    </row>
    <row r="50" spans="2:41" ht="12.75" customHeight="1" x14ac:dyDescent="0.2">
      <c r="B50" s="28">
        <v>1</v>
      </c>
      <c r="D50" s="22"/>
      <c r="E50" s="22"/>
      <c r="F50" s="67"/>
      <c r="G50" s="82"/>
      <c r="H50" s="22"/>
      <c r="I50" s="82"/>
      <c r="J50" s="23"/>
      <c r="K50" s="27"/>
      <c r="L50" s="27"/>
      <c r="M50" s="27"/>
      <c r="N50" s="32"/>
      <c r="O50" s="32"/>
      <c r="P50" s="27"/>
      <c r="Q50" s="32"/>
      <c r="R50" s="32"/>
      <c r="S50" s="32"/>
      <c r="T50" s="27"/>
      <c r="U50" s="27"/>
      <c r="V50" s="27"/>
      <c r="W50" s="27"/>
      <c r="X50" s="32"/>
      <c r="Y50" s="27"/>
      <c r="Z50" s="27"/>
      <c r="AA50" s="75"/>
      <c r="AB50" s="27"/>
      <c r="AC50" s="27"/>
      <c r="AD50" s="27"/>
      <c r="AE50" s="32"/>
      <c r="AF50" s="27"/>
      <c r="AG50" s="68"/>
      <c r="AH50" s="68"/>
      <c r="AI50" s="68"/>
      <c r="AJ50" s="68"/>
      <c r="AK50" s="27"/>
      <c r="AL50" s="27"/>
      <c r="AM50" s="27"/>
      <c r="AN50" s="27"/>
      <c r="AO50" s="27"/>
    </row>
    <row r="51" spans="2:41" ht="12.75" customHeight="1" x14ac:dyDescent="0.2">
      <c r="B51" s="28">
        <v>1</v>
      </c>
      <c r="D51" s="22"/>
      <c r="E51" s="22"/>
      <c r="F51" s="67"/>
      <c r="G51" s="82"/>
      <c r="H51" s="22"/>
      <c r="I51" s="82"/>
      <c r="J51" s="23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32"/>
      <c r="Y51" s="27"/>
      <c r="Z51" s="27"/>
      <c r="AA51" s="75"/>
      <c r="AB51" s="27"/>
      <c r="AC51" s="27"/>
      <c r="AD51" s="27"/>
      <c r="AE51" s="32"/>
      <c r="AF51" s="27"/>
      <c r="AG51" s="68"/>
      <c r="AH51" s="68"/>
      <c r="AI51" s="68"/>
      <c r="AJ51" s="68"/>
      <c r="AK51" s="27"/>
      <c r="AL51" s="27"/>
      <c r="AM51" s="27"/>
      <c r="AN51" s="27"/>
      <c r="AO51" s="27"/>
    </row>
    <row r="52" spans="2:41" ht="12.75" customHeight="1" x14ac:dyDescent="0.2">
      <c r="B52" s="28">
        <v>1</v>
      </c>
      <c r="D52" s="22"/>
      <c r="E52" s="22"/>
      <c r="F52" s="23"/>
      <c r="G52" s="23"/>
      <c r="H52" s="22"/>
      <c r="I52" s="23"/>
      <c r="J52" s="23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32"/>
      <c r="Y52" s="27"/>
      <c r="Z52" s="27"/>
      <c r="AA52" s="75"/>
      <c r="AB52" s="27"/>
      <c r="AC52" s="27"/>
      <c r="AD52" s="27"/>
      <c r="AE52" s="32"/>
      <c r="AF52" s="27"/>
      <c r="AG52" s="68"/>
      <c r="AH52" s="68"/>
      <c r="AI52" s="68"/>
      <c r="AJ52" s="68"/>
      <c r="AK52" s="27"/>
      <c r="AL52" s="27"/>
      <c r="AM52" s="27"/>
      <c r="AN52" s="27"/>
      <c r="AO52" s="27"/>
    </row>
    <row r="53" spans="2:41" ht="12.75" customHeight="1" x14ac:dyDescent="0.2">
      <c r="B53" s="28">
        <v>1</v>
      </c>
      <c r="D53" s="22"/>
      <c r="E53" s="22"/>
      <c r="F53" s="23"/>
      <c r="G53" s="23"/>
      <c r="H53" s="22"/>
      <c r="I53" s="23"/>
      <c r="J53" s="23"/>
      <c r="K53" s="27"/>
      <c r="L53" s="27"/>
      <c r="M53" s="27"/>
      <c r="N53" s="32"/>
      <c r="O53" s="32"/>
      <c r="P53" s="27"/>
      <c r="Q53" s="32"/>
      <c r="R53" s="32"/>
      <c r="S53" s="32"/>
      <c r="T53" s="27"/>
      <c r="U53" s="27"/>
      <c r="V53" s="27"/>
      <c r="W53" s="27"/>
      <c r="X53" s="32"/>
      <c r="Y53" s="27"/>
      <c r="Z53" s="27"/>
      <c r="AA53" s="75"/>
      <c r="AB53" s="27"/>
      <c r="AC53" s="27"/>
      <c r="AD53" s="27"/>
      <c r="AE53" s="32"/>
      <c r="AF53" s="27"/>
      <c r="AG53" s="68"/>
      <c r="AH53" s="68"/>
      <c r="AI53" s="68"/>
      <c r="AJ53" s="68"/>
      <c r="AK53" s="27"/>
      <c r="AL53" s="27"/>
      <c r="AM53" s="27"/>
      <c r="AN53" s="27"/>
      <c r="AO53" s="27"/>
    </row>
    <row r="54" spans="2:41" ht="12.75" customHeight="1" x14ac:dyDescent="0.2">
      <c r="B54" s="28">
        <v>1</v>
      </c>
      <c r="D54" s="22"/>
      <c r="E54" s="22"/>
      <c r="F54" s="24"/>
      <c r="G54" s="23"/>
      <c r="H54" s="22"/>
      <c r="I54" s="23"/>
      <c r="J54" s="23"/>
      <c r="K54" s="27"/>
      <c r="L54" s="27"/>
      <c r="M54" s="27"/>
      <c r="N54" s="32"/>
      <c r="O54" s="32"/>
      <c r="P54" s="27"/>
      <c r="Q54" s="32"/>
      <c r="R54" s="32"/>
      <c r="S54" s="32"/>
      <c r="T54" s="27"/>
      <c r="U54" s="27"/>
      <c r="V54" s="27"/>
      <c r="W54" s="27"/>
      <c r="X54" s="32"/>
      <c r="Y54" s="27"/>
      <c r="Z54" s="27"/>
      <c r="AA54" s="75"/>
      <c r="AB54" s="27"/>
      <c r="AC54" s="27"/>
      <c r="AD54" s="32"/>
      <c r="AE54" s="27"/>
      <c r="AF54" s="27"/>
      <c r="AG54" s="66"/>
      <c r="AH54" s="27"/>
      <c r="AI54" s="27"/>
      <c r="AJ54" s="27"/>
      <c r="AK54" s="27"/>
      <c r="AL54" s="27"/>
      <c r="AM54" s="27"/>
      <c r="AN54" s="27"/>
      <c r="AO54" s="27"/>
    </row>
    <row r="55" spans="2:41" ht="12.75" customHeight="1" x14ac:dyDescent="0.2">
      <c r="B55" s="28">
        <v>1</v>
      </c>
      <c r="D55" s="22"/>
      <c r="E55" s="22"/>
      <c r="F55" s="24"/>
      <c r="G55" s="23"/>
      <c r="H55" s="22"/>
      <c r="I55" s="23"/>
      <c r="J55" s="23"/>
      <c r="K55" s="27"/>
      <c r="L55" s="27"/>
      <c r="M55" s="27"/>
      <c r="N55" s="32"/>
      <c r="O55" s="32"/>
      <c r="P55" s="27"/>
      <c r="Q55" s="32"/>
      <c r="R55" s="32"/>
      <c r="S55" s="32"/>
      <c r="T55" s="27"/>
      <c r="U55" s="27"/>
      <c r="V55" s="27"/>
      <c r="W55" s="27"/>
      <c r="X55" s="32"/>
      <c r="Y55" s="27"/>
      <c r="Z55" s="27"/>
      <c r="AA55" s="75"/>
      <c r="AB55" s="27"/>
      <c r="AC55" s="27"/>
      <c r="AD55" s="32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</row>
    <row r="56" spans="2:41" ht="12.75" customHeight="1" x14ac:dyDescent="0.2">
      <c r="B56" s="28">
        <v>1</v>
      </c>
      <c r="D56" s="22"/>
      <c r="E56" s="22"/>
      <c r="F56" s="24"/>
      <c r="G56" s="23"/>
      <c r="H56" s="22"/>
      <c r="I56" s="23"/>
      <c r="J56" s="23"/>
      <c r="K56" s="27"/>
      <c r="L56" s="27"/>
      <c r="M56" s="27"/>
      <c r="N56" s="32"/>
      <c r="O56" s="32"/>
      <c r="P56" s="27"/>
      <c r="Q56" s="32"/>
      <c r="R56" s="32"/>
      <c r="S56" s="32"/>
      <c r="T56" s="27"/>
      <c r="U56" s="27"/>
      <c r="V56" s="27"/>
      <c r="W56" s="27"/>
      <c r="X56" s="32"/>
      <c r="Y56" s="27"/>
      <c r="Z56" s="27"/>
      <c r="AA56" s="75"/>
      <c r="AB56" s="27"/>
      <c r="AC56" s="27"/>
      <c r="AD56" s="32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</row>
    <row r="57" spans="2:41" ht="12.75" customHeight="1" thickBot="1" x14ac:dyDescent="0.25">
      <c r="B57" s="28">
        <v>1</v>
      </c>
      <c r="D57" s="22"/>
      <c r="E57" s="22"/>
      <c r="F57" s="24"/>
      <c r="G57" s="23"/>
      <c r="H57" s="22"/>
      <c r="I57" s="23"/>
      <c r="J57" s="23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75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</row>
    <row r="58" spans="2:41" ht="25.7" customHeight="1" thickBot="1" x14ac:dyDescent="0.25">
      <c r="B58" s="3" t="s">
        <v>6</v>
      </c>
      <c r="D58" s="231" t="s">
        <v>140</v>
      </c>
      <c r="E58" s="232"/>
      <c r="F58" s="232"/>
      <c r="G58" s="232"/>
      <c r="H58" s="232"/>
      <c r="I58" s="232"/>
      <c r="J58" s="233"/>
      <c r="K58" s="31">
        <f t="shared" ref="K58:AA58" si="10">IF(K8="","",IF(K23="",IF(SUM(COUNTIF(K24:K57,"LS")+COUNTIF(K24:K57,"LUMP"))&gt;0,"LS",""),IF(SUM(K24:K57)&gt;0,ROUNDUP(SUM(K24:K57),0),"")))</f>
        <v>80355</v>
      </c>
      <c r="L58" s="31">
        <f t="shared" si="10"/>
        <v>8920</v>
      </c>
      <c r="M58" s="31">
        <f t="shared" si="10"/>
        <v>4018</v>
      </c>
      <c r="N58" s="31">
        <f t="shared" si="10"/>
        <v>4018</v>
      </c>
      <c r="O58" s="93">
        <f>SUM(O24:O57)</f>
        <v>10.844003448792922</v>
      </c>
      <c r="P58" s="93">
        <f>SUM(P24:P57)</f>
        <v>16.602079660238751</v>
      </c>
      <c r="Q58" s="31">
        <f t="shared" si="10"/>
        <v>456</v>
      </c>
      <c r="R58" s="31">
        <f t="shared" si="10"/>
        <v>181</v>
      </c>
      <c r="S58" s="31">
        <f t="shared" si="10"/>
        <v>20</v>
      </c>
      <c r="T58" s="31">
        <f t="shared" si="10"/>
        <v>1</v>
      </c>
      <c r="U58" s="31" t="str">
        <f t="shared" si="10"/>
        <v/>
      </c>
      <c r="V58" s="31" t="str">
        <f t="shared" si="10"/>
        <v/>
      </c>
      <c r="W58" s="31" t="str">
        <f t="shared" si="10"/>
        <v/>
      </c>
      <c r="X58" s="31" t="str">
        <f t="shared" si="10"/>
        <v/>
      </c>
      <c r="Y58" s="31" t="str">
        <f t="shared" si="10"/>
        <v/>
      </c>
      <c r="Z58" s="31" t="str">
        <f t="shared" si="10"/>
        <v/>
      </c>
      <c r="AA58" s="31" t="str">
        <f t="shared" si="10"/>
        <v/>
      </c>
      <c r="AB58" s="31" t="str">
        <f t="shared" ref="AB58:AO58" si="11">IF(AB8="","",IF(AB23="",IF(SUM(COUNTIF(AB24:AB57,"LS")+COUNTIF(AB24:AB57,"LUMP"))&gt;0,"LS",""),IF(SUM(AB24:AB57)&gt;0,ROUNDUP(SUM(AB24:AB57),0),"")))</f>
        <v/>
      </c>
      <c r="AC58" s="31" t="str">
        <f t="shared" si="11"/>
        <v/>
      </c>
      <c r="AD58" s="31" t="str">
        <f t="shared" si="11"/>
        <v/>
      </c>
      <c r="AE58" s="31" t="str">
        <f t="shared" si="11"/>
        <v/>
      </c>
      <c r="AF58" s="31" t="str">
        <f t="shared" si="11"/>
        <v/>
      </c>
      <c r="AG58" s="31" t="str">
        <f t="shared" si="11"/>
        <v/>
      </c>
      <c r="AH58" s="31" t="str">
        <f t="shared" si="11"/>
        <v/>
      </c>
      <c r="AI58" s="31" t="str">
        <f t="shared" si="11"/>
        <v/>
      </c>
      <c r="AJ58" s="31" t="str">
        <f t="shared" si="11"/>
        <v/>
      </c>
      <c r="AK58" s="31" t="str">
        <f t="shared" si="11"/>
        <v/>
      </c>
      <c r="AL58" s="31" t="str">
        <f t="shared" si="11"/>
        <v/>
      </c>
      <c r="AM58" s="31" t="str">
        <f t="shared" si="11"/>
        <v/>
      </c>
      <c r="AN58" s="31" t="str">
        <f t="shared" si="11"/>
        <v/>
      </c>
      <c r="AO58" s="31" t="str">
        <f t="shared" si="11"/>
        <v/>
      </c>
    </row>
    <row r="60" spans="2:41" ht="12.75" customHeight="1" x14ac:dyDescent="0.2">
      <c r="K60" s="3">
        <f>K58*0.9</f>
        <v>72319.5</v>
      </c>
      <c r="L60" s="3">
        <f t="shared" ref="L60:S60" si="12">L58*0.9</f>
        <v>8028</v>
      </c>
      <c r="M60" s="3">
        <f t="shared" si="12"/>
        <v>3616.2000000000003</v>
      </c>
      <c r="N60" s="3">
        <f t="shared" si="12"/>
        <v>3616.2000000000003</v>
      </c>
      <c r="O60" s="3">
        <f t="shared" si="12"/>
        <v>9.75960310391363</v>
      </c>
      <c r="P60" s="3">
        <f t="shared" si="12"/>
        <v>14.941871694214877</v>
      </c>
      <c r="Q60" s="3">
        <f t="shared" si="12"/>
        <v>410.40000000000003</v>
      </c>
      <c r="R60" s="3">
        <f t="shared" si="12"/>
        <v>162.9</v>
      </c>
      <c r="S60" s="3">
        <f t="shared" si="12"/>
        <v>18</v>
      </c>
    </row>
    <row r="61" spans="2:41" ht="12.75" customHeight="1" x14ac:dyDescent="0.2">
      <c r="K61" s="147">
        <f>K58-K60</f>
        <v>8035.5</v>
      </c>
      <c r="L61" s="147">
        <f t="shared" ref="L61:S61" si="13">L58-L60</f>
        <v>892</v>
      </c>
      <c r="M61" s="147">
        <f t="shared" si="13"/>
        <v>401.79999999999973</v>
      </c>
      <c r="N61" s="147">
        <f t="shared" si="13"/>
        <v>401.79999999999973</v>
      </c>
      <c r="O61" s="147">
        <f t="shared" si="13"/>
        <v>1.0844003448792918</v>
      </c>
      <c r="P61" s="147">
        <f t="shared" si="13"/>
        <v>1.660207966023874</v>
      </c>
      <c r="Q61" s="147">
        <f t="shared" si="13"/>
        <v>45.599999999999966</v>
      </c>
      <c r="R61" s="147">
        <f t="shared" si="13"/>
        <v>18.099999999999994</v>
      </c>
      <c r="S61" s="147">
        <f t="shared" si="13"/>
        <v>2</v>
      </c>
    </row>
  </sheetData>
  <mergeCells count="42">
    <mergeCell ref="AO11:AO22"/>
    <mergeCell ref="D58:J58"/>
    <mergeCell ref="AI11:AI22"/>
    <mergeCell ref="AJ11:AJ22"/>
    <mergeCell ref="AK11:AK22"/>
    <mergeCell ref="AL11:AL22"/>
    <mergeCell ref="AM11:AM22"/>
    <mergeCell ref="AN11:AN22"/>
    <mergeCell ref="AC11:AC22"/>
    <mergeCell ref="AD11:AD22"/>
    <mergeCell ref="AE11:AE22"/>
    <mergeCell ref="AF11:AF22"/>
    <mergeCell ref="AG11:AG22"/>
    <mergeCell ref="AH11:AH22"/>
    <mergeCell ref="W11:W22"/>
    <mergeCell ref="X11:X22"/>
    <mergeCell ref="R11:R22"/>
    <mergeCell ref="S11:S22"/>
    <mergeCell ref="T11:T22"/>
    <mergeCell ref="U11:U22"/>
    <mergeCell ref="V11:V22"/>
    <mergeCell ref="P11:P22"/>
    <mergeCell ref="AA1:AA6"/>
    <mergeCell ref="D7:AO7"/>
    <mergeCell ref="D8:J8"/>
    <mergeCell ref="D9:J9"/>
    <mergeCell ref="J10:J23"/>
    <mergeCell ref="K11:K22"/>
    <mergeCell ref="L11:L22"/>
    <mergeCell ref="M11:M22"/>
    <mergeCell ref="N11:N22"/>
    <mergeCell ref="O11:O22"/>
    <mergeCell ref="Y11:Y22"/>
    <mergeCell ref="Z11:Z22"/>
    <mergeCell ref="AA11:AA22"/>
    <mergeCell ref="AB11:AB22"/>
    <mergeCell ref="Q11:Q22"/>
    <mergeCell ref="B10:B23"/>
    <mergeCell ref="D10:D23"/>
    <mergeCell ref="E10:E23"/>
    <mergeCell ref="F10:F23"/>
    <mergeCell ref="G10:I23"/>
  </mergeCells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0C40-8CB9-4CA4-B267-4A91B7EFCE35}">
  <sheetPr codeName="Sheet6">
    <pageSetUpPr fitToPage="1"/>
  </sheetPr>
  <dimension ref="B1:AV165"/>
  <sheetViews>
    <sheetView zoomScale="90" zoomScaleNormal="90" workbookViewId="0"/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43.425781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26" width="8.42578125" style="3" customWidth="1"/>
    <col min="27" max="27" width="8.42578125" style="69" customWidth="1"/>
    <col min="28" max="41" width="8.42578125" style="3" customWidth="1"/>
    <col min="42" max="42" width="2.7109375" style="3" customWidth="1"/>
    <col min="43" max="16384" width="9.140625" style="3"/>
  </cols>
  <sheetData>
    <row r="1" spans="2:48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1"/>
      <c r="L1" s="1"/>
      <c r="M1" s="1"/>
      <c r="N1" s="1"/>
      <c r="O1" s="1"/>
      <c r="P1" s="6"/>
      <c r="Q1" s="6"/>
      <c r="R1" s="6"/>
      <c r="S1" s="6"/>
      <c r="T1" s="6"/>
      <c r="U1" s="6"/>
      <c r="V1" s="1"/>
      <c r="W1" s="1"/>
      <c r="X1" s="6"/>
      <c r="Y1" s="6"/>
      <c r="Z1" s="6"/>
      <c r="AA1" s="163" t="s">
        <v>27</v>
      </c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2:48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26</v>
      </c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1"/>
      <c r="W2" s="1"/>
      <c r="X2" s="6"/>
      <c r="Y2" s="6"/>
      <c r="Z2" s="6"/>
      <c r="AA2" s="163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2:48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/>
      <c r="L3" s="4"/>
      <c r="M3" s="4"/>
      <c r="N3" s="4"/>
      <c r="O3" s="4"/>
      <c r="P3" s="6"/>
      <c r="Q3" s="6"/>
      <c r="R3" s="6"/>
      <c r="S3" s="6"/>
      <c r="T3" s="6"/>
      <c r="U3" s="6"/>
      <c r="V3" s="4"/>
      <c r="W3" s="4"/>
      <c r="X3" s="6"/>
      <c r="Y3" s="6"/>
      <c r="Z3" s="6"/>
      <c r="AA3" s="163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2:48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/>
      <c r="L4" s="4"/>
      <c r="M4" s="4"/>
      <c r="N4" s="4"/>
      <c r="O4" s="4"/>
      <c r="P4" s="6"/>
      <c r="Q4" s="6"/>
      <c r="R4" s="6"/>
      <c r="S4" s="6"/>
      <c r="T4" s="6"/>
      <c r="U4" s="6"/>
      <c r="V4" s="4"/>
      <c r="W4" s="4"/>
      <c r="X4" s="6"/>
      <c r="Y4" s="6"/>
      <c r="Z4" s="6"/>
      <c r="AA4" s="163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2:48" ht="12.75" customHeight="1" x14ac:dyDescent="0.2">
      <c r="D5" s="4"/>
      <c r="E5" s="4"/>
      <c r="F5" s="5"/>
      <c r="G5" s="8"/>
      <c r="H5" s="8"/>
      <c r="I5" s="5"/>
      <c r="J5" s="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2"/>
      <c r="AA5" s="163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2:48" ht="12.75" customHeight="1" thickBot="1" x14ac:dyDescent="0.25">
      <c r="AA6" s="163"/>
    </row>
    <row r="7" spans="2:48" ht="12.75" customHeight="1" thickBot="1" x14ac:dyDescent="0.25">
      <c r="B7" s="10" t="s">
        <v>4</v>
      </c>
      <c r="D7" s="188">
        <f>AQ7</f>
        <v>1</v>
      </c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Q7" s="11">
        <v>1</v>
      </c>
      <c r="AR7" s="12" t="s">
        <v>2</v>
      </c>
      <c r="AS7" s="13"/>
      <c r="AT7" s="13"/>
      <c r="AU7" s="13"/>
      <c r="AV7" s="13"/>
    </row>
    <row r="8" spans="2:48" ht="12.75" customHeight="1" thickBot="1" x14ac:dyDescent="0.25">
      <c r="B8" s="14" t="s">
        <v>121</v>
      </c>
      <c r="D8" s="164" t="s">
        <v>16</v>
      </c>
      <c r="E8" s="164"/>
      <c r="F8" s="164"/>
      <c r="G8" s="164"/>
      <c r="H8" s="164"/>
      <c r="I8" s="164"/>
      <c r="J8" s="164"/>
      <c r="K8" s="40"/>
      <c r="L8" s="40"/>
      <c r="M8" s="40"/>
      <c r="N8" s="40"/>
      <c r="O8" s="40"/>
      <c r="P8" s="83"/>
      <c r="Q8" s="40"/>
      <c r="R8" s="40"/>
      <c r="S8" s="40"/>
      <c r="T8" s="15"/>
      <c r="U8" s="15"/>
      <c r="V8" s="15"/>
      <c r="W8" s="15"/>
      <c r="X8" s="15"/>
      <c r="Y8" s="15"/>
      <c r="Z8" s="15"/>
      <c r="AA8" s="70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2:48" ht="12.75" customHeight="1" thickBot="1" x14ac:dyDescent="0.25">
      <c r="D9" s="165" t="s">
        <v>17</v>
      </c>
      <c r="E9" s="165"/>
      <c r="F9" s="165"/>
      <c r="G9" s="165"/>
      <c r="H9" s="165"/>
      <c r="I9" s="165"/>
      <c r="J9" s="165"/>
      <c r="K9" s="41"/>
      <c r="L9" s="41"/>
      <c r="M9" s="41"/>
      <c r="N9" s="41"/>
      <c r="O9" s="41"/>
      <c r="P9" s="41"/>
      <c r="Q9" s="41"/>
      <c r="R9" s="41"/>
      <c r="S9" s="41"/>
      <c r="T9" s="16"/>
      <c r="U9" s="16"/>
      <c r="V9" s="16"/>
      <c r="W9" s="16"/>
      <c r="X9" s="16"/>
      <c r="Y9" s="16"/>
      <c r="Z9" s="16"/>
      <c r="AA9" s="71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2:48" ht="12.75" customHeight="1" x14ac:dyDescent="0.2">
      <c r="B10" s="160" t="s">
        <v>5</v>
      </c>
      <c r="D10" s="156" t="s">
        <v>0</v>
      </c>
      <c r="E10" s="156" t="s">
        <v>28</v>
      </c>
      <c r="F10" s="156" t="s">
        <v>14</v>
      </c>
      <c r="G10" s="166" t="s">
        <v>1</v>
      </c>
      <c r="H10" s="167"/>
      <c r="I10" s="167"/>
      <c r="J10" s="173" t="s">
        <v>15</v>
      </c>
      <c r="K10" s="18" t="str">
        <f t="shared" ref="K10:AO10" si="0">IF(OR(TRIM(K8)=0,TRIM(K8)=""),"",IF(IFERROR(TRIM(INDEX(QryItemNamed,MATCH(TRIM(K8),ITEM,0),2)),"")="Y","SPECIAL",LEFT(IFERROR(TRIM(INDEX(ITEM,MATCH(TRIM(K8),ITEM,0))),""),3)))</f>
        <v/>
      </c>
      <c r="L10" s="18" t="str">
        <f t="shared" si="0"/>
        <v/>
      </c>
      <c r="M10" s="18" t="str">
        <f t="shared" si="0"/>
        <v/>
      </c>
      <c r="N10" s="18" t="str">
        <f t="shared" si="0"/>
        <v/>
      </c>
      <c r="O10" s="18" t="str">
        <f t="shared" si="0"/>
        <v/>
      </c>
      <c r="P10" s="18" t="str">
        <f t="shared" si="0"/>
        <v/>
      </c>
      <c r="Q10" s="18" t="str">
        <f t="shared" si="0"/>
        <v/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si="0"/>
        <v/>
      </c>
      <c r="AA10" s="72" t="str">
        <f t="shared" si="0"/>
        <v/>
      </c>
      <c r="AB10" s="18" t="str">
        <f t="shared" si="0"/>
        <v/>
      </c>
      <c r="AC10" s="18" t="str">
        <f t="shared" si="0"/>
        <v/>
      </c>
      <c r="AD10" s="18" t="str">
        <f t="shared" si="0"/>
        <v/>
      </c>
      <c r="AE10" s="18" t="str">
        <f t="shared" si="0"/>
        <v/>
      </c>
      <c r="AF10" s="18" t="str">
        <f t="shared" si="0"/>
        <v/>
      </c>
      <c r="AG10" s="18" t="str">
        <f t="shared" si="0"/>
        <v/>
      </c>
      <c r="AH10" s="18" t="str">
        <f t="shared" si="0"/>
        <v/>
      </c>
      <c r="AI10" s="18" t="str">
        <f t="shared" si="0"/>
        <v/>
      </c>
      <c r="AJ10" s="18" t="str">
        <f t="shared" si="0"/>
        <v/>
      </c>
      <c r="AK10" s="18" t="str">
        <f t="shared" si="0"/>
        <v/>
      </c>
      <c r="AL10" s="18" t="str">
        <f t="shared" si="0"/>
        <v/>
      </c>
      <c r="AM10" s="18" t="str">
        <f t="shared" si="0"/>
        <v/>
      </c>
      <c r="AN10" s="18" t="str">
        <f t="shared" si="0"/>
        <v/>
      </c>
      <c r="AO10" s="18" t="str">
        <f t="shared" si="0"/>
        <v/>
      </c>
    </row>
    <row r="11" spans="2:48" ht="12.75" customHeight="1" x14ac:dyDescent="0.2">
      <c r="B11" s="161"/>
      <c r="D11" s="157"/>
      <c r="E11" s="157"/>
      <c r="F11" s="157"/>
      <c r="G11" s="168"/>
      <c r="H11" s="169"/>
      <c r="I11" s="169"/>
      <c r="J11" s="174"/>
      <c r="K11" s="150" t="str">
        <f t="shared" ref="K11:AO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158" t="str">
        <f t="shared" si="1"/>
        <v/>
      </c>
      <c r="M11" s="158" t="str">
        <f t="shared" si="1"/>
        <v/>
      </c>
      <c r="N11" s="150" t="str">
        <f t="shared" si="1"/>
        <v/>
      </c>
      <c r="O11" s="150" t="str">
        <f t="shared" si="1"/>
        <v/>
      </c>
      <c r="P11" s="150" t="str">
        <f t="shared" si="1"/>
        <v/>
      </c>
      <c r="Q11" s="150" t="str">
        <f t="shared" si="1"/>
        <v/>
      </c>
      <c r="R11" s="150" t="str">
        <f t="shared" si="1"/>
        <v/>
      </c>
      <c r="S11" s="150" t="str">
        <f t="shared" si="1"/>
        <v/>
      </c>
      <c r="T11" s="158" t="str">
        <f t="shared" si="1"/>
        <v/>
      </c>
      <c r="U11" s="158" t="str">
        <f t="shared" si="1"/>
        <v/>
      </c>
      <c r="V11" s="150" t="str">
        <f t="shared" si="1"/>
        <v/>
      </c>
      <c r="W11" s="150" t="str">
        <f t="shared" si="1"/>
        <v/>
      </c>
      <c r="X11" s="150" t="str">
        <f>IF(OR(TRIM(X8)=0,TRIM(X8)=""),IF(X9="","",X9),IF(IFERROR(TRIM(INDEX(QryItemNamed,MATCH(TRIM(X8),ITEM,0),2)),"")="Y",TRIM(RIGHT(IFERROR(TRIM(INDEX(QryItemNamed,MATCH(TRIM(X8),ITEM,0),4)),"123456789012"),LEN(IFERROR(TRIM(INDEX(QryItemNamed,MATCH(TRIM(X8),ITEM,0),4)),"123456789012"))-9))&amp;X9,IFERROR(TRIM(INDEX(QryItemNamed,MATCH(TRIM(X8),ITEM,0),4))&amp;X9,"ITEM CODE DOES NOT EXIST IN ITEM MASTER")))</f>
        <v/>
      </c>
      <c r="Y11" s="150" t="str">
        <f t="shared" si="1"/>
        <v/>
      </c>
      <c r="Z11" s="150" t="str">
        <f t="shared" si="1"/>
        <v/>
      </c>
      <c r="AA11" s="153" t="str">
        <f t="shared" si="1"/>
        <v/>
      </c>
      <c r="AB11" s="158" t="str">
        <f t="shared" si="1"/>
        <v/>
      </c>
      <c r="AC11" s="158" t="str">
        <f t="shared" si="1"/>
        <v/>
      </c>
      <c r="AD11" s="158" t="str">
        <f t="shared" si="1"/>
        <v/>
      </c>
      <c r="AE11" s="158" t="str">
        <f t="shared" si="1"/>
        <v/>
      </c>
      <c r="AF11" s="158" t="str">
        <f t="shared" si="1"/>
        <v/>
      </c>
      <c r="AG11" s="158" t="str">
        <f t="shared" si="1"/>
        <v/>
      </c>
      <c r="AH11" s="158" t="str">
        <f t="shared" si="1"/>
        <v/>
      </c>
      <c r="AI11" s="158" t="str">
        <f t="shared" si="1"/>
        <v/>
      </c>
      <c r="AJ11" s="158" t="str">
        <f t="shared" si="1"/>
        <v/>
      </c>
      <c r="AK11" s="158" t="str">
        <f t="shared" si="1"/>
        <v/>
      </c>
      <c r="AL11" s="158" t="str">
        <f t="shared" si="1"/>
        <v/>
      </c>
      <c r="AM11" s="158" t="str">
        <f t="shared" si="1"/>
        <v/>
      </c>
      <c r="AN11" s="158" t="str">
        <f t="shared" si="1"/>
        <v/>
      </c>
      <c r="AO11" s="158" t="str">
        <f t="shared" si="1"/>
        <v/>
      </c>
    </row>
    <row r="12" spans="2:48" ht="12.75" customHeight="1" x14ac:dyDescent="0.2">
      <c r="B12" s="161"/>
      <c r="D12" s="157"/>
      <c r="E12" s="157"/>
      <c r="F12" s="157"/>
      <c r="G12" s="168"/>
      <c r="H12" s="169"/>
      <c r="I12" s="169"/>
      <c r="J12" s="174"/>
      <c r="K12" s="151"/>
      <c r="L12" s="158"/>
      <c r="M12" s="158"/>
      <c r="N12" s="151"/>
      <c r="O12" s="151"/>
      <c r="P12" s="151"/>
      <c r="Q12" s="151"/>
      <c r="R12" s="151"/>
      <c r="S12" s="151"/>
      <c r="T12" s="158"/>
      <c r="U12" s="158"/>
      <c r="V12" s="151"/>
      <c r="W12" s="151"/>
      <c r="X12" s="151"/>
      <c r="Y12" s="151"/>
      <c r="Z12" s="151"/>
      <c r="AA12" s="154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</row>
    <row r="13" spans="2:48" ht="12.75" customHeight="1" x14ac:dyDescent="0.2">
      <c r="B13" s="161"/>
      <c r="D13" s="157"/>
      <c r="E13" s="157"/>
      <c r="F13" s="157"/>
      <c r="G13" s="168"/>
      <c r="H13" s="169"/>
      <c r="I13" s="169"/>
      <c r="J13" s="174"/>
      <c r="K13" s="151"/>
      <c r="L13" s="158"/>
      <c r="M13" s="158"/>
      <c r="N13" s="151"/>
      <c r="O13" s="151"/>
      <c r="P13" s="151"/>
      <c r="Q13" s="151"/>
      <c r="R13" s="151"/>
      <c r="S13" s="151"/>
      <c r="T13" s="158"/>
      <c r="U13" s="158"/>
      <c r="V13" s="151"/>
      <c r="W13" s="151"/>
      <c r="X13" s="151"/>
      <c r="Y13" s="151"/>
      <c r="Z13" s="151"/>
      <c r="AA13" s="154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</row>
    <row r="14" spans="2:48" ht="12.75" customHeight="1" x14ac:dyDescent="0.2">
      <c r="B14" s="161"/>
      <c r="D14" s="157"/>
      <c r="E14" s="157"/>
      <c r="F14" s="157"/>
      <c r="G14" s="168"/>
      <c r="H14" s="169"/>
      <c r="I14" s="169"/>
      <c r="J14" s="174"/>
      <c r="K14" s="151"/>
      <c r="L14" s="158"/>
      <c r="M14" s="158"/>
      <c r="N14" s="151"/>
      <c r="O14" s="151"/>
      <c r="P14" s="151"/>
      <c r="Q14" s="151"/>
      <c r="R14" s="151"/>
      <c r="S14" s="151"/>
      <c r="T14" s="158"/>
      <c r="U14" s="158"/>
      <c r="V14" s="151"/>
      <c r="W14" s="151"/>
      <c r="X14" s="151"/>
      <c r="Y14" s="151"/>
      <c r="Z14" s="151"/>
      <c r="AA14" s="154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</row>
    <row r="15" spans="2:48" ht="12.75" customHeight="1" x14ac:dyDescent="0.2">
      <c r="B15" s="161"/>
      <c r="D15" s="157"/>
      <c r="E15" s="157"/>
      <c r="F15" s="157"/>
      <c r="G15" s="168"/>
      <c r="H15" s="169"/>
      <c r="I15" s="169"/>
      <c r="J15" s="174"/>
      <c r="K15" s="151"/>
      <c r="L15" s="158"/>
      <c r="M15" s="158"/>
      <c r="N15" s="151"/>
      <c r="O15" s="151"/>
      <c r="P15" s="151"/>
      <c r="Q15" s="151"/>
      <c r="R15" s="151"/>
      <c r="S15" s="151"/>
      <c r="T15" s="158"/>
      <c r="U15" s="158"/>
      <c r="V15" s="151"/>
      <c r="W15" s="151"/>
      <c r="X15" s="151"/>
      <c r="Y15" s="151"/>
      <c r="Z15" s="151"/>
      <c r="AA15" s="154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</row>
    <row r="16" spans="2:48" ht="12.75" customHeight="1" x14ac:dyDescent="0.2">
      <c r="B16" s="161"/>
      <c r="D16" s="157"/>
      <c r="E16" s="157"/>
      <c r="F16" s="157"/>
      <c r="G16" s="168"/>
      <c r="H16" s="169"/>
      <c r="I16" s="169"/>
      <c r="J16" s="174"/>
      <c r="K16" s="151"/>
      <c r="L16" s="158"/>
      <c r="M16" s="158"/>
      <c r="N16" s="151"/>
      <c r="O16" s="151"/>
      <c r="P16" s="151"/>
      <c r="Q16" s="151"/>
      <c r="R16" s="151"/>
      <c r="S16" s="151"/>
      <c r="T16" s="158"/>
      <c r="U16" s="158"/>
      <c r="V16" s="151"/>
      <c r="W16" s="151"/>
      <c r="X16" s="151"/>
      <c r="Y16" s="151"/>
      <c r="Z16" s="151"/>
      <c r="AA16" s="154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</row>
    <row r="17" spans="2:41" ht="12.75" customHeight="1" x14ac:dyDescent="0.2">
      <c r="B17" s="161"/>
      <c r="D17" s="157"/>
      <c r="E17" s="157"/>
      <c r="F17" s="157"/>
      <c r="G17" s="168"/>
      <c r="H17" s="169"/>
      <c r="I17" s="169"/>
      <c r="J17" s="174"/>
      <c r="K17" s="151"/>
      <c r="L17" s="158"/>
      <c r="M17" s="158"/>
      <c r="N17" s="151"/>
      <c r="O17" s="151"/>
      <c r="P17" s="151"/>
      <c r="Q17" s="151"/>
      <c r="R17" s="151"/>
      <c r="S17" s="151"/>
      <c r="T17" s="158"/>
      <c r="U17" s="158"/>
      <c r="V17" s="151"/>
      <c r="W17" s="151"/>
      <c r="X17" s="151"/>
      <c r="Y17" s="151"/>
      <c r="Z17" s="151"/>
      <c r="AA17" s="154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</row>
    <row r="18" spans="2:41" ht="12.75" customHeight="1" x14ac:dyDescent="0.2">
      <c r="B18" s="161"/>
      <c r="D18" s="157"/>
      <c r="E18" s="157"/>
      <c r="F18" s="157"/>
      <c r="G18" s="168"/>
      <c r="H18" s="169"/>
      <c r="I18" s="169"/>
      <c r="J18" s="174"/>
      <c r="K18" s="151"/>
      <c r="L18" s="158"/>
      <c r="M18" s="158"/>
      <c r="N18" s="151"/>
      <c r="O18" s="151"/>
      <c r="P18" s="151"/>
      <c r="Q18" s="151"/>
      <c r="R18" s="151"/>
      <c r="S18" s="151"/>
      <c r="T18" s="158"/>
      <c r="U18" s="158"/>
      <c r="V18" s="151"/>
      <c r="W18" s="151"/>
      <c r="X18" s="151"/>
      <c r="Y18" s="151"/>
      <c r="Z18" s="151"/>
      <c r="AA18" s="154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</row>
    <row r="19" spans="2:41" ht="12.75" customHeight="1" x14ac:dyDescent="0.2">
      <c r="B19" s="161"/>
      <c r="D19" s="157"/>
      <c r="E19" s="157"/>
      <c r="F19" s="157"/>
      <c r="G19" s="168"/>
      <c r="H19" s="169"/>
      <c r="I19" s="169"/>
      <c r="J19" s="174"/>
      <c r="K19" s="151"/>
      <c r="L19" s="158"/>
      <c r="M19" s="158"/>
      <c r="N19" s="151"/>
      <c r="O19" s="151"/>
      <c r="P19" s="151"/>
      <c r="Q19" s="151"/>
      <c r="R19" s="151"/>
      <c r="S19" s="151"/>
      <c r="T19" s="158"/>
      <c r="U19" s="158"/>
      <c r="V19" s="151"/>
      <c r="W19" s="151"/>
      <c r="X19" s="151"/>
      <c r="Y19" s="151"/>
      <c r="Z19" s="151"/>
      <c r="AA19" s="154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</row>
    <row r="20" spans="2:41" ht="12.75" customHeight="1" x14ac:dyDescent="0.2">
      <c r="B20" s="161"/>
      <c r="D20" s="157"/>
      <c r="E20" s="157"/>
      <c r="F20" s="157"/>
      <c r="G20" s="168"/>
      <c r="H20" s="169"/>
      <c r="I20" s="169"/>
      <c r="J20" s="174"/>
      <c r="K20" s="151"/>
      <c r="L20" s="158"/>
      <c r="M20" s="158"/>
      <c r="N20" s="151"/>
      <c r="O20" s="151"/>
      <c r="P20" s="151"/>
      <c r="Q20" s="151"/>
      <c r="R20" s="151"/>
      <c r="S20" s="151"/>
      <c r="T20" s="158"/>
      <c r="U20" s="158"/>
      <c r="V20" s="151"/>
      <c r="W20" s="151"/>
      <c r="X20" s="151"/>
      <c r="Y20" s="151"/>
      <c r="Z20" s="151"/>
      <c r="AA20" s="154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</row>
    <row r="21" spans="2:41" ht="12.75" customHeight="1" x14ac:dyDescent="0.2">
      <c r="B21" s="161"/>
      <c r="D21" s="157"/>
      <c r="E21" s="157"/>
      <c r="F21" s="157"/>
      <c r="G21" s="168"/>
      <c r="H21" s="169"/>
      <c r="I21" s="169"/>
      <c r="J21" s="174"/>
      <c r="K21" s="151"/>
      <c r="L21" s="158"/>
      <c r="M21" s="158"/>
      <c r="N21" s="151"/>
      <c r="O21" s="151"/>
      <c r="P21" s="151"/>
      <c r="Q21" s="151"/>
      <c r="R21" s="151"/>
      <c r="S21" s="151"/>
      <c r="T21" s="158"/>
      <c r="U21" s="158"/>
      <c r="V21" s="151"/>
      <c r="W21" s="151"/>
      <c r="X21" s="151"/>
      <c r="Y21" s="151"/>
      <c r="Z21" s="151"/>
      <c r="AA21" s="154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</row>
    <row r="22" spans="2:41" ht="12.75" customHeight="1" x14ac:dyDescent="0.2">
      <c r="B22" s="161"/>
      <c r="D22" s="157"/>
      <c r="E22" s="157"/>
      <c r="F22" s="157"/>
      <c r="G22" s="168"/>
      <c r="H22" s="169"/>
      <c r="I22" s="169"/>
      <c r="J22" s="174"/>
      <c r="K22" s="152"/>
      <c r="L22" s="158"/>
      <c r="M22" s="158"/>
      <c r="N22" s="152"/>
      <c r="O22" s="152"/>
      <c r="P22" s="152"/>
      <c r="Q22" s="152"/>
      <c r="R22" s="152"/>
      <c r="S22" s="152"/>
      <c r="T22" s="158"/>
      <c r="U22" s="158"/>
      <c r="V22" s="152"/>
      <c r="W22" s="152"/>
      <c r="X22" s="152"/>
      <c r="Y22" s="152"/>
      <c r="Z22" s="152"/>
      <c r="AA22" s="155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</row>
    <row r="23" spans="2:41" ht="12.75" customHeight="1" thickBot="1" x14ac:dyDescent="0.25">
      <c r="B23" s="162"/>
      <c r="D23" s="157"/>
      <c r="E23" s="157"/>
      <c r="F23" s="157"/>
      <c r="G23" s="168"/>
      <c r="H23" s="169"/>
      <c r="I23" s="169"/>
      <c r="J23" s="174"/>
      <c r="K23" s="20" t="str">
        <f t="shared" ref="K23:AO23" si="2">IF(OR(TRIM(K8)=0,TRIM(K8)=""),"",IF(IFERROR(TRIM(INDEX(QryItemNamed,MATCH(TRIM(K8),ITEM,0),3)),"")="LS","",IFERROR(TRIM(INDEX(QryItemNamed,MATCH(TRIM(K8),ITEM,0),3)),"")))</f>
        <v/>
      </c>
      <c r="L23" s="20" t="str">
        <f t="shared" si="2"/>
        <v/>
      </c>
      <c r="M23" s="20" t="str">
        <f t="shared" si="2"/>
        <v/>
      </c>
      <c r="N23" s="20" t="str">
        <f t="shared" si="2"/>
        <v/>
      </c>
      <c r="O23" s="20" t="str">
        <f t="shared" si="2"/>
        <v/>
      </c>
      <c r="P23" s="20" t="str">
        <f t="shared" si="2"/>
        <v/>
      </c>
      <c r="Q23" s="20" t="str">
        <f t="shared" si="2"/>
        <v/>
      </c>
      <c r="R23" s="20" t="str">
        <f t="shared" si="2"/>
        <v/>
      </c>
      <c r="S23" s="20" t="str">
        <f t="shared" si="2"/>
        <v/>
      </c>
      <c r="T23" s="20" t="str">
        <f t="shared" si="2"/>
        <v/>
      </c>
      <c r="U23" s="20" t="str">
        <f t="shared" si="2"/>
        <v/>
      </c>
      <c r="V23" s="20" t="str">
        <f t="shared" si="2"/>
        <v/>
      </c>
      <c r="W23" s="20" t="str">
        <f t="shared" si="2"/>
        <v/>
      </c>
      <c r="X23" s="20" t="str">
        <f t="shared" si="2"/>
        <v/>
      </c>
      <c r="Y23" s="20" t="str">
        <f t="shared" si="2"/>
        <v/>
      </c>
      <c r="Z23" s="20" t="str">
        <f t="shared" si="2"/>
        <v/>
      </c>
      <c r="AA23" s="73" t="str">
        <f t="shared" si="2"/>
        <v/>
      </c>
      <c r="AB23" s="20" t="str">
        <f t="shared" si="2"/>
        <v/>
      </c>
      <c r="AC23" s="20" t="str">
        <f t="shared" si="2"/>
        <v/>
      </c>
      <c r="AD23" s="20" t="str">
        <f t="shared" si="2"/>
        <v/>
      </c>
      <c r="AE23" s="20" t="str">
        <f t="shared" si="2"/>
        <v/>
      </c>
      <c r="AF23" s="20" t="str">
        <f t="shared" si="2"/>
        <v/>
      </c>
      <c r="AG23" s="20" t="str">
        <f t="shared" si="2"/>
        <v/>
      </c>
      <c r="AH23" s="20" t="str">
        <f t="shared" si="2"/>
        <v/>
      </c>
      <c r="AI23" s="20" t="str">
        <f t="shared" si="2"/>
        <v/>
      </c>
      <c r="AJ23" s="20" t="str">
        <f t="shared" si="2"/>
        <v/>
      </c>
      <c r="AK23" s="20" t="str">
        <f t="shared" si="2"/>
        <v/>
      </c>
      <c r="AL23" s="20" t="str">
        <f t="shared" si="2"/>
        <v/>
      </c>
      <c r="AM23" s="20" t="str">
        <f t="shared" si="2"/>
        <v/>
      </c>
      <c r="AN23" s="20" t="str">
        <f t="shared" si="2"/>
        <v/>
      </c>
      <c r="AO23" s="20" t="str">
        <f t="shared" si="2"/>
        <v/>
      </c>
    </row>
    <row r="24" spans="2:41" ht="12.75" customHeight="1" x14ac:dyDescent="0.2">
      <c r="B24" s="28"/>
      <c r="D24" s="67"/>
      <c r="E24" s="67"/>
      <c r="F24" s="67"/>
      <c r="G24" s="67"/>
      <c r="H24" s="67"/>
      <c r="I24" s="67"/>
      <c r="J24" s="23"/>
      <c r="K24" s="67"/>
      <c r="L24" s="81"/>
      <c r="M24" s="81"/>
      <c r="N24" s="67"/>
      <c r="O24" s="23"/>
      <c r="P24" s="23"/>
      <c r="Q24" s="67"/>
      <c r="R24" s="67"/>
      <c r="S24" s="67"/>
      <c r="T24" s="81"/>
      <c r="U24" s="81"/>
      <c r="V24" s="23"/>
      <c r="W24" s="23"/>
      <c r="X24" s="23"/>
      <c r="Y24" s="23"/>
      <c r="Z24" s="23"/>
      <c r="AA24" s="74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7"/>
      <c r="AM24" s="27"/>
      <c r="AN24" s="27"/>
      <c r="AO24" s="27"/>
    </row>
    <row r="25" spans="2:41" ht="12.75" customHeight="1" x14ac:dyDescent="0.2">
      <c r="B25" s="28"/>
      <c r="D25" s="22"/>
      <c r="E25" s="22"/>
      <c r="F25" s="23" t="s">
        <v>117</v>
      </c>
      <c r="G25" s="23"/>
      <c r="H25" s="22"/>
      <c r="I25" s="23"/>
      <c r="J25" s="23"/>
      <c r="K25" s="27"/>
      <c r="L25" s="32"/>
      <c r="M25" s="32"/>
      <c r="N25" s="27"/>
      <c r="O25" s="27"/>
      <c r="P25" s="27"/>
      <c r="Q25" s="27"/>
      <c r="R25" s="27"/>
      <c r="S25" s="27"/>
      <c r="T25" s="32"/>
      <c r="U25" s="32"/>
      <c r="V25" s="27"/>
      <c r="W25" s="27"/>
      <c r="X25" s="32"/>
      <c r="Y25" s="27"/>
      <c r="Z25" s="27"/>
      <c r="AA25" s="75"/>
      <c r="AB25" s="27"/>
      <c r="AC25" s="27"/>
      <c r="AD25" s="27"/>
      <c r="AE25" s="32"/>
      <c r="AF25" s="27"/>
      <c r="AG25" s="68"/>
      <c r="AH25" s="68"/>
      <c r="AI25" s="68"/>
      <c r="AJ25" s="68"/>
      <c r="AK25" s="27"/>
      <c r="AL25" s="27"/>
      <c r="AM25" s="27"/>
      <c r="AN25" s="27"/>
      <c r="AO25" s="27"/>
    </row>
    <row r="26" spans="2:41" ht="12.75" customHeight="1" x14ac:dyDescent="0.2">
      <c r="B26" s="28"/>
      <c r="D26" s="22"/>
      <c r="E26" s="22"/>
      <c r="F26" s="67" t="s">
        <v>118</v>
      </c>
      <c r="G26" s="67"/>
      <c r="H26" s="22"/>
      <c r="I26" s="67"/>
      <c r="J26" s="23"/>
      <c r="K26" s="27"/>
      <c r="L26" s="32"/>
      <c r="M26" s="32"/>
      <c r="N26" s="32"/>
      <c r="O26" s="32"/>
      <c r="P26" s="27"/>
      <c r="Q26" s="32"/>
      <c r="R26" s="32"/>
      <c r="S26" s="32"/>
      <c r="T26" s="32"/>
      <c r="U26" s="32"/>
      <c r="V26" s="27"/>
      <c r="W26" s="27"/>
      <c r="X26" s="32"/>
      <c r="Y26" s="27"/>
      <c r="Z26" s="27"/>
      <c r="AA26" s="75"/>
      <c r="AB26" s="27"/>
      <c r="AC26" s="27"/>
      <c r="AD26" s="27"/>
      <c r="AE26" s="32"/>
      <c r="AF26" s="27"/>
      <c r="AG26" s="68"/>
      <c r="AH26" s="68"/>
      <c r="AI26" s="68"/>
      <c r="AJ26" s="68"/>
      <c r="AK26" s="27"/>
      <c r="AL26" s="27"/>
      <c r="AM26" s="27"/>
      <c r="AN26" s="27"/>
      <c r="AO26" s="27"/>
    </row>
    <row r="27" spans="2:41" ht="12.75" customHeight="1" x14ac:dyDescent="0.2">
      <c r="B27" s="28"/>
      <c r="D27" s="22"/>
      <c r="E27" s="22"/>
      <c r="F27" s="67" t="s">
        <v>119</v>
      </c>
      <c r="G27" s="67"/>
      <c r="H27" s="22"/>
      <c r="I27" s="67"/>
      <c r="J27" s="23"/>
      <c r="K27" s="27"/>
      <c r="L27" s="32"/>
      <c r="M27" s="32"/>
      <c r="N27" s="27"/>
      <c r="O27" s="27"/>
      <c r="P27" s="27"/>
      <c r="Q27" s="27"/>
      <c r="R27" s="27"/>
      <c r="S27" s="27"/>
      <c r="T27" s="32"/>
      <c r="U27" s="32"/>
      <c r="V27" s="27"/>
      <c r="W27" s="27"/>
      <c r="X27" s="32"/>
      <c r="Y27" s="27"/>
      <c r="Z27" s="27"/>
      <c r="AA27" s="75"/>
      <c r="AB27" s="27"/>
      <c r="AC27" s="27"/>
      <c r="AD27" s="27"/>
      <c r="AE27" s="32"/>
      <c r="AF27" s="27"/>
      <c r="AG27" s="68"/>
      <c r="AH27" s="68"/>
      <c r="AI27" s="68"/>
      <c r="AJ27" s="68"/>
      <c r="AK27" s="27"/>
      <c r="AL27" s="27"/>
      <c r="AM27" s="27"/>
      <c r="AN27" s="27"/>
      <c r="AO27" s="27"/>
    </row>
    <row r="28" spans="2:41" ht="12.75" customHeight="1" x14ac:dyDescent="0.2">
      <c r="B28" s="34"/>
      <c r="D28" s="22"/>
      <c r="E28" s="22"/>
      <c r="F28" s="67"/>
      <c r="G28" s="67"/>
      <c r="H28" s="22"/>
      <c r="I28" s="67"/>
      <c r="J28" s="23"/>
      <c r="K28" s="27"/>
      <c r="L28" s="32"/>
      <c r="M28" s="32"/>
      <c r="N28" s="32"/>
      <c r="O28" s="32"/>
      <c r="P28" s="27"/>
      <c r="Q28" s="32"/>
      <c r="R28" s="32"/>
      <c r="S28" s="32"/>
      <c r="T28" s="32"/>
      <c r="U28" s="32"/>
      <c r="V28" s="27"/>
      <c r="W28" s="27"/>
      <c r="X28" s="32"/>
      <c r="Y28" s="27"/>
      <c r="Z28" s="27"/>
      <c r="AA28" s="75"/>
      <c r="AB28" s="27"/>
      <c r="AC28" s="27"/>
      <c r="AD28" s="27"/>
      <c r="AE28" s="32"/>
      <c r="AF28" s="27"/>
      <c r="AG28" s="68"/>
      <c r="AH28" s="68"/>
      <c r="AI28" s="68"/>
      <c r="AJ28" s="68"/>
      <c r="AK28" s="27"/>
      <c r="AL28" s="27"/>
      <c r="AM28" s="27"/>
      <c r="AN28" s="27"/>
      <c r="AO28" s="27"/>
    </row>
    <row r="29" spans="2:41" ht="12.75" customHeight="1" x14ac:dyDescent="0.2">
      <c r="B29" s="28"/>
      <c r="D29" s="22"/>
      <c r="E29" s="22"/>
      <c r="F29" s="67"/>
      <c r="G29" s="67"/>
      <c r="H29" s="22"/>
      <c r="I29" s="67"/>
      <c r="J29" s="23"/>
      <c r="K29" s="27"/>
      <c r="L29" s="27"/>
      <c r="M29" s="27"/>
      <c r="N29" s="32"/>
      <c r="O29" s="32"/>
      <c r="P29" s="27"/>
      <c r="Q29" s="32"/>
      <c r="R29" s="32"/>
      <c r="S29" s="32"/>
      <c r="T29" s="27"/>
      <c r="U29" s="27"/>
      <c r="V29" s="27"/>
      <c r="W29" s="27"/>
      <c r="X29" s="32"/>
      <c r="Y29" s="27"/>
      <c r="Z29" s="27"/>
      <c r="AA29" s="75"/>
      <c r="AB29" s="27"/>
      <c r="AC29" s="27"/>
      <c r="AD29" s="27"/>
      <c r="AE29" s="32"/>
      <c r="AF29" s="27"/>
      <c r="AG29" s="68"/>
      <c r="AH29" s="68"/>
      <c r="AI29" s="68"/>
      <c r="AJ29" s="68"/>
      <c r="AK29" s="27"/>
      <c r="AL29" s="27"/>
      <c r="AM29" s="27"/>
      <c r="AN29" s="27"/>
      <c r="AO29" s="27"/>
    </row>
    <row r="30" spans="2:41" ht="12.75" customHeight="1" x14ac:dyDescent="0.2">
      <c r="B30" s="28"/>
      <c r="D30" s="22"/>
      <c r="E30" s="22"/>
      <c r="F30" s="67"/>
      <c r="G30" s="80"/>
      <c r="H30" s="22"/>
      <c r="I30" s="80"/>
      <c r="J30" s="23"/>
      <c r="K30" s="27"/>
      <c r="L30" s="27"/>
      <c r="M30" s="27"/>
      <c r="N30" s="32"/>
      <c r="O30" s="32"/>
      <c r="P30" s="27"/>
      <c r="Q30" s="32"/>
      <c r="R30" s="32"/>
      <c r="S30" s="32"/>
      <c r="T30" s="27"/>
      <c r="U30" s="27"/>
      <c r="V30" s="27"/>
      <c r="W30" s="27"/>
      <c r="X30" s="32"/>
      <c r="Y30" s="27"/>
      <c r="Z30" s="27"/>
      <c r="AA30" s="75"/>
      <c r="AB30" s="27"/>
      <c r="AC30" s="27"/>
      <c r="AD30" s="27"/>
      <c r="AE30" s="32"/>
      <c r="AF30" s="27"/>
      <c r="AG30" s="68"/>
      <c r="AH30" s="68"/>
      <c r="AI30" s="68"/>
      <c r="AJ30" s="68"/>
      <c r="AK30" s="27"/>
      <c r="AL30" s="27"/>
      <c r="AM30" s="27"/>
      <c r="AN30" s="27"/>
      <c r="AO30" s="27"/>
    </row>
    <row r="31" spans="2:41" ht="12.75" customHeight="1" x14ac:dyDescent="0.2">
      <c r="B31" s="28"/>
      <c r="D31" s="22"/>
      <c r="E31" s="22"/>
      <c r="F31" s="67"/>
      <c r="G31" s="67"/>
      <c r="H31" s="22"/>
      <c r="I31" s="67"/>
      <c r="J31" s="23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32"/>
      <c r="Y31" s="27"/>
      <c r="Z31" s="27"/>
      <c r="AA31" s="75"/>
      <c r="AB31" s="27"/>
      <c r="AC31" s="27"/>
      <c r="AD31" s="27"/>
      <c r="AE31" s="32"/>
      <c r="AF31" s="27"/>
      <c r="AG31" s="68"/>
      <c r="AH31" s="68"/>
      <c r="AI31" s="68"/>
      <c r="AJ31" s="68"/>
      <c r="AK31" s="27"/>
      <c r="AL31" s="27"/>
      <c r="AM31" s="27"/>
      <c r="AN31" s="27"/>
      <c r="AO31" s="27"/>
    </row>
    <row r="32" spans="2:41" ht="12.75" customHeight="1" x14ac:dyDescent="0.2">
      <c r="B32" s="28"/>
      <c r="D32" s="22"/>
      <c r="E32" s="22"/>
      <c r="F32" s="67"/>
      <c r="G32" s="80"/>
      <c r="H32" s="22"/>
      <c r="I32" s="80"/>
      <c r="J32" s="23"/>
      <c r="K32" s="27"/>
      <c r="L32" s="27"/>
      <c r="M32" s="27"/>
      <c r="N32" s="32"/>
      <c r="O32" s="32"/>
      <c r="P32" s="27"/>
      <c r="Q32" s="32"/>
      <c r="R32" s="32"/>
      <c r="S32" s="32"/>
      <c r="T32" s="27"/>
      <c r="U32" s="27"/>
      <c r="V32" s="27"/>
      <c r="W32" s="27"/>
      <c r="X32" s="32"/>
      <c r="Y32" s="27"/>
      <c r="Z32" s="27"/>
      <c r="AA32" s="75"/>
      <c r="AB32" s="27"/>
      <c r="AC32" s="27"/>
      <c r="AD32" s="27"/>
      <c r="AE32" s="32"/>
      <c r="AF32" s="27"/>
      <c r="AG32" s="68"/>
      <c r="AH32" s="68"/>
      <c r="AI32" s="68"/>
      <c r="AJ32" s="68"/>
      <c r="AK32" s="27"/>
      <c r="AL32" s="27"/>
      <c r="AM32" s="27"/>
      <c r="AN32" s="27"/>
      <c r="AO32" s="27"/>
    </row>
    <row r="33" spans="2:41" ht="12.75" customHeight="1" x14ac:dyDescent="0.2">
      <c r="B33" s="28"/>
      <c r="D33" s="22"/>
      <c r="E33" s="22"/>
      <c r="F33" s="67"/>
      <c r="G33" s="80"/>
      <c r="H33" s="22"/>
      <c r="I33" s="80"/>
      <c r="J33" s="23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2"/>
      <c r="Y33" s="27"/>
      <c r="Z33" s="27"/>
      <c r="AA33" s="75"/>
      <c r="AB33" s="27"/>
      <c r="AC33" s="27"/>
      <c r="AD33" s="27"/>
      <c r="AE33" s="32"/>
      <c r="AF33" s="27"/>
      <c r="AG33" s="68"/>
      <c r="AH33" s="68"/>
      <c r="AI33" s="68"/>
      <c r="AJ33" s="68"/>
      <c r="AK33" s="27"/>
      <c r="AL33" s="27"/>
      <c r="AM33" s="27"/>
      <c r="AN33" s="27"/>
      <c r="AO33" s="27"/>
    </row>
    <row r="34" spans="2:41" ht="12.75" customHeight="1" x14ac:dyDescent="0.2">
      <c r="B34" s="28"/>
      <c r="D34" s="22"/>
      <c r="E34" s="22"/>
      <c r="F34" s="67"/>
      <c r="G34" s="80"/>
      <c r="H34" s="22"/>
      <c r="I34" s="80"/>
      <c r="J34" s="23"/>
      <c r="K34" s="27"/>
      <c r="L34" s="27"/>
      <c r="M34" s="27"/>
      <c r="N34" s="32"/>
      <c r="O34" s="32"/>
      <c r="P34" s="27"/>
      <c r="Q34" s="32"/>
      <c r="R34" s="32"/>
      <c r="S34" s="32"/>
      <c r="T34" s="27"/>
      <c r="U34" s="27"/>
      <c r="V34" s="27"/>
      <c r="W34" s="27"/>
      <c r="X34" s="32"/>
      <c r="Y34" s="27"/>
      <c r="Z34" s="27"/>
      <c r="AA34" s="75"/>
      <c r="AB34" s="27"/>
      <c r="AC34" s="27"/>
      <c r="AD34" s="27"/>
      <c r="AE34" s="32"/>
      <c r="AF34" s="27"/>
      <c r="AG34" s="68"/>
      <c r="AH34" s="68"/>
      <c r="AI34" s="68"/>
      <c r="AJ34" s="68"/>
      <c r="AK34" s="27"/>
      <c r="AL34" s="27"/>
      <c r="AM34" s="27"/>
      <c r="AN34" s="27"/>
      <c r="AO34" s="27"/>
    </row>
    <row r="35" spans="2:41" ht="12.75" customHeight="1" x14ac:dyDescent="0.2">
      <c r="B35" s="28"/>
      <c r="D35" s="22"/>
      <c r="E35" s="22"/>
      <c r="F35" s="67"/>
      <c r="G35" s="80"/>
      <c r="H35" s="22"/>
      <c r="I35" s="80"/>
      <c r="J35" s="23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32"/>
      <c r="Y35" s="27"/>
      <c r="Z35" s="27"/>
      <c r="AA35" s="75"/>
      <c r="AB35" s="27"/>
      <c r="AC35" s="27"/>
      <c r="AD35" s="27"/>
      <c r="AE35" s="32"/>
      <c r="AF35" s="27"/>
      <c r="AG35" s="68"/>
      <c r="AH35" s="68"/>
      <c r="AI35" s="68"/>
      <c r="AJ35" s="68"/>
      <c r="AK35" s="27"/>
      <c r="AL35" s="27"/>
      <c r="AM35" s="27"/>
      <c r="AN35" s="27"/>
      <c r="AO35" s="27"/>
    </row>
    <row r="36" spans="2:41" ht="12.75" customHeight="1" x14ac:dyDescent="0.2">
      <c r="B36" s="28"/>
      <c r="D36" s="22"/>
      <c r="E36" s="22"/>
      <c r="F36" s="67"/>
      <c r="G36" s="80"/>
      <c r="H36" s="22"/>
      <c r="I36" s="80"/>
      <c r="J36" s="23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32"/>
      <c r="Y36" s="27"/>
      <c r="Z36" s="27"/>
      <c r="AA36" s="75"/>
      <c r="AB36" s="27"/>
      <c r="AC36" s="27"/>
      <c r="AD36" s="27"/>
      <c r="AE36" s="32"/>
      <c r="AF36" s="27"/>
      <c r="AG36" s="68"/>
      <c r="AH36" s="68"/>
      <c r="AI36" s="68"/>
      <c r="AJ36" s="68"/>
      <c r="AK36" s="27"/>
      <c r="AL36" s="27"/>
      <c r="AM36" s="27"/>
      <c r="AN36" s="27"/>
      <c r="AO36" s="27"/>
    </row>
    <row r="37" spans="2:41" ht="12.75" customHeight="1" x14ac:dyDescent="0.2">
      <c r="B37" s="28"/>
      <c r="D37" s="22"/>
      <c r="E37" s="22"/>
      <c r="F37" s="67"/>
      <c r="G37" s="80"/>
      <c r="H37" s="22"/>
      <c r="I37" s="80"/>
      <c r="J37" s="23"/>
      <c r="K37" s="27"/>
      <c r="L37" s="27"/>
      <c r="M37" s="27"/>
      <c r="N37" s="32"/>
      <c r="O37" s="32"/>
      <c r="P37" s="27"/>
      <c r="Q37" s="32"/>
      <c r="R37" s="32"/>
      <c r="S37" s="32"/>
      <c r="T37" s="27"/>
      <c r="U37" s="27"/>
      <c r="V37" s="27"/>
      <c r="W37" s="27"/>
      <c r="X37" s="32"/>
      <c r="Y37" s="27"/>
      <c r="Z37" s="27"/>
      <c r="AA37" s="75"/>
      <c r="AB37" s="27"/>
      <c r="AC37" s="27"/>
      <c r="AD37" s="27"/>
      <c r="AE37" s="32"/>
      <c r="AF37" s="27"/>
      <c r="AG37" s="68"/>
      <c r="AH37" s="68"/>
      <c r="AI37" s="68"/>
      <c r="AJ37" s="68"/>
      <c r="AK37" s="27"/>
      <c r="AL37" s="27"/>
      <c r="AM37" s="27"/>
      <c r="AN37" s="27"/>
      <c r="AO37" s="27"/>
    </row>
    <row r="38" spans="2:41" ht="12.75" customHeight="1" x14ac:dyDescent="0.2">
      <c r="B38" s="28"/>
      <c r="D38" s="22"/>
      <c r="E38" s="22"/>
      <c r="F38" s="67"/>
      <c r="G38" s="80"/>
      <c r="H38" s="22"/>
      <c r="I38" s="80"/>
      <c r="J38" s="23"/>
      <c r="K38" s="27"/>
      <c r="L38" s="27"/>
      <c r="M38" s="27"/>
      <c r="N38" s="32"/>
      <c r="O38" s="32"/>
      <c r="P38" s="27"/>
      <c r="Q38" s="32"/>
      <c r="R38" s="32"/>
      <c r="S38" s="32"/>
      <c r="T38" s="27"/>
      <c r="U38" s="27"/>
      <c r="V38" s="27"/>
      <c r="W38" s="27"/>
      <c r="X38" s="32"/>
      <c r="Y38" s="27"/>
      <c r="Z38" s="27"/>
      <c r="AA38" s="75"/>
      <c r="AB38" s="27"/>
      <c r="AC38" s="27"/>
      <c r="AD38" s="27"/>
      <c r="AE38" s="32"/>
      <c r="AF38" s="27"/>
      <c r="AG38" s="68"/>
      <c r="AH38" s="68"/>
      <c r="AI38" s="68"/>
      <c r="AJ38" s="68"/>
      <c r="AK38" s="27"/>
      <c r="AL38" s="27"/>
      <c r="AM38" s="27"/>
      <c r="AN38" s="27"/>
      <c r="AO38" s="27"/>
    </row>
    <row r="39" spans="2:41" ht="12.75" customHeight="1" x14ac:dyDescent="0.2">
      <c r="B39" s="28"/>
      <c r="D39" s="22"/>
      <c r="E39" s="22"/>
      <c r="F39" s="67"/>
      <c r="G39" s="80"/>
      <c r="H39" s="22"/>
      <c r="I39" s="80"/>
      <c r="J39" s="23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2"/>
      <c r="Y39" s="27"/>
      <c r="Z39" s="27"/>
      <c r="AA39" s="75"/>
      <c r="AB39" s="27"/>
      <c r="AC39" s="27"/>
      <c r="AD39" s="27"/>
      <c r="AE39" s="32"/>
      <c r="AF39" s="27"/>
      <c r="AG39" s="68"/>
      <c r="AH39" s="68"/>
      <c r="AI39" s="68"/>
      <c r="AJ39" s="68"/>
      <c r="AK39" s="27"/>
      <c r="AL39" s="27"/>
      <c r="AM39" s="27"/>
      <c r="AN39" s="27"/>
      <c r="AO39" s="27"/>
    </row>
    <row r="40" spans="2:41" ht="12.75" customHeight="1" x14ac:dyDescent="0.2">
      <c r="B40" s="28"/>
      <c r="D40" s="22"/>
      <c r="E40" s="22"/>
      <c r="F40" s="67"/>
      <c r="G40" s="80"/>
      <c r="H40" s="22"/>
      <c r="I40" s="80"/>
      <c r="J40" s="23"/>
      <c r="K40" s="27"/>
      <c r="L40" s="27"/>
      <c r="M40" s="27"/>
      <c r="N40" s="32"/>
      <c r="O40" s="32"/>
      <c r="P40" s="27"/>
      <c r="Q40" s="32"/>
      <c r="R40" s="32"/>
      <c r="S40" s="32"/>
      <c r="T40" s="27"/>
      <c r="U40" s="27"/>
      <c r="V40" s="27"/>
      <c r="W40" s="27"/>
      <c r="X40" s="32"/>
      <c r="Y40" s="27"/>
      <c r="Z40" s="27"/>
      <c r="AA40" s="75"/>
      <c r="AB40" s="27"/>
      <c r="AC40" s="27"/>
      <c r="AD40" s="27"/>
      <c r="AE40" s="32"/>
      <c r="AF40" s="27"/>
      <c r="AG40" s="68"/>
      <c r="AH40" s="68"/>
      <c r="AI40" s="68"/>
      <c r="AJ40" s="68"/>
      <c r="AK40" s="27"/>
      <c r="AL40" s="27"/>
      <c r="AM40" s="27"/>
      <c r="AN40" s="27"/>
      <c r="AO40" s="27"/>
    </row>
    <row r="41" spans="2:41" ht="12.75" customHeight="1" x14ac:dyDescent="0.2">
      <c r="B41" s="28"/>
      <c r="D41" s="22"/>
      <c r="E41" s="22"/>
      <c r="F41" s="67"/>
      <c r="G41" s="80"/>
      <c r="H41" s="22"/>
      <c r="I41" s="80"/>
      <c r="J41" s="23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32"/>
      <c r="Y41" s="27"/>
      <c r="Z41" s="27"/>
      <c r="AA41" s="75"/>
      <c r="AB41" s="27"/>
      <c r="AC41" s="27"/>
      <c r="AD41" s="27"/>
      <c r="AE41" s="32"/>
      <c r="AF41" s="27"/>
      <c r="AG41" s="68"/>
      <c r="AH41" s="68"/>
      <c r="AI41" s="68"/>
      <c r="AJ41" s="68"/>
      <c r="AK41" s="27"/>
      <c r="AL41" s="27"/>
      <c r="AM41" s="27"/>
      <c r="AN41" s="27"/>
      <c r="AO41" s="27"/>
    </row>
    <row r="42" spans="2:41" ht="12.75" customHeight="1" x14ac:dyDescent="0.2">
      <c r="B42" s="28"/>
      <c r="D42" s="22"/>
      <c r="E42" s="22"/>
      <c r="F42" s="67"/>
      <c r="G42" s="80"/>
      <c r="H42" s="22"/>
      <c r="I42" s="80"/>
      <c r="J42" s="23"/>
      <c r="K42" s="27"/>
      <c r="L42" s="27"/>
      <c r="M42" s="27"/>
      <c r="N42" s="32"/>
      <c r="O42" s="32"/>
      <c r="P42" s="27"/>
      <c r="Q42" s="32"/>
      <c r="R42" s="32"/>
      <c r="S42" s="32"/>
      <c r="T42" s="27"/>
      <c r="U42" s="27"/>
      <c r="V42" s="27"/>
      <c r="W42" s="27"/>
      <c r="X42" s="32"/>
      <c r="Y42" s="27"/>
      <c r="Z42" s="27"/>
      <c r="AA42" s="75"/>
      <c r="AB42" s="27"/>
      <c r="AC42" s="27"/>
      <c r="AD42" s="27"/>
      <c r="AE42" s="32"/>
      <c r="AF42" s="27"/>
      <c r="AG42" s="68"/>
      <c r="AH42" s="68"/>
      <c r="AI42" s="68"/>
      <c r="AJ42" s="68"/>
      <c r="AK42" s="27"/>
      <c r="AL42" s="27"/>
      <c r="AM42" s="27"/>
      <c r="AN42" s="27"/>
      <c r="AO42" s="27"/>
    </row>
    <row r="43" spans="2:41" ht="12.75" customHeight="1" x14ac:dyDescent="0.2">
      <c r="B43" s="28"/>
      <c r="D43" s="22"/>
      <c r="E43" s="22"/>
      <c r="F43" s="67"/>
      <c r="G43" s="80"/>
      <c r="H43" s="22"/>
      <c r="I43" s="80"/>
      <c r="J43" s="23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32"/>
      <c r="Y43" s="27"/>
      <c r="Z43" s="27"/>
      <c r="AA43" s="75"/>
      <c r="AB43" s="27"/>
      <c r="AC43" s="27"/>
      <c r="AD43" s="27"/>
      <c r="AE43" s="32"/>
      <c r="AF43" s="27"/>
      <c r="AG43" s="68"/>
      <c r="AH43" s="68"/>
      <c r="AI43" s="68"/>
      <c r="AJ43" s="68"/>
      <c r="AK43" s="27"/>
      <c r="AL43" s="27"/>
      <c r="AM43" s="27"/>
      <c r="AN43" s="27"/>
      <c r="AO43" s="27"/>
    </row>
    <row r="44" spans="2:41" ht="12.75" customHeight="1" x14ac:dyDescent="0.2">
      <c r="B44" s="28"/>
      <c r="D44" s="22"/>
      <c r="E44" s="22"/>
      <c r="F44" s="67"/>
      <c r="G44" s="67"/>
      <c r="H44" s="22"/>
      <c r="I44" s="67"/>
      <c r="J44" s="23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32"/>
      <c r="Y44" s="27"/>
      <c r="Z44" s="27"/>
      <c r="AA44" s="75"/>
      <c r="AB44" s="27"/>
      <c r="AC44" s="27"/>
      <c r="AD44" s="27"/>
      <c r="AE44" s="32"/>
      <c r="AF44" s="27"/>
      <c r="AG44" s="68"/>
      <c r="AH44" s="68"/>
      <c r="AI44" s="68"/>
      <c r="AJ44" s="68"/>
      <c r="AK44" s="27"/>
      <c r="AL44" s="27"/>
      <c r="AM44" s="27"/>
      <c r="AN44" s="27"/>
      <c r="AO44" s="27"/>
    </row>
    <row r="45" spans="2:41" ht="12.75" customHeight="1" x14ac:dyDescent="0.2">
      <c r="B45" s="28"/>
      <c r="D45" s="22"/>
      <c r="E45" s="22"/>
      <c r="F45" s="67"/>
      <c r="G45" s="80"/>
      <c r="H45" s="22"/>
      <c r="I45" s="80"/>
      <c r="J45" s="23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32"/>
      <c r="Y45" s="27"/>
      <c r="Z45" s="27"/>
      <c r="AA45" s="75"/>
      <c r="AB45" s="27"/>
      <c r="AC45" s="27"/>
      <c r="AD45" s="27"/>
      <c r="AE45" s="32"/>
      <c r="AF45" s="27"/>
      <c r="AG45" s="68"/>
      <c r="AH45" s="68"/>
      <c r="AI45" s="68"/>
      <c r="AJ45" s="68"/>
      <c r="AK45" s="27"/>
      <c r="AL45" s="27"/>
      <c r="AM45" s="27"/>
      <c r="AN45" s="27"/>
      <c r="AO45" s="27"/>
    </row>
    <row r="46" spans="2:41" ht="12.75" customHeight="1" x14ac:dyDescent="0.2">
      <c r="B46" s="28"/>
      <c r="D46" s="22"/>
      <c r="E46" s="22"/>
      <c r="F46" s="23"/>
      <c r="G46" s="23"/>
      <c r="H46" s="22"/>
      <c r="I46" s="23"/>
      <c r="J46" s="23"/>
      <c r="K46" s="27"/>
      <c r="L46" s="27"/>
      <c r="M46" s="27"/>
      <c r="N46" s="32"/>
      <c r="O46" s="32"/>
      <c r="P46" s="27"/>
      <c r="Q46" s="32"/>
      <c r="R46" s="32"/>
      <c r="S46" s="32"/>
      <c r="T46" s="27"/>
      <c r="U46" s="27"/>
      <c r="V46" s="27"/>
      <c r="W46" s="27"/>
      <c r="X46" s="32"/>
      <c r="Y46" s="27"/>
      <c r="Z46" s="27"/>
      <c r="AA46" s="75"/>
      <c r="AB46" s="27"/>
      <c r="AC46" s="27"/>
      <c r="AD46" s="27"/>
      <c r="AE46" s="32"/>
      <c r="AF46" s="27"/>
      <c r="AG46" s="68"/>
      <c r="AH46" s="68"/>
      <c r="AI46" s="68"/>
      <c r="AJ46" s="68"/>
      <c r="AK46" s="27"/>
      <c r="AL46" s="27"/>
      <c r="AM46" s="27"/>
      <c r="AN46" s="27"/>
      <c r="AO46" s="27"/>
    </row>
    <row r="47" spans="2:41" ht="12.75" customHeight="1" x14ac:dyDescent="0.2">
      <c r="B47" s="28"/>
      <c r="D47" s="22"/>
      <c r="E47" s="22"/>
      <c r="F47" s="67"/>
      <c r="G47" s="78"/>
      <c r="H47" s="77"/>
      <c r="I47" s="78"/>
      <c r="J47" s="78"/>
      <c r="K47" s="61"/>
      <c r="L47" s="61"/>
      <c r="M47" s="61"/>
      <c r="N47" s="79"/>
      <c r="O47" s="79"/>
      <c r="P47" s="27"/>
      <c r="Q47" s="79"/>
      <c r="R47" s="79"/>
      <c r="S47" s="79"/>
      <c r="T47" s="61"/>
      <c r="U47" s="61"/>
      <c r="V47" s="27"/>
      <c r="W47" s="27"/>
      <c r="X47" s="32"/>
      <c r="Y47" s="27"/>
      <c r="Z47" s="27"/>
      <c r="AA47" s="75"/>
      <c r="AB47" s="27"/>
      <c r="AC47" s="27"/>
      <c r="AD47" s="27"/>
      <c r="AE47" s="32"/>
      <c r="AF47" s="27"/>
      <c r="AG47" s="68"/>
      <c r="AH47" s="68"/>
      <c r="AI47" s="68"/>
      <c r="AJ47" s="68"/>
      <c r="AK47" s="27"/>
      <c r="AL47" s="27"/>
      <c r="AM47" s="27"/>
      <c r="AN47" s="27"/>
      <c r="AO47" s="27"/>
    </row>
    <row r="48" spans="2:41" ht="12.75" customHeight="1" x14ac:dyDescent="0.2">
      <c r="B48" s="28"/>
      <c r="D48" s="22"/>
      <c r="E48" s="22"/>
      <c r="F48" s="67"/>
      <c r="G48" s="82"/>
      <c r="H48" s="22"/>
      <c r="I48" s="82"/>
      <c r="J48" s="23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32"/>
      <c r="Y48" s="27"/>
      <c r="Z48" s="27"/>
      <c r="AA48" s="75"/>
      <c r="AB48" s="27"/>
      <c r="AC48" s="27"/>
      <c r="AD48" s="27"/>
      <c r="AE48" s="32"/>
      <c r="AF48" s="27"/>
      <c r="AG48" s="68"/>
      <c r="AH48" s="68"/>
      <c r="AI48" s="68"/>
      <c r="AJ48" s="68"/>
      <c r="AK48" s="27"/>
      <c r="AL48" s="27"/>
      <c r="AM48" s="27"/>
      <c r="AN48" s="27"/>
      <c r="AO48" s="27"/>
    </row>
    <row r="49" spans="2:41" ht="12.75" customHeight="1" x14ac:dyDescent="0.2">
      <c r="B49" s="28"/>
      <c r="D49" s="22"/>
      <c r="E49" s="22"/>
      <c r="F49" s="67"/>
      <c r="G49" s="82"/>
      <c r="H49" s="22"/>
      <c r="I49" s="82"/>
      <c r="J49" s="23"/>
      <c r="K49" s="27"/>
      <c r="L49" s="27"/>
      <c r="M49" s="27"/>
      <c r="N49" s="32"/>
      <c r="O49" s="32"/>
      <c r="P49" s="27"/>
      <c r="Q49" s="32"/>
      <c r="R49" s="32"/>
      <c r="S49" s="32"/>
      <c r="T49" s="27"/>
      <c r="U49" s="27"/>
      <c r="V49" s="27"/>
      <c r="W49" s="27"/>
      <c r="X49" s="32"/>
      <c r="Y49" s="27"/>
      <c r="Z49" s="27"/>
      <c r="AA49" s="75"/>
      <c r="AB49" s="27"/>
      <c r="AC49" s="27"/>
      <c r="AD49" s="27"/>
      <c r="AE49" s="32"/>
      <c r="AF49" s="27"/>
      <c r="AG49" s="68"/>
      <c r="AH49" s="68"/>
      <c r="AI49" s="68"/>
      <c r="AJ49" s="68"/>
      <c r="AK49" s="27"/>
      <c r="AL49" s="27"/>
      <c r="AM49" s="27"/>
      <c r="AN49" s="27"/>
      <c r="AO49" s="27"/>
    </row>
    <row r="50" spans="2:41" ht="12.75" customHeight="1" x14ac:dyDescent="0.2">
      <c r="B50" s="28"/>
      <c r="D50" s="22"/>
      <c r="E50" s="22"/>
      <c r="F50" s="67"/>
      <c r="G50" s="82"/>
      <c r="H50" s="22"/>
      <c r="I50" s="82"/>
      <c r="J50" s="23"/>
      <c r="K50" s="27"/>
      <c r="L50" s="27"/>
      <c r="M50" s="27"/>
      <c r="N50" s="32"/>
      <c r="O50" s="32"/>
      <c r="P50" s="27"/>
      <c r="Q50" s="32"/>
      <c r="R50" s="32"/>
      <c r="S50" s="32"/>
      <c r="T50" s="27"/>
      <c r="U50" s="27"/>
      <c r="V50" s="27"/>
      <c r="W50" s="27"/>
      <c r="X50" s="32"/>
      <c r="Y50" s="27"/>
      <c r="Z50" s="27"/>
      <c r="AA50" s="75"/>
      <c r="AB50" s="27"/>
      <c r="AC50" s="27"/>
      <c r="AD50" s="27"/>
      <c r="AE50" s="32"/>
      <c r="AF50" s="27"/>
      <c r="AG50" s="68"/>
      <c r="AH50" s="68"/>
      <c r="AI50" s="68"/>
      <c r="AJ50" s="68"/>
      <c r="AK50" s="27"/>
      <c r="AL50" s="27"/>
      <c r="AM50" s="27"/>
      <c r="AN50" s="27"/>
      <c r="AO50" s="27"/>
    </row>
    <row r="51" spans="2:41" ht="12.75" customHeight="1" x14ac:dyDescent="0.2">
      <c r="B51" s="28"/>
      <c r="D51" s="22"/>
      <c r="E51" s="22"/>
      <c r="F51" s="67"/>
      <c r="G51" s="82"/>
      <c r="H51" s="22"/>
      <c r="I51" s="82"/>
      <c r="J51" s="23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32"/>
      <c r="Y51" s="27"/>
      <c r="Z51" s="27"/>
      <c r="AA51" s="75"/>
      <c r="AB51" s="27"/>
      <c r="AC51" s="27"/>
      <c r="AD51" s="27"/>
      <c r="AE51" s="32"/>
      <c r="AF51" s="27"/>
      <c r="AG51" s="68"/>
      <c r="AH51" s="68"/>
      <c r="AI51" s="68"/>
      <c r="AJ51" s="68"/>
      <c r="AK51" s="27"/>
      <c r="AL51" s="27"/>
      <c r="AM51" s="27"/>
      <c r="AN51" s="27"/>
      <c r="AO51" s="27"/>
    </row>
    <row r="52" spans="2:41" ht="12.75" customHeight="1" x14ac:dyDescent="0.2">
      <c r="B52" s="28"/>
      <c r="D52" s="22"/>
      <c r="E52" s="22"/>
      <c r="F52" s="23"/>
      <c r="G52" s="23"/>
      <c r="H52" s="22"/>
      <c r="I52" s="23"/>
      <c r="J52" s="23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32"/>
      <c r="Y52" s="27"/>
      <c r="Z52" s="27"/>
      <c r="AA52" s="75"/>
      <c r="AB52" s="27"/>
      <c r="AC52" s="27"/>
      <c r="AD52" s="27"/>
      <c r="AE52" s="32"/>
      <c r="AF52" s="27"/>
      <c r="AG52" s="68"/>
      <c r="AH52" s="68"/>
      <c r="AI52" s="68"/>
      <c r="AJ52" s="68"/>
      <c r="AK52" s="27"/>
      <c r="AL52" s="27"/>
      <c r="AM52" s="27"/>
      <c r="AN52" s="27"/>
      <c r="AO52" s="27"/>
    </row>
    <row r="53" spans="2:41" ht="12.75" customHeight="1" x14ac:dyDescent="0.2">
      <c r="B53" s="28"/>
      <c r="D53" s="22"/>
      <c r="E53" s="22"/>
      <c r="F53" s="23"/>
      <c r="G53" s="23"/>
      <c r="H53" s="22"/>
      <c r="I53" s="23"/>
      <c r="J53" s="23"/>
      <c r="K53" s="27"/>
      <c r="L53" s="27"/>
      <c r="M53" s="27"/>
      <c r="N53" s="32"/>
      <c r="O53" s="32"/>
      <c r="P53" s="27"/>
      <c r="Q53" s="32"/>
      <c r="R53" s="32"/>
      <c r="S53" s="32"/>
      <c r="T53" s="27"/>
      <c r="U53" s="27"/>
      <c r="V53" s="27"/>
      <c r="W53" s="27"/>
      <c r="X53" s="32"/>
      <c r="Y53" s="27"/>
      <c r="Z53" s="27"/>
      <c r="AA53" s="75"/>
      <c r="AB53" s="27"/>
      <c r="AC53" s="27"/>
      <c r="AD53" s="27"/>
      <c r="AE53" s="32"/>
      <c r="AF53" s="27"/>
      <c r="AG53" s="68"/>
      <c r="AH53" s="68"/>
      <c r="AI53" s="68"/>
      <c r="AJ53" s="68"/>
      <c r="AK53" s="27"/>
      <c r="AL53" s="27"/>
      <c r="AM53" s="27"/>
      <c r="AN53" s="27"/>
      <c r="AO53" s="27"/>
    </row>
    <row r="54" spans="2:41" ht="12.75" customHeight="1" x14ac:dyDescent="0.2">
      <c r="B54" s="28"/>
      <c r="D54" s="22"/>
      <c r="E54" s="22"/>
      <c r="F54" s="23"/>
      <c r="G54" s="23"/>
      <c r="H54" s="22"/>
      <c r="I54" s="23"/>
      <c r="J54" s="23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32"/>
      <c r="Y54" s="27"/>
      <c r="Z54" s="27"/>
      <c r="AA54" s="75"/>
      <c r="AB54" s="27"/>
      <c r="AC54" s="27"/>
      <c r="AD54" s="27"/>
      <c r="AE54" s="32"/>
      <c r="AF54" s="27"/>
      <c r="AG54" s="68"/>
      <c r="AH54" s="68"/>
      <c r="AI54" s="68"/>
      <c r="AJ54" s="68"/>
      <c r="AK54" s="27"/>
      <c r="AL54" s="27"/>
      <c r="AM54" s="27"/>
      <c r="AN54" s="27"/>
      <c r="AO54" s="27"/>
    </row>
    <row r="55" spans="2:41" ht="12.75" customHeight="1" x14ac:dyDescent="0.2">
      <c r="B55" s="28"/>
      <c r="D55" s="22"/>
      <c r="E55" s="22"/>
      <c r="F55" s="23"/>
      <c r="G55" s="23"/>
      <c r="H55" s="22"/>
      <c r="I55" s="23"/>
      <c r="J55" s="23"/>
      <c r="K55" s="27"/>
      <c r="L55" s="27"/>
      <c r="M55" s="27"/>
      <c r="N55" s="32"/>
      <c r="O55" s="32"/>
      <c r="P55" s="27"/>
      <c r="Q55" s="32"/>
      <c r="R55" s="32"/>
      <c r="S55" s="32"/>
      <c r="T55" s="27"/>
      <c r="U55" s="27"/>
      <c r="V55" s="27"/>
      <c r="W55" s="27"/>
      <c r="X55" s="32"/>
      <c r="Y55" s="27"/>
      <c r="Z55" s="27"/>
      <c r="AA55" s="75"/>
      <c r="AB55" s="27"/>
      <c r="AC55" s="27"/>
      <c r="AD55" s="27"/>
      <c r="AE55" s="32"/>
      <c r="AF55" s="27"/>
      <c r="AG55" s="68"/>
      <c r="AH55" s="68"/>
      <c r="AI55" s="68"/>
      <c r="AJ55" s="68"/>
      <c r="AK55" s="27"/>
      <c r="AL55" s="27"/>
      <c r="AM55" s="27"/>
      <c r="AN55" s="27"/>
      <c r="AO55" s="27"/>
    </row>
    <row r="56" spans="2:41" ht="12.75" customHeight="1" x14ac:dyDescent="0.2">
      <c r="B56" s="28"/>
      <c r="D56" s="22"/>
      <c r="E56" s="22"/>
      <c r="F56" s="23"/>
      <c r="G56" s="23"/>
      <c r="H56" s="22"/>
      <c r="I56" s="23"/>
      <c r="J56" s="23"/>
      <c r="K56" s="27"/>
      <c r="L56" s="27"/>
      <c r="M56" s="27"/>
      <c r="N56" s="27"/>
      <c r="O56" s="27"/>
      <c r="P56" s="27"/>
      <c r="Q56" s="32"/>
      <c r="R56" s="32"/>
      <c r="S56" s="32"/>
      <c r="T56" s="27"/>
      <c r="U56" s="27"/>
      <c r="V56" s="27"/>
      <c r="W56" s="27"/>
      <c r="X56" s="32"/>
      <c r="Y56" s="27"/>
      <c r="Z56" s="27"/>
      <c r="AA56" s="75"/>
      <c r="AB56" s="27"/>
      <c r="AC56" s="27"/>
      <c r="AD56" s="27"/>
      <c r="AE56" s="32"/>
      <c r="AF56" s="27"/>
      <c r="AG56" s="68"/>
      <c r="AH56" s="68"/>
      <c r="AI56" s="68"/>
      <c r="AJ56" s="68"/>
      <c r="AK56" s="27"/>
      <c r="AL56" s="27"/>
      <c r="AM56" s="27"/>
      <c r="AN56" s="27"/>
      <c r="AO56" s="27"/>
    </row>
    <row r="57" spans="2:41" ht="12.75" customHeight="1" x14ac:dyDescent="0.2">
      <c r="B57" s="28"/>
      <c r="D57" s="22"/>
      <c r="E57" s="22"/>
      <c r="F57" s="23"/>
      <c r="G57" s="23"/>
      <c r="H57" s="22"/>
      <c r="I57" s="23"/>
      <c r="J57" s="23"/>
      <c r="K57" s="27"/>
      <c r="L57" s="27"/>
      <c r="M57" s="27"/>
      <c r="N57" s="27"/>
      <c r="O57" s="27"/>
      <c r="P57" s="27"/>
      <c r="Q57" s="32"/>
      <c r="R57" s="32"/>
      <c r="S57" s="32"/>
      <c r="T57" s="27"/>
      <c r="U57" s="27"/>
      <c r="V57" s="27"/>
      <c r="W57" s="27"/>
      <c r="X57" s="32"/>
      <c r="Y57" s="27"/>
      <c r="Z57" s="27"/>
      <c r="AA57" s="75"/>
      <c r="AB57" s="27"/>
      <c r="AC57" s="27"/>
      <c r="AD57" s="27"/>
      <c r="AE57" s="32"/>
      <c r="AF57" s="27"/>
      <c r="AG57" s="68"/>
      <c r="AH57" s="68"/>
      <c r="AI57" s="68"/>
      <c r="AJ57" s="68"/>
      <c r="AK57" s="27"/>
      <c r="AL57" s="27"/>
      <c r="AM57" s="27"/>
      <c r="AN57" s="27"/>
      <c r="AO57" s="27"/>
    </row>
    <row r="58" spans="2:41" ht="12.75" customHeight="1" x14ac:dyDescent="0.2">
      <c r="B58" s="28"/>
      <c r="D58" s="22"/>
      <c r="E58" s="22"/>
      <c r="F58" s="67"/>
      <c r="G58" s="80"/>
      <c r="H58" s="22"/>
      <c r="I58" s="80"/>
      <c r="J58" s="23"/>
      <c r="K58" s="27"/>
      <c r="L58" s="27"/>
      <c r="M58" s="27"/>
      <c r="N58" s="27"/>
      <c r="O58" s="27"/>
      <c r="P58" s="27"/>
      <c r="Q58" s="32"/>
      <c r="R58" s="32"/>
      <c r="S58" s="32"/>
      <c r="T58" s="27"/>
      <c r="U58" s="27"/>
      <c r="V58" s="27"/>
      <c r="W58" s="27"/>
      <c r="X58" s="32"/>
      <c r="Y58" s="27"/>
      <c r="Z58" s="27"/>
      <c r="AA58" s="75"/>
      <c r="AB58" s="27"/>
      <c r="AC58" s="27"/>
      <c r="AD58" s="27"/>
      <c r="AE58" s="32"/>
      <c r="AF58" s="27"/>
      <c r="AG58" s="68"/>
      <c r="AH58" s="68"/>
      <c r="AI58" s="68"/>
      <c r="AJ58" s="68"/>
      <c r="AK58" s="27"/>
      <c r="AL58" s="27"/>
      <c r="AM58" s="27"/>
      <c r="AN58" s="27"/>
      <c r="AO58" s="27"/>
    </row>
    <row r="59" spans="2:41" ht="12.75" customHeight="1" x14ac:dyDescent="0.2">
      <c r="B59" s="28"/>
      <c r="D59" s="22"/>
      <c r="E59" s="22"/>
      <c r="F59" s="23"/>
      <c r="G59" s="23"/>
      <c r="H59" s="22"/>
      <c r="I59" s="23"/>
      <c r="J59" s="67"/>
      <c r="K59" s="51"/>
      <c r="L59" s="47"/>
      <c r="M59" s="47"/>
      <c r="N59" s="32"/>
      <c r="O59" s="32"/>
      <c r="P59" s="27"/>
      <c r="Q59" s="32"/>
      <c r="R59" s="32"/>
      <c r="S59" s="32"/>
      <c r="T59" s="27"/>
      <c r="U59" s="27"/>
      <c r="V59" s="27"/>
      <c r="W59" s="27"/>
      <c r="X59" s="32"/>
      <c r="Y59" s="27"/>
      <c r="Z59" s="27"/>
      <c r="AA59" s="75"/>
      <c r="AB59" s="27"/>
      <c r="AC59" s="27"/>
      <c r="AD59" s="27"/>
      <c r="AE59" s="32"/>
      <c r="AF59" s="27"/>
      <c r="AG59" s="68"/>
      <c r="AH59" s="68"/>
      <c r="AI59" s="68"/>
      <c r="AJ59" s="68"/>
      <c r="AK59" s="27"/>
      <c r="AL59" s="27"/>
      <c r="AM59" s="27"/>
      <c r="AN59" s="27"/>
      <c r="AO59" s="27"/>
    </row>
    <row r="60" spans="2:41" ht="12.75" customHeight="1" x14ac:dyDescent="0.2">
      <c r="B60" s="28"/>
      <c r="D60" s="22"/>
      <c r="E60" s="22"/>
      <c r="F60" s="23"/>
      <c r="G60" s="23"/>
      <c r="H60" s="22"/>
      <c r="I60" s="23"/>
      <c r="J60" s="67"/>
      <c r="K60" s="51"/>
      <c r="L60" s="47"/>
      <c r="M60" s="47"/>
      <c r="N60" s="27"/>
      <c r="O60" s="27"/>
      <c r="P60" s="27"/>
      <c r="Q60" s="32"/>
      <c r="R60" s="32"/>
      <c r="S60" s="32"/>
      <c r="T60" s="27"/>
      <c r="U60" s="27"/>
      <c r="V60" s="27"/>
      <c r="W60" s="27"/>
      <c r="X60" s="32"/>
      <c r="Y60" s="27"/>
      <c r="Z60" s="27"/>
      <c r="AA60" s="75"/>
      <c r="AB60" s="27"/>
      <c r="AC60" s="27"/>
      <c r="AD60" s="27"/>
      <c r="AE60" s="32"/>
      <c r="AF60" s="27"/>
      <c r="AG60" s="68"/>
      <c r="AH60" s="68"/>
      <c r="AI60" s="68"/>
      <c r="AJ60" s="68"/>
      <c r="AK60" s="27"/>
      <c r="AL60" s="27"/>
      <c r="AM60" s="27"/>
      <c r="AN60" s="27"/>
      <c r="AO60" s="27"/>
    </row>
    <row r="61" spans="2:41" ht="12.75" customHeight="1" x14ac:dyDescent="0.2">
      <c r="B61" s="28"/>
      <c r="D61" s="22"/>
      <c r="E61" s="22"/>
      <c r="F61" s="23"/>
      <c r="G61" s="23"/>
      <c r="H61" s="22"/>
      <c r="I61" s="23"/>
      <c r="J61" s="67"/>
      <c r="K61" s="51"/>
      <c r="L61" s="47"/>
      <c r="M61" s="47"/>
      <c r="N61" s="32"/>
      <c r="O61" s="32"/>
      <c r="P61" s="27"/>
      <c r="Q61" s="32"/>
      <c r="R61" s="32"/>
      <c r="S61" s="32"/>
      <c r="T61" s="27"/>
      <c r="U61" s="27"/>
      <c r="V61" s="27"/>
      <c r="W61" s="27"/>
      <c r="X61" s="32"/>
      <c r="Y61" s="27"/>
      <c r="Z61" s="27"/>
      <c r="AA61" s="75"/>
      <c r="AB61" s="27"/>
      <c r="AC61" s="27"/>
      <c r="AD61" s="27"/>
      <c r="AE61" s="32"/>
      <c r="AF61" s="27"/>
      <c r="AG61" s="68"/>
      <c r="AH61" s="68"/>
      <c r="AI61" s="68"/>
      <c r="AJ61" s="68"/>
      <c r="AK61" s="27"/>
      <c r="AL61" s="27"/>
      <c r="AM61" s="27"/>
      <c r="AN61" s="27"/>
      <c r="AO61" s="27"/>
    </row>
    <row r="62" spans="2:41" ht="12.75" customHeight="1" x14ac:dyDescent="0.2">
      <c r="B62" s="28"/>
      <c r="D62" s="22"/>
      <c r="E62" s="22"/>
      <c r="F62" s="23"/>
      <c r="G62" s="23"/>
      <c r="H62" s="22"/>
      <c r="I62" s="23"/>
      <c r="J62" s="67"/>
      <c r="K62" s="51"/>
      <c r="L62" s="47"/>
      <c r="M62" s="47"/>
      <c r="N62" s="27"/>
      <c r="O62" s="27"/>
      <c r="P62" s="27"/>
      <c r="Q62" s="32"/>
      <c r="R62" s="32"/>
      <c r="S62" s="32"/>
      <c r="T62" s="27"/>
      <c r="U62" s="27"/>
      <c r="V62" s="27"/>
      <c r="W62" s="27"/>
      <c r="X62" s="32"/>
      <c r="Y62" s="27"/>
      <c r="Z62" s="27"/>
      <c r="AA62" s="75"/>
      <c r="AB62" s="27"/>
      <c r="AC62" s="27"/>
      <c r="AD62" s="27"/>
      <c r="AE62" s="32"/>
      <c r="AF62" s="27"/>
      <c r="AG62" s="68"/>
      <c r="AH62" s="68"/>
      <c r="AI62" s="68"/>
      <c r="AJ62" s="68"/>
      <c r="AK62" s="27"/>
      <c r="AL62" s="27"/>
      <c r="AM62" s="27"/>
      <c r="AN62" s="27"/>
      <c r="AO62" s="27"/>
    </row>
    <row r="63" spans="2:41" ht="12.75" customHeight="1" x14ac:dyDescent="0.2">
      <c r="B63" s="28"/>
      <c r="D63" s="22"/>
      <c r="E63" s="22"/>
      <c r="F63" s="23"/>
      <c r="G63" s="23"/>
      <c r="H63" s="22"/>
      <c r="I63" s="23"/>
      <c r="J63" s="67"/>
      <c r="K63" s="51"/>
      <c r="L63" s="47"/>
      <c r="M63" s="47"/>
      <c r="N63" s="27"/>
      <c r="O63" s="27"/>
      <c r="P63" s="27"/>
      <c r="Q63" s="32"/>
      <c r="R63" s="32"/>
      <c r="S63" s="32"/>
      <c r="T63" s="27"/>
      <c r="U63" s="27"/>
      <c r="V63" s="27"/>
      <c r="W63" s="27"/>
      <c r="X63" s="32"/>
      <c r="Y63" s="27"/>
      <c r="Z63" s="27"/>
      <c r="AA63" s="75"/>
      <c r="AB63" s="27"/>
      <c r="AC63" s="27"/>
      <c r="AD63" s="27"/>
      <c r="AE63" s="32"/>
      <c r="AF63" s="27"/>
      <c r="AG63" s="68"/>
      <c r="AH63" s="68"/>
      <c r="AI63" s="68"/>
      <c r="AJ63" s="68"/>
      <c r="AK63" s="27"/>
      <c r="AL63" s="27"/>
      <c r="AM63" s="27"/>
      <c r="AN63" s="27"/>
      <c r="AO63" s="27"/>
    </row>
    <row r="64" spans="2:41" ht="12.75" customHeight="1" x14ac:dyDescent="0.2">
      <c r="B64" s="28"/>
      <c r="D64" s="22"/>
      <c r="E64" s="22"/>
      <c r="F64" s="23"/>
      <c r="G64" s="23"/>
      <c r="H64" s="22"/>
      <c r="I64" s="23"/>
      <c r="J64" s="67"/>
      <c r="K64" s="84"/>
      <c r="L64" s="47"/>
      <c r="M64" s="47"/>
      <c r="N64" s="32"/>
      <c r="O64" s="32"/>
      <c r="P64" s="27"/>
      <c r="Q64" s="32"/>
      <c r="R64" s="32"/>
      <c r="S64" s="32"/>
      <c r="T64" s="27"/>
      <c r="U64" s="27"/>
      <c r="V64" s="27"/>
      <c r="W64" s="27"/>
      <c r="X64" s="32"/>
      <c r="Y64" s="27"/>
      <c r="Z64" s="27"/>
      <c r="AA64" s="75"/>
      <c r="AB64" s="27"/>
      <c r="AC64" s="27"/>
      <c r="AD64" s="27"/>
      <c r="AE64" s="32"/>
      <c r="AF64" s="27"/>
      <c r="AG64" s="68"/>
      <c r="AH64" s="68"/>
      <c r="AI64" s="68"/>
      <c r="AJ64" s="68"/>
      <c r="AK64" s="27"/>
      <c r="AL64" s="27"/>
      <c r="AM64" s="27"/>
      <c r="AN64" s="27"/>
      <c r="AO64" s="27"/>
    </row>
    <row r="65" spans="2:41" ht="12.75" customHeight="1" x14ac:dyDescent="0.2">
      <c r="B65" s="28"/>
      <c r="D65" s="22"/>
      <c r="E65" s="22"/>
      <c r="F65" s="23"/>
      <c r="G65" s="23"/>
      <c r="H65" s="22"/>
      <c r="I65" s="23"/>
      <c r="J65" s="67"/>
      <c r="K65" s="84"/>
      <c r="L65" s="47"/>
      <c r="M65" s="4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32"/>
      <c r="Y65" s="27"/>
      <c r="Z65" s="27"/>
      <c r="AA65" s="75"/>
      <c r="AB65" s="27"/>
      <c r="AC65" s="27"/>
      <c r="AD65" s="27"/>
      <c r="AE65" s="32"/>
      <c r="AF65" s="27"/>
      <c r="AG65" s="68"/>
      <c r="AH65" s="68"/>
      <c r="AI65" s="68"/>
      <c r="AJ65" s="68"/>
      <c r="AK65" s="27"/>
      <c r="AL65" s="27"/>
      <c r="AM65" s="27"/>
      <c r="AN65" s="27"/>
      <c r="AO65" s="27"/>
    </row>
    <row r="66" spans="2:41" ht="12.75" customHeight="1" x14ac:dyDescent="0.2">
      <c r="B66" s="28"/>
      <c r="D66" s="22"/>
      <c r="E66" s="22"/>
      <c r="F66" s="23"/>
      <c r="G66" s="23"/>
      <c r="H66" s="22"/>
      <c r="I66" s="23"/>
      <c r="J66" s="67"/>
      <c r="K66" s="84"/>
      <c r="L66" s="47"/>
      <c r="M66" s="47"/>
      <c r="N66" s="32"/>
      <c r="O66" s="32"/>
      <c r="P66" s="27"/>
      <c r="Q66" s="32"/>
      <c r="R66" s="32"/>
      <c r="S66" s="32"/>
      <c r="T66" s="27"/>
      <c r="U66" s="27"/>
      <c r="V66" s="27"/>
      <c r="W66" s="27"/>
      <c r="X66" s="32"/>
      <c r="Y66" s="27"/>
      <c r="Z66" s="27"/>
      <c r="AA66" s="75"/>
      <c r="AB66" s="27"/>
      <c r="AC66" s="27"/>
      <c r="AD66" s="27"/>
      <c r="AE66" s="32"/>
      <c r="AF66" s="27"/>
      <c r="AG66" s="68"/>
      <c r="AH66" s="68"/>
      <c r="AI66" s="68"/>
      <c r="AJ66" s="68"/>
      <c r="AK66" s="27"/>
      <c r="AL66" s="27"/>
      <c r="AM66" s="27"/>
      <c r="AN66" s="27"/>
      <c r="AO66" s="27"/>
    </row>
    <row r="67" spans="2:41" ht="12.75" customHeight="1" x14ac:dyDescent="0.2">
      <c r="B67" s="28"/>
      <c r="D67" s="22"/>
      <c r="E67" s="22"/>
      <c r="F67" s="23"/>
      <c r="G67" s="23"/>
      <c r="H67" s="22"/>
      <c r="I67" s="23"/>
      <c r="J67" s="67"/>
      <c r="K67" s="84"/>
      <c r="L67" s="47"/>
      <c r="M67" s="4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32"/>
      <c r="Y67" s="27"/>
      <c r="Z67" s="27"/>
      <c r="AA67" s="75"/>
      <c r="AB67" s="27"/>
      <c r="AC67" s="27"/>
      <c r="AD67" s="27"/>
      <c r="AE67" s="32"/>
      <c r="AF67" s="27"/>
      <c r="AG67" s="68"/>
      <c r="AH67" s="68"/>
      <c r="AI67" s="68"/>
      <c r="AJ67" s="68"/>
      <c r="AK67" s="27"/>
      <c r="AL67" s="27"/>
      <c r="AM67" s="27"/>
      <c r="AN67" s="27"/>
      <c r="AO67" s="27"/>
    </row>
    <row r="68" spans="2:41" ht="12.75" customHeight="1" x14ac:dyDescent="0.2">
      <c r="B68" s="28"/>
      <c r="D68" s="22"/>
      <c r="E68" s="22"/>
      <c r="F68" s="23"/>
      <c r="G68" s="23"/>
      <c r="H68" s="22"/>
      <c r="I68" s="23"/>
      <c r="J68" s="67"/>
      <c r="K68" s="84"/>
      <c r="L68" s="47"/>
      <c r="M68" s="47"/>
      <c r="N68" s="32"/>
      <c r="O68" s="32"/>
      <c r="P68" s="27"/>
      <c r="Q68" s="32"/>
      <c r="R68" s="32"/>
      <c r="S68" s="32"/>
      <c r="T68" s="27"/>
      <c r="U68" s="27"/>
      <c r="V68" s="27"/>
      <c r="W68" s="27"/>
      <c r="X68" s="32"/>
      <c r="Y68" s="27"/>
      <c r="Z68" s="27"/>
      <c r="AA68" s="75"/>
      <c r="AB68" s="27"/>
      <c r="AC68" s="27"/>
      <c r="AD68" s="27"/>
      <c r="AE68" s="32"/>
      <c r="AF68" s="27"/>
      <c r="AG68" s="68"/>
      <c r="AH68" s="68"/>
      <c r="AI68" s="68"/>
      <c r="AJ68" s="68"/>
      <c r="AK68" s="27"/>
      <c r="AL68" s="27"/>
      <c r="AM68" s="27"/>
      <c r="AN68" s="27"/>
      <c r="AO68" s="27"/>
    </row>
    <row r="69" spans="2:41" ht="12.75" customHeight="1" x14ac:dyDescent="0.2">
      <c r="B69" s="28"/>
      <c r="D69" s="22"/>
      <c r="E69" s="22"/>
      <c r="F69" s="23"/>
      <c r="G69" s="23"/>
      <c r="H69" s="22"/>
      <c r="I69" s="23"/>
      <c r="J69" s="67"/>
      <c r="K69" s="84"/>
      <c r="L69" s="47"/>
      <c r="M69" s="4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32"/>
      <c r="Y69" s="27"/>
      <c r="Z69" s="27"/>
      <c r="AA69" s="75"/>
      <c r="AB69" s="27"/>
      <c r="AC69" s="27"/>
      <c r="AD69" s="27"/>
      <c r="AE69" s="32"/>
      <c r="AF69" s="27"/>
      <c r="AG69" s="68"/>
      <c r="AH69" s="68"/>
      <c r="AI69" s="68"/>
      <c r="AJ69" s="68"/>
      <c r="AK69" s="27"/>
      <c r="AL69" s="27"/>
      <c r="AM69" s="27"/>
      <c r="AN69" s="27"/>
      <c r="AO69" s="27"/>
    </row>
    <row r="70" spans="2:41" ht="12.75" customHeight="1" x14ac:dyDescent="0.2">
      <c r="B70" s="28"/>
      <c r="D70" s="22"/>
      <c r="E70" s="22"/>
      <c r="F70" s="23"/>
      <c r="G70" s="23"/>
      <c r="H70" s="22"/>
      <c r="I70" s="23"/>
      <c r="J70" s="67"/>
      <c r="K70" s="51"/>
      <c r="L70" s="47"/>
      <c r="M70" s="47"/>
      <c r="N70" s="32"/>
      <c r="O70" s="32"/>
      <c r="P70" s="27"/>
      <c r="Q70" s="32"/>
      <c r="R70" s="32"/>
      <c r="S70" s="32"/>
      <c r="T70" s="27"/>
      <c r="U70" s="27"/>
      <c r="V70" s="27"/>
      <c r="W70" s="27"/>
      <c r="X70" s="32"/>
      <c r="Y70" s="27"/>
      <c r="Z70" s="27"/>
      <c r="AA70" s="75"/>
      <c r="AB70" s="27"/>
      <c r="AC70" s="27"/>
      <c r="AD70" s="27"/>
      <c r="AE70" s="32"/>
      <c r="AF70" s="27"/>
      <c r="AG70" s="68"/>
      <c r="AH70" s="68"/>
      <c r="AI70" s="68"/>
      <c r="AJ70" s="68"/>
      <c r="AK70" s="27"/>
      <c r="AL70" s="27"/>
      <c r="AM70" s="27"/>
      <c r="AN70" s="27"/>
      <c r="AO70" s="27"/>
    </row>
    <row r="71" spans="2:41" ht="12.75" customHeight="1" x14ac:dyDescent="0.2">
      <c r="B71" s="28"/>
      <c r="D71" s="22"/>
      <c r="E71" s="22"/>
      <c r="F71" s="23"/>
      <c r="G71" s="23"/>
      <c r="H71" s="22"/>
      <c r="I71" s="23"/>
      <c r="J71" s="67"/>
      <c r="K71" s="84"/>
      <c r="L71" s="47"/>
      <c r="M71" s="47"/>
      <c r="N71" s="32"/>
      <c r="O71" s="32"/>
      <c r="P71" s="27"/>
      <c r="Q71" s="32"/>
      <c r="R71" s="32"/>
      <c r="S71" s="32"/>
      <c r="T71" s="27"/>
      <c r="U71" s="27"/>
      <c r="V71" s="27"/>
      <c r="W71" s="27"/>
      <c r="X71" s="32"/>
      <c r="Y71" s="27"/>
      <c r="Z71" s="27"/>
      <c r="AA71" s="75"/>
      <c r="AB71" s="27"/>
      <c r="AC71" s="27"/>
      <c r="AD71" s="27"/>
      <c r="AE71" s="32"/>
      <c r="AF71" s="27"/>
      <c r="AG71" s="68"/>
      <c r="AH71" s="68"/>
      <c r="AI71" s="68"/>
      <c r="AJ71" s="68"/>
      <c r="AK71" s="27"/>
      <c r="AL71" s="27"/>
      <c r="AM71" s="27"/>
      <c r="AN71" s="27"/>
      <c r="AO71" s="27"/>
    </row>
    <row r="72" spans="2:41" ht="12.75" customHeight="1" x14ac:dyDescent="0.2">
      <c r="B72" s="28"/>
      <c r="D72" s="22"/>
      <c r="E72" s="22"/>
      <c r="F72" s="23"/>
      <c r="G72" s="23"/>
      <c r="H72" s="22"/>
      <c r="I72" s="23"/>
      <c r="J72" s="67"/>
      <c r="K72" s="51"/>
      <c r="L72" s="47"/>
      <c r="M72" s="4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2"/>
      <c r="Y72" s="27"/>
      <c r="Z72" s="27"/>
      <c r="AA72" s="75"/>
      <c r="AB72" s="27"/>
      <c r="AC72" s="27"/>
      <c r="AD72" s="27"/>
      <c r="AE72" s="32"/>
      <c r="AF72" s="27"/>
      <c r="AG72" s="68"/>
      <c r="AH72" s="68"/>
      <c r="AI72" s="68"/>
      <c r="AJ72" s="68"/>
      <c r="AK72" s="27"/>
      <c r="AL72" s="27"/>
      <c r="AM72" s="27"/>
      <c r="AN72" s="27"/>
      <c r="AO72" s="27"/>
    </row>
    <row r="73" spans="2:41" ht="12.75" customHeight="1" x14ac:dyDescent="0.2">
      <c r="B73" s="28"/>
      <c r="D73" s="22"/>
      <c r="E73" s="22"/>
      <c r="F73" s="23"/>
      <c r="G73" s="23"/>
      <c r="H73" s="22"/>
      <c r="I73" s="23"/>
      <c r="J73" s="67"/>
      <c r="K73" s="84"/>
      <c r="L73" s="47"/>
      <c r="M73" s="47"/>
      <c r="N73" s="32"/>
      <c r="O73" s="32"/>
      <c r="P73" s="27"/>
      <c r="Q73" s="32"/>
      <c r="R73" s="32"/>
      <c r="S73" s="32"/>
      <c r="T73" s="27"/>
      <c r="U73" s="27"/>
      <c r="V73" s="27"/>
      <c r="W73" s="27"/>
      <c r="X73" s="32"/>
      <c r="Y73" s="27"/>
      <c r="Z73" s="27"/>
      <c r="AA73" s="75"/>
      <c r="AB73" s="27"/>
      <c r="AC73" s="27"/>
      <c r="AD73" s="27"/>
      <c r="AE73" s="32"/>
      <c r="AF73" s="27"/>
      <c r="AG73" s="68"/>
      <c r="AH73" s="68"/>
      <c r="AI73" s="68"/>
      <c r="AJ73" s="68"/>
      <c r="AK73" s="27"/>
      <c r="AL73" s="27"/>
      <c r="AM73" s="27"/>
      <c r="AN73" s="27"/>
      <c r="AO73" s="27"/>
    </row>
    <row r="74" spans="2:41" ht="12.75" customHeight="1" x14ac:dyDescent="0.2">
      <c r="B74" s="28"/>
      <c r="D74" s="22"/>
      <c r="E74" s="22"/>
      <c r="F74" s="23"/>
      <c r="G74" s="23"/>
      <c r="H74" s="22"/>
      <c r="I74" s="23"/>
      <c r="J74" s="67"/>
      <c r="K74" s="51"/>
      <c r="L74" s="47"/>
      <c r="M74" s="4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32"/>
      <c r="Y74" s="27"/>
      <c r="Z74" s="27"/>
      <c r="AA74" s="75"/>
      <c r="AB74" s="27"/>
      <c r="AC74" s="27"/>
      <c r="AD74" s="27"/>
      <c r="AE74" s="32"/>
      <c r="AF74" s="27"/>
      <c r="AG74" s="68"/>
      <c r="AH74" s="68"/>
      <c r="AI74" s="68"/>
      <c r="AJ74" s="68"/>
      <c r="AK74" s="27"/>
      <c r="AL74" s="27"/>
      <c r="AM74" s="27"/>
      <c r="AN74" s="27"/>
      <c r="AO74" s="27"/>
    </row>
    <row r="75" spans="2:41" ht="12.75" customHeight="1" x14ac:dyDescent="0.2">
      <c r="B75" s="28"/>
      <c r="D75" s="22"/>
      <c r="E75" s="22"/>
      <c r="F75" s="23"/>
      <c r="G75" s="23"/>
      <c r="H75" s="22"/>
      <c r="I75" s="23"/>
      <c r="J75" s="67"/>
      <c r="K75" s="84"/>
      <c r="L75" s="47"/>
      <c r="M75" s="47"/>
      <c r="N75" s="32"/>
      <c r="O75" s="32"/>
      <c r="P75" s="27"/>
      <c r="Q75" s="32"/>
      <c r="R75" s="32"/>
      <c r="S75" s="32"/>
      <c r="T75" s="27"/>
      <c r="U75" s="27"/>
      <c r="V75" s="27"/>
      <c r="W75" s="27"/>
      <c r="X75" s="32"/>
      <c r="Y75" s="27"/>
      <c r="Z75" s="27"/>
      <c r="AA75" s="75"/>
      <c r="AB75" s="27"/>
      <c r="AC75" s="27"/>
      <c r="AD75" s="27"/>
      <c r="AE75" s="32"/>
      <c r="AF75" s="27"/>
      <c r="AG75" s="68"/>
      <c r="AH75" s="68"/>
      <c r="AI75" s="68"/>
      <c r="AJ75" s="68"/>
      <c r="AK75" s="27"/>
      <c r="AL75" s="27"/>
      <c r="AM75" s="27"/>
      <c r="AN75" s="27"/>
      <c r="AO75" s="27"/>
    </row>
    <row r="76" spans="2:41" ht="12.75" customHeight="1" x14ac:dyDescent="0.2">
      <c r="B76" s="34"/>
      <c r="D76" s="22"/>
      <c r="E76" s="22"/>
      <c r="F76" s="23"/>
      <c r="G76" s="23"/>
      <c r="H76" s="22"/>
      <c r="I76" s="23"/>
      <c r="J76" s="67"/>
      <c r="K76" s="51"/>
      <c r="L76" s="47"/>
      <c r="M76" s="47"/>
      <c r="N76" s="32"/>
      <c r="O76" s="32"/>
      <c r="P76" s="27"/>
      <c r="Q76" s="32"/>
      <c r="R76" s="32"/>
      <c r="S76" s="32"/>
      <c r="T76" s="27"/>
      <c r="U76" s="27"/>
      <c r="V76" s="27"/>
      <c r="W76" s="27"/>
      <c r="X76" s="32"/>
      <c r="Y76" s="27"/>
      <c r="Z76" s="27"/>
      <c r="AA76" s="75"/>
      <c r="AB76" s="27"/>
      <c r="AC76" s="27"/>
      <c r="AD76" s="27"/>
      <c r="AE76" s="32"/>
      <c r="AF76" s="27"/>
      <c r="AG76" s="68"/>
      <c r="AH76" s="68"/>
      <c r="AI76" s="68"/>
      <c r="AJ76" s="68"/>
      <c r="AK76" s="27"/>
      <c r="AL76" s="27"/>
      <c r="AM76" s="27"/>
      <c r="AN76" s="27"/>
      <c r="AO76" s="27"/>
    </row>
    <row r="77" spans="2:41" ht="12.75" customHeight="1" x14ac:dyDescent="0.2">
      <c r="B77" s="34"/>
      <c r="D77" s="22"/>
      <c r="E77" s="22"/>
      <c r="F77" s="23"/>
      <c r="G77" s="23"/>
      <c r="H77" s="22"/>
      <c r="I77" s="23"/>
      <c r="J77" s="67"/>
      <c r="K77" s="84"/>
      <c r="L77" s="47"/>
      <c r="M77" s="47"/>
      <c r="N77" s="32"/>
      <c r="O77" s="32"/>
      <c r="P77" s="27"/>
      <c r="Q77" s="32"/>
      <c r="R77" s="32"/>
      <c r="S77" s="32"/>
      <c r="T77" s="27"/>
      <c r="U77" s="27"/>
      <c r="V77" s="27"/>
      <c r="W77" s="27"/>
      <c r="X77" s="32"/>
      <c r="Y77" s="27"/>
      <c r="Z77" s="27"/>
      <c r="AA77" s="75"/>
      <c r="AB77" s="27"/>
      <c r="AC77" s="27"/>
      <c r="AD77" s="27"/>
      <c r="AE77" s="32"/>
      <c r="AF77" s="27"/>
      <c r="AG77" s="68"/>
      <c r="AH77" s="68"/>
      <c r="AI77" s="68"/>
      <c r="AJ77" s="68"/>
      <c r="AK77" s="27"/>
      <c r="AL77" s="27"/>
      <c r="AM77" s="27"/>
      <c r="AN77" s="27"/>
      <c r="AO77" s="27"/>
    </row>
    <row r="78" spans="2:41" ht="12.75" customHeight="1" x14ac:dyDescent="0.2">
      <c r="B78" s="28"/>
      <c r="D78" s="22"/>
      <c r="E78" s="22"/>
      <c r="F78" s="23"/>
      <c r="G78" s="23"/>
      <c r="H78" s="22"/>
      <c r="I78" s="23"/>
      <c r="J78" s="67"/>
      <c r="K78" s="51"/>
      <c r="L78" s="47"/>
      <c r="M78" s="4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2"/>
      <c r="Y78" s="27"/>
      <c r="Z78" s="27"/>
      <c r="AA78" s="75"/>
      <c r="AB78" s="27"/>
      <c r="AC78" s="27"/>
      <c r="AD78" s="27"/>
      <c r="AE78" s="32"/>
      <c r="AF78" s="27"/>
      <c r="AG78" s="68"/>
      <c r="AH78" s="68"/>
      <c r="AI78" s="68"/>
      <c r="AJ78" s="68"/>
      <c r="AK78" s="27"/>
      <c r="AL78" s="27"/>
      <c r="AM78" s="27"/>
      <c r="AN78" s="27"/>
      <c r="AO78" s="27"/>
    </row>
    <row r="79" spans="2:41" ht="12.75" customHeight="1" x14ac:dyDescent="0.2">
      <c r="B79" s="28"/>
      <c r="D79" s="22"/>
      <c r="E79" s="22"/>
      <c r="F79" s="23"/>
      <c r="G79" s="23"/>
      <c r="H79" s="22"/>
      <c r="I79" s="23"/>
      <c r="J79" s="67"/>
      <c r="K79" s="84"/>
      <c r="L79" s="47"/>
      <c r="M79" s="47"/>
      <c r="N79" s="32"/>
      <c r="O79" s="32"/>
      <c r="P79" s="27"/>
      <c r="Q79" s="32"/>
      <c r="R79" s="32"/>
      <c r="S79" s="32"/>
      <c r="T79" s="27"/>
      <c r="U79" s="27"/>
      <c r="V79" s="27"/>
      <c r="W79" s="27"/>
      <c r="X79" s="32"/>
      <c r="Y79" s="27"/>
      <c r="Z79" s="27"/>
      <c r="AA79" s="75"/>
      <c r="AB79" s="27"/>
      <c r="AC79" s="27"/>
      <c r="AD79" s="27"/>
      <c r="AE79" s="32"/>
      <c r="AF79" s="27"/>
      <c r="AG79" s="68"/>
      <c r="AH79" s="68"/>
      <c r="AI79" s="68"/>
      <c r="AJ79" s="68"/>
      <c r="AK79" s="27"/>
      <c r="AL79" s="27"/>
      <c r="AM79" s="27"/>
      <c r="AN79" s="27"/>
      <c r="AO79" s="27"/>
    </row>
    <row r="80" spans="2:41" ht="12.75" customHeight="1" x14ac:dyDescent="0.2">
      <c r="B80" s="28"/>
      <c r="D80" s="22"/>
      <c r="E80" s="22"/>
      <c r="F80" s="23"/>
      <c r="G80" s="23"/>
      <c r="H80" s="22"/>
      <c r="I80" s="23"/>
      <c r="J80" s="67"/>
      <c r="K80" s="51"/>
      <c r="L80" s="47"/>
      <c r="M80" s="47"/>
      <c r="N80" s="27"/>
      <c r="O80" s="27"/>
      <c r="P80" s="27"/>
      <c r="Q80" s="32"/>
      <c r="R80" s="32"/>
      <c r="S80" s="32"/>
      <c r="T80" s="27"/>
      <c r="U80" s="27"/>
      <c r="V80" s="27"/>
      <c r="W80" s="27"/>
      <c r="X80" s="32"/>
      <c r="Y80" s="27"/>
      <c r="Z80" s="27"/>
      <c r="AA80" s="75"/>
      <c r="AB80" s="27"/>
      <c r="AC80" s="27"/>
      <c r="AD80" s="27"/>
      <c r="AE80" s="32"/>
      <c r="AF80" s="27"/>
      <c r="AG80" s="68"/>
      <c r="AH80" s="68"/>
      <c r="AI80" s="68"/>
      <c r="AJ80" s="68"/>
      <c r="AK80" s="27"/>
      <c r="AL80" s="27"/>
      <c r="AM80" s="27"/>
      <c r="AN80" s="27"/>
      <c r="AO80" s="27"/>
    </row>
    <row r="81" spans="2:41" ht="12.75" customHeight="1" x14ac:dyDescent="0.2">
      <c r="B81" s="28"/>
      <c r="D81" s="22"/>
      <c r="E81" s="22"/>
      <c r="F81" s="23"/>
      <c r="G81" s="23"/>
      <c r="H81" s="22"/>
      <c r="I81" s="23"/>
      <c r="J81" s="67"/>
      <c r="K81" s="84"/>
      <c r="L81" s="47"/>
      <c r="M81" s="47"/>
      <c r="N81" s="32"/>
      <c r="O81" s="32"/>
      <c r="P81" s="27"/>
      <c r="Q81" s="32"/>
      <c r="R81" s="32"/>
      <c r="S81" s="32"/>
      <c r="T81" s="27"/>
      <c r="U81" s="27"/>
      <c r="V81" s="27"/>
      <c r="W81" s="27"/>
      <c r="X81" s="32"/>
      <c r="Y81" s="27"/>
      <c r="Z81" s="27"/>
      <c r="AA81" s="75"/>
      <c r="AB81" s="27"/>
      <c r="AC81" s="27"/>
      <c r="AD81" s="27"/>
      <c r="AE81" s="32"/>
      <c r="AF81" s="27"/>
      <c r="AG81" s="68"/>
      <c r="AH81" s="68"/>
      <c r="AI81" s="68"/>
      <c r="AJ81" s="68"/>
      <c r="AK81" s="27"/>
      <c r="AL81" s="27"/>
      <c r="AM81" s="27"/>
      <c r="AN81" s="27"/>
      <c r="AO81" s="27"/>
    </row>
    <row r="82" spans="2:41" ht="12.75" customHeight="1" x14ac:dyDescent="0.2">
      <c r="B82" s="28"/>
      <c r="D82" s="22"/>
      <c r="E82" s="22"/>
      <c r="F82" s="23"/>
      <c r="G82" s="23"/>
      <c r="H82" s="22"/>
      <c r="I82" s="23"/>
      <c r="J82" s="67"/>
      <c r="K82" s="51"/>
      <c r="L82" s="47"/>
      <c r="M82" s="47"/>
      <c r="N82" s="27"/>
      <c r="O82" s="27"/>
      <c r="P82" s="27"/>
      <c r="Q82" s="32"/>
      <c r="R82" s="32"/>
      <c r="S82" s="32"/>
      <c r="T82" s="27"/>
      <c r="U82" s="27"/>
      <c r="V82" s="27"/>
      <c r="W82" s="27"/>
      <c r="X82" s="32"/>
      <c r="Y82" s="27"/>
      <c r="Z82" s="27"/>
      <c r="AA82" s="75"/>
      <c r="AB82" s="27"/>
      <c r="AC82" s="27"/>
      <c r="AD82" s="27"/>
      <c r="AE82" s="32"/>
      <c r="AF82" s="27"/>
      <c r="AG82" s="68"/>
      <c r="AH82" s="68"/>
      <c r="AI82" s="68"/>
      <c r="AJ82" s="68"/>
      <c r="AK82" s="27"/>
      <c r="AL82" s="27"/>
      <c r="AM82" s="27"/>
      <c r="AN82" s="27"/>
      <c r="AO82" s="27"/>
    </row>
    <row r="83" spans="2:41" ht="12.75" customHeight="1" x14ac:dyDescent="0.2">
      <c r="B83" s="28"/>
      <c r="D83" s="22"/>
      <c r="E83" s="22"/>
      <c r="F83" s="23"/>
      <c r="G83" s="23"/>
      <c r="H83" s="22"/>
      <c r="I83" s="23"/>
      <c r="J83" s="67"/>
      <c r="K83" s="84"/>
      <c r="L83" s="47"/>
      <c r="M83" s="47"/>
      <c r="N83" s="32"/>
      <c r="O83" s="32"/>
      <c r="P83" s="27"/>
      <c r="Q83" s="32"/>
      <c r="R83" s="32"/>
      <c r="S83" s="32"/>
      <c r="T83" s="27"/>
      <c r="U83" s="27"/>
      <c r="V83" s="27"/>
      <c r="W83" s="27"/>
      <c r="X83" s="32"/>
      <c r="Y83" s="27"/>
      <c r="Z83" s="27"/>
      <c r="AA83" s="75"/>
      <c r="AB83" s="27"/>
      <c r="AC83" s="27"/>
      <c r="AD83" s="27"/>
      <c r="AE83" s="32"/>
      <c r="AF83" s="27"/>
      <c r="AG83" s="68"/>
      <c r="AH83" s="68"/>
      <c r="AI83" s="68"/>
      <c r="AJ83" s="68"/>
      <c r="AK83" s="27"/>
      <c r="AL83" s="27"/>
      <c r="AM83" s="27"/>
      <c r="AN83" s="27"/>
      <c r="AO83" s="27"/>
    </row>
    <row r="84" spans="2:41" ht="12.75" customHeight="1" x14ac:dyDescent="0.2">
      <c r="B84" s="28"/>
      <c r="D84" s="22"/>
      <c r="E84" s="22"/>
      <c r="F84" s="23"/>
      <c r="G84" s="23"/>
      <c r="H84" s="22"/>
      <c r="I84" s="23"/>
      <c r="J84" s="67"/>
      <c r="K84" s="51"/>
      <c r="L84" s="47"/>
      <c r="M84" s="47"/>
      <c r="N84" s="27"/>
      <c r="O84" s="27"/>
      <c r="P84" s="27"/>
      <c r="Q84" s="32"/>
      <c r="R84" s="32"/>
      <c r="S84" s="32"/>
      <c r="T84" s="27"/>
      <c r="U84" s="27"/>
      <c r="V84" s="27"/>
      <c r="W84" s="27"/>
      <c r="X84" s="32"/>
      <c r="Y84" s="27"/>
      <c r="Z84" s="27"/>
      <c r="AA84" s="75"/>
      <c r="AB84" s="27"/>
      <c r="AC84" s="27"/>
      <c r="AD84" s="27"/>
      <c r="AE84" s="32"/>
      <c r="AF84" s="27"/>
      <c r="AG84" s="68"/>
      <c r="AH84" s="68"/>
      <c r="AI84" s="68"/>
      <c r="AJ84" s="68"/>
      <c r="AK84" s="27"/>
      <c r="AL84" s="27"/>
      <c r="AM84" s="27"/>
      <c r="AN84" s="27"/>
      <c r="AO84" s="27"/>
    </row>
    <row r="85" spans="2:41" ht="12.75" customHeight="1" x14ac:dyDescent="0.2">
      <c r="B85" s="28"/>
      <c r="D85" s="22"/>
      <c r="E85" s="22"/>
      <c r="F85" s="23"/>
      <c r="G85" s="23"/>
      <c r="H85" s="22"/>
      <c r="I85" s="23"/>
      <c r="J85" s="67"/>
      <c r="K85" s="84"/>
      <c r="L85" s="47"/>
      <c r="M85" s="4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2"/>
      <c r="Y85" s="27"/>
      <c r="Z85" s="27"/>
      <c r="AA85" s="75"/>
      <c r="AB85" s="27"/>
      <c r="AC85" s="27"/>
      <c r="AD85" s="27"/>
      <c r="AE85" s="32"/>
      <c r="AF85" s="27"/>
      <c r="AG85" s="68"/>
      <c r="AH85" s="68"/>
      <c r="AI85" s="68"/>
      <c r="AJ85" s="68"/>
      <c r="AK85" s="27"/>
      <c r="AL85" s="27"/>
      <c r="AM85" s="27"/>
      <c r="AN85" s="27"/>
      <c r="AO85" s="27"/>
    </row>
    <row r="86" spans="2:41" ht="12.75" customHeight="1" x14ac:dyDescent="0.2">
      <c r="B86" s="28"/>
      <c r="D86" s="22"/>
      <c r="E86" s="22"/>
      <c r="F86" s="23"/>
      <c r="G86" s="23"/>
      <c r="H86" s="22"/>
      <c r="I86" s="23"/>
      <c r="J86" s="67"/>
      <c r="K86" s="51"/>
      <c r="L86" s="87"/>
      <c r="M86" s="87"/>
      <c r="N86" s="32"/>
      <c r="O86" s="32"/>
      <c r="P86" s="27"/>
      <c r="Q86" s="32"/>
      <c r="R86" s="32"/>
      <c r="S86" s="32"/>
      <c r="T86" s="27"/>
      <c r="U86" s="27"/>
      <c r="V86" s="27"/>
      <c r="W86" s="27"/>
      <c r="X86" s="32"/>
      <c r="Y86" s="27"/>
      <c r="Z86" s="27"/>
      <c r="AA86" s="75"/>
      <c r="AB86" s="27"/>
      <c r="AC86" s="27"/>
      <c r="AD86" s="27"/>
      <c r="AE86" s="32"/>
      <c r="AF86" s="27"/>
      <c r="AG86" s="68"/>
      <c r="AH86" s="68"/>
      <c r="AI86" s="68"/>
      <c r="AJ86" s="68"/>
      <c r="AK86" s="27"/>
      <c r="AL86" s="27"/>
      <c r="AM86" s="27"/>
      <c r="AN86" s="27"/>
      <c r="AO86" s="27"/>
    </row>
    <row r="87" spans="2:41" ht="12.75" customHeight="1" x14ac:dyDescent="0.2">
      <c r="B87" s="28"/>
      <c r="D87" s="22"/>
      <c r="E87" s="22"/>
      <c r="F87" s="23"/>
      <c r="G87" s="23"/>
      <c r="H87" s="22"/>
      <c r="I87" s="23"/>
      <c r="J87" s="67"/>
      <c r="K87" s="84"/>
      <c r="L87" s="47"/>
      <c r="M87" s="4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32"/>
      <c r="Y87" s="27"/>
      <c r="Z87" s="27"/>
      <c r="AA87" s="75"/>
      <c r="AB87" s="27"/>
      <c r="AC87" s="27"/>
      <c r="AD87" s="27"/>
      <c r="AE87" s="32"/>
      <c r="AF87" s="27"/>
      <c r="AG87" s="68"/>
      <c r="AH87" s="68"/>
      <c r="AI87" s="68"/>
      <c r="AJ87" s="68"/>
      <c r="AK87" s="27"/>
      <c r="AL87" s="27"/>
      <c r="AM87" s="27"/>
      <c r="AN87" s="27"/>
      <c r="AO87" s="27"/>
    </row>
    <row r="88" spans="2:41" ht="12.75" customHeight="1" x14ac:dyDescent="0.2">
      <c r="B88" s="28"/>
      <c r="D88" s="22"/>
      <c r="E88" s="22"/>
      <c r="F88" s="23"/>
      <c r="G88" s="23"/>
      <c r="H88" s="22"/>
      <c r="I88" s="23"/>
      <c r="J88" s="67"/>
      <c r="K88" s="51"/>
      <c r="L88" s="47"/>
      <c r="M88" s="47"/>
      <c r="N88" s="32"/>
      <c r="O88" s="32"/>
      <c r="P88" s="27"/>
      <c r="Q88" s="32"/>
      <c r="R88" s="32"/>
      <c r="S88" s="32"/>
      <c r="T88" s="27"/>
      <c r="U88" s="27"/>
      <c r="V88" s="27"/>
      <c r="W88" s="27"/>
      <c r="X88" s="32"/>
      <c r="Y88" s="27"/>
      <c r="Z88" s="27"/>
      <c r="AA88" s="75"/>
      <c r="AB88" s="27"/>
      <c r="AC88" s="27"/>
      <c r="AD88" s="27"/>
      <c r="AE88" s="32"/>
      <c r="AF88" s="27"/>
      <c r="AG88" s="68"/>
      <c r="AH88" s="68"/>
      <c r="AI88" s="68"/>
      <c r="AJ88" s="68"/>
      <c r="AK88" s="27"/>
      <c r="AL88" s="27"/>
      <c r="AM88" s="27"/>
      <c r="AN88" s="27"/>
      <c r="AO88" s="27"/>
    </row>
    <row r="89" spans="2:41" ht="12.75" customHeight="1" x14ac:dyDescent="0.2">
      <c r="B89" s="34"/>
      <c r="D89" s="22"/>
      <c r="E89" s="22"/>
      <c r="F89" s="24"/>
      <c r="G89" s="23"/>
      <c r="H89" s="22"/>
      <c r="I89" s="23"/>
      <c r="J89" s="67"/>
      <c r="K89" s="84"/>
      <c r="L89" s="87"/>
      <c r="M89" s="87"/>
      <c r="N89" s="32"/>
      <c r="O89" s="32"/>
      <c r="P89" s="27"/>
      <c r="Q89" s="32"/>
      <c r="R89" s="32"/>
      <c r="S89" s="32"/>
      <c r="T89" s="27"/>
      <c r="U89" s="27"/>
      <c r="V89" s="27"/>
      <c r="W89" s="27"/>
      <c r="X89" s="32"/>
      <c r="Y89" s="27"/>
      <c r="Z89" s="27"/>
      <c r="AA89" s="75"/>
      <c r="AB89" s="27"/>
      <c r="AC89" s="27"/>
      <c r="AD89" s="27"/>
      <c r="AE89" s="32"/>
      <c r="AF89" s="27"/>
      <c r="AG89" s="27"/>
      <c r="AH89" s="27"/>
      <c r="AI89" s="27"/>
      <c r="AJ89" s="27"/>
      <c r="AK89" s="27"/>
      <c r="AL89" s="27"/>
      <c r="AM89" s="27"/>
      <c r="AN89" s="27"/>
      <c r="AO89" s="27"/>
    </row>
    <row r="90" spans="2:41" ht="12.75" customHeight="1" x14ac:dyDescent="0.2">
      <c r="B90" s="34"/>
      <c r="D90" s="22"/>
      <c r="E90" s="22"/>
      <c r="F90" s="24"/>
      <c r="G90" s="23"/>
      <c r="H90" s="22"/>
      <c r="I90" s="23"/>
      <c r="J90" s="67"/>
      <c r="K90" s="51"/>
      <c r="L90" s="47"/>
      <c r="M90" s="47"/>
      <c r="N90" s="32"/>
      <c r="O90" s="32"/>
      <c r="P90" s="27"/>
      <c r="Q90" s="32"/>
      <c r="R90" s="32"/>
      <c r="S90" s="32"/>
      <c r="T90" s="27"/>
      <c r="U90" s="27"/>
      <c r="V90" s="27"/>
      <c r="W90" s="27"/>
      <c r="X90" s="32"/>
      <c r="Y90" s="27"/>
      <c r="Z90" s="27"/>
      <c r="AA90" s="75"/>
      <c r="AB90" s="27"/>
      <c r="AC90" s="27"/>
      <c r="AD90" s="27"/>
      <c r="AE90" s="32"/>
      <c r="AF90" s="27"/>
      <c r="AG90" s="27"/>
      <c r="AH90" s="27"/>
      <c r="AI90" s="27"/>
      <c r="AJ90" s="27"/>
      <c r="AK90" s="27"/>
      <c r="AL90" s="27"/>
      <c r="AM90" s="27"/>
      <c r="AN90" s="27"/>
      <c r="AO90" s="27"/>
    </row>
    <row r="91" spans="2:41" ht="12.75" customHeight="1" x14ac:dyDescent="0.2">
      <c r="B91" s="34"/>
      <c r="D91" s="22"/>
      <c r="E91" s="22"/>
      <c r="F91" s="24"/>
      <c r="G91" s="23"/>
      <c r="H91" s="22"/>
      <c r="I91" s="23"/>
      <c r="J91" s="67"/>
      <c r="K91" s="26"/>
      <c r="L91" s="27"/>
      <c r="M91" s="27"/>
      <c r="N91" s="32"/>
      <c r="O91" s="32"/>
      <c r="P91" s="27"/>
      <c r="Q91" s="32"/>
      <c r="R91" s="32"/>
      <c r="S91" s="32"/>
      <c r="T91" s="27"/>
      <c r="U91" s="27"/>
      <c r="V91" s="27"/>
      <c r="W91" s="27"/>
      <c r="X91" s="32"/>
      <c r="Y91" s="27"/>
      <c r="Z91" s="27"/>
      <c r="AA91" s="75"/>
      <c r="AB91" s="27"/>
      <c r="AC91" s="27"/>
      <c r="AD91" s="27"/>
      <c r="AE91" s="32"/>
      <c r="AF91" s="27"/>
      <c r="AG91" s="27"/>
      <c r="AH91" s="27"/>
      <c r="AI91" s="27"/>
      <c r="AJ91" s="27"/>
      <c r="AK91" s="27"/>
      <c r="AL91" s="27"/>
      <c r="AM91" s="27"/>
      <c r="AN91" s="27"/>
      <c r="AO91" s="27"/>
    </row>
    <row r="92" spans="2:41" ht="12.75" customHeight="1" x14ac:dyDescent="0.2">
      <c r="B92" s="28"/>
      <c r="D92" s="22"/>
      <c r="E92" s="22"/>
      <c r="F92" s="23"/>
      <c r="G92" s="23"/>
      <c r="H92" s="22"/>
      <c r="I92" s="23"/>
      <c r="J92" s="23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2"/>
      <c r="Y92" s="27"/>
      <c r="Z92" s="27"/>
      <c r="AA92" s="75"/>
      <c r="AB92" s="27"/>
      <c r="AC92" s="27"/>
      <c r="AD92" s="27"/>
      <c r="AE92" s="32"/>
      <c r="AF92" s="27"/>
      <c r="AG92" s="68"/>
      <c r="AH92" s="68"/>
      <c r="AI92" s="68"/>
      <c r="AJ92" s="68"/>
      <c r="AK92" s="27"/>
      <c r="AL92" s="27"/>
      <c r="AM92" s="27"/>
      <c r="AN92" s="27"/>
      <c r="AO92" s="27"/>
    </row>
    <row r="93" spans="2:41" ht="12.75" customHeight="1" x14ac:dyDescent="0.2">
      <c r="B93" s="28"/>
      <c r="D93" s="22"/>
      <c r="E93" s="22"/>
      <c r="F93" s="23"/>
      <c r="G93" s="23"/>
      <c r="H93" s="22"/>
      <c r="I93" s="23"/>
      <c r="J93" s="23"/>
      <c r="K93" s="27"/>
      <c r="L93" s="27"/>
      <c r="M93" s="27"/>
      <c r="N93" s="27"/>
      <c r="O93" s="27"/>
      <c r="P93" s="27"/>
      <c r="Q93" s="32"/>
      <c r="R93" s="32"/>
      <c r="S93" s="32"/>
      <c r="T93" s="27"/>
      <c r="U93" s="27"/>
      <c r="V93" s="27"/>
      <c r="W93" s="27"/>
      <c r="X93" s="32"/>
      <c r="Y93" s="27"/>
      <c r="Z93" s="27"/>
      <c r="AA93" s="75"/>
      <c r="AB93" s="27"/>
      <c r="AC93" s="27"/>
      <c r="AD93" s="27"/>
      <c r="AE93" s="32"/>
      <c r="AF93" s="27"/>
      <c r="AG93" s="68"/>
      <c r="AH93" s="68"/>
      <c r="AI93" s="68"/>
      <c r="AJ93" s="68"/>
      <c r="AK93" s="27"/>
      <c r="AL93" s="27"/>
      <c r="AM93" s="27"/>
      <c r="AN93" s="27"/>
      <c r="AO93" s="27"/>
    </row>
    <row r="94" spans="2:41" ht="12.75" customHeight="1" x14ac:dyDescent="0.2">
      <c r="B94" s="28"/>
      <c r="D94" s="22"/>
      <c r="E94" s="22"/>
      <c r="F94" s="23"/>
      <c r="G94" s="23"/>
      <c r="H94" s="22"/>
      <c r="I94" s="23"/>
      <c r="J94" s="23"/>
      <c r="K94" s="27"/>
      <c r="L94" s="27"/>
      <c r="M94" s="27"/>
      <c r="N94" s="27"/>
      <c r="O94" s="27"/>
      <c r="P94" s="27"/>
      <c r="Q94" s="32"/>
      <c r="R94" s="32"/>
      <c r="S94" s="32"/>
      <c r="T94" s="27"/>
      <c r="U94" s="27"/>
      <c r="V94" s="27"/>
      <c r="W94" s="27"/>
      <c r="X94" s="32"/>
      <c r="Y94" s="27"/>
      <c r="Z94" s="27"/>
      <c r="AA94" s="75"/>
      <c r="AB94" s="27"/>
      <c r="AC94" s="27"/>
      <c r="AD94" s="27"/>
      <c r="AE94" s="32"/>
      <c r="AF94" s="27"/>
      <c r="AG94" s="68"/>
      <c r="AH94" s="68"/>
      <c r="AI94" s="68"/>
      <c r="AJ94" s="68"/>
      <c r="AK94" s="27"/>
      <c r="AL94" s="27"/>
      <c r="AM94" s="27"/>
      <c r="AN94" s="27"/>
      <c r="AO94" s="27"/>
    </row>
    <row r="95" spans="2:41" ht="12.75" customHeight="1" x14ac:dyDescent="0.2">
      <c r="B95" s="28"/>
      <c r="D95" s="22"/>
      <c r="E95" s="22"/>
      <c r="F95" s="23"/>
      <c r="G95" s="23"/>
      <c r="H95" s="22"/>
      <c r="I95" s="23"/>
      <c r="J95" s="23"/>
      <c r="K95" s="27"/>
      <c r="L95" s="27"/>
      <c r="M95" s="27"/>
      <c r="N95" s="27"/>
      <c r="O95" s="27"/>
      <c r="P95" s="27"/>
      <c r="Q95" s="32"/>
      <c r="R95" s="32"/>
      <c r="S95" s="32"/>
      <c r="T95" s="27"/>
      <c r="U95" s="27"/>
      <c r="V95" s="27"/>
      <c r="W95" s="27"/>
      <c r="X95" s="32"/>
      <c r="Y95" s="27"/>
      <c r="Z95" s="27"/>
      <c r="AA95" s="75"/>
      <c r="AB95" s="27"/>
      <c r="AC95" s="27"/>
      <c r="AD95" s="27"/>
      <c r="AE95" s="32"/>
      <c r="AF95" s="27"/>
      <c r="AG95" s="68"/>
      <c r="AH95" s="68"/>
      <c r="AI95" s="68"/>
      <c r="AJ95" s="68"/>
      <c r="AK95" s="27"/>
      <c r="AL95" s="27"/>
      <c r="AM95" s="27"/>
      <c r="AN95" s="27"/>
      <c r="AO95" s="27"/>
    </row>
    <row r="96" spans="2:41" ht="12.75" customHeight="1" x14ac:dyDescent="0.2">
      <c r="B96" s="28"/>
      <c r="D96" s="22"/>
      <c r="E96" s="22"/>
      <c r="F96" s="23"/>
      <c r="G96" s="23"/>
      <c r="H96" s="22"/>
      <c r="I96" s="23"/>
      <c r="J96" s="23"/>
      <c r="K96" s="27"/>
      <c r="L96" s="27"/>
      <c r="M96" s="27"/>
      <c r="N96" s="27"/>
      <c r="O96" s="27"/>
      <c r="P96" s="27"/>
      <c r="Q96" s="32"/>
      <c r="R96" s="32"/>
      <c r="S96" s="32"/>
      <c r="T96" s="27"/>
      <c r="U96" s="27"/>
      <c r="V96" s="27"/>
      <c r="W96" s="27"/>
      <c r="X96" s="32"/>
      <c r="Y96" s="27"/>
      <c r="Z96" s="27"/>
      <c r="AA96" s="75"/>
      <c r="AB96" s="27"/>
      <c r="AC96" s="27"/>
      <c r="AD96" s="27"/>
      <c r="AE96" s="32"/>
      <c r="AF96" s="27"/>
      <c r="AG96" s="68"/>
      <c r="AH96" s="68"/>
      <c r="AI96" s="68"/>
      <c r="AJ96" s="68"/>
      <c r="AK96" s="27"/>
      <c r="AL96" s="27"/>
      <c r="AM96" s="27"/>
      <c r="AN96" s="27"/>
      <c r="AO96" s="27"/>
    </row>
    <row r="97" spans="2:41" ht="12.75" customHeight="1" x14ac:dyDescent="0.2">
      <c r="B97" s="28"/>
      <c r="D97" s="22"/>
      <c r="E97" s="22"/>
      <c r="F97" s="23"/>
      <c r="G97" s="23"/>
      <c r="H97" s="22"/>
      <c r="I97" s="23"/>
      <c r="J97" s="23"/>
      <c r="K97" s="27"/>
      <c r="L97" s="27"/>
      <c r="M97" s="27"/>
      <c r="N97" s="27"/>
      <c r="O97" s="27"/>
      <c r="P97" s="27"/>
      <c r="Q97" s="32"/>
      <c r="R97" s="32"/>
      <c r="S97" s="32"/>
      <c r="T97" s="27"/>
      <c r="U97" s="27"/>
      <c r="V97" s="27"/>
      <c r="W97" s="27"/>
      <c r="X97" s="32"/>
      <c r="Y97" s="27"/>
      <c r="Z97" s="27"/>
      <c r="AA97" s="75"/>
      <c r="AB97" s="27"/>
      <c r="AC97" s="27"/>
      <c r="AD97" s="27"/>
      <c r="AE97" s="32"/>
      <c r="AF97" s="27"/>
      <c r="AG97" s="68"/>
      <c r="AH97" s="68"/>
      <c r="AI97" s="68"/>
      <c r="AJ97" s="68"/>
      <c r="AK97" s="27"/>
      <c r="AL97" s="27"/>
      <c r="AM97" s="27"/>
      <c r="AN97" s="27"/>
      <c r="AO97" s="27"/>
    </row>
    <row r="98" spans="2:41" ht="12.75" customHeight="1" x14ac:dyDescent="0.2">
      <c r="B98" s="28"/>
      <c r="D98" s="22"/>
      <c r="E98" s="22"/>
      <c r="F98" s="23"/>
      <c r="G98" s="23"/>
      <c r="H98" s="22"/>
      <c r="I98" s="23"/>
      <c r="J98" s="23"/>
      <c r="K98" s="27"/>
      <c r="L98" s="27"/>
      <c r="M98" s="27"/>
      <c r="N98" s="32"/>
      <c r="O98" s="32"/>
      <c r="P98" s="27"/>
      <c r="Q98" s="32"/>
      <c r="R98" s="32"/>
      <c r="S98" s="32"/>
      <c r="T98" s="27"/>
      <c r="U98" s="27"/>
      <c r="V98" s="27"/>
      <c r="W98" s="27"/>
      <c r="X98" s="32"/>
      <c r="Y98" s="27"/>
      <c r="Z98" s="27"/>
      <c r="AA98" s="75"/>
      <c r="AB98" s="27"/>
      <c r="AC98" s="27"/>
      <c r="AD98" s="27"/>
      <c r="AE98" s="32"/>
      <c r="AF98" s="27"/>
      <c r="AG98" s="68"/>
      <c r="AH98" s="68"/>
      <c r="AI98" s="68"/>
      <c r="AJ98" s="68"/>
      <c r="AK98" s="27"/>
      <c r="AL98" s="27"/>
      <c r="AM98" s="27"/>
      <c r="AN98" s="27"/>
      <c r="AO98" s="27"/>
    </row>
    <row r="99" spans="2:41" ht="12.75" customHeight="1" x14ac:dyDescent="0.2">
      <c r="B99" s="28"/>
      <c r="D99" s="22"/>
      <c r="E99" s="22"/>
      <c r="F99" s="23"/>
      <c r="G99" s="23"/>
      <c r="H99" s="22"/>
      <c r="I99" s="23"/>
      <c r="J99" s="23"/>
      <c r="K99" s="27"/>
      <c r="L99" s="27"/>
      <c r="M99" s="27"/>
      <c r="N99" s="27"/>
      <c r="O99" s="27"/>
      <c r="P99" s="27"/>
      <c r="Q99" s="32"/>
      <c r="R99" s="32"/>
      <c r="S99" s="32"/>
      <c r="T99" s="27"/>
      <c r="U99" s="27"/>
      <c r="V99" s="27"/>
      <c r="W99" s="27"/>
      <c r="X99" s="32"/>
      <c r="Y99" s="27"/>
      <c r="Z99" s="27"/>
      <c r="AA99" s="75"/>
      <c r="AB99" s="27"/>
      <c r="AC99" s="27"/>
      <c r="AD99" s="27"/>
      <c r="AE99" s="32"/>
      <c r="AF99" s="27"/>
      <c r="AG99" s="68"/>
      <c r="AH99" s="68"/>
      <c r="AI99" s="68"/>
      <c r="AJ99" s="68"/>
      <c r="AK99" s="27"/>
      <c r="AL99" s="27"/>
      <c r="AM99" s="27"/>
      <c r="AN99" s="27"/>
      <c r="AO99" s="27"/>
    </row>
    <row r="100" spans="2:41" ht="12.75" customHeight="1" x14ac:dyDescent="0.2">
      <c r="B100" s="28"/>
      <c r="D100" s="22"/>
      <c r="E100" s="22"/>
      <c r="F100" s="23"/>
      <c r="G100" s="23"/>
      <c r="H100" s="22"/>
      <c r="I100" s="23"/>
      <c r="J100" s="23"/>
      <c r="K100" s="27"/>
      <c r="L100" s="27"/>
      <c r="M100" s="27"/>
      <c r="N100" s="27"/>
      <c r="O100" s="27"/>
      <c r="P100" s="27"/>
      <c r="Q100" s="32"/>
      <c r="R100" s="32"/>
      <c r="S100" s="32"/>
      <c r="T100" s="27"/>
      <c r="U100" s="27"/>
      <c r="V100" s="27"/>
      <c r="W100" s="27"/>
      <c r="X100" s="32"/>
      <c r="Y100" s="27"/>
      <c r="Z100" s="27"/>
      <c r="AA100" s="75"/>
      <c r="AB100" s="27"/>
      <c r="AC100" s="27"/>
      <c r="AD100" s="27"/>
      <c r="AE100" s="27"/>
      <c r="AF100" s="27"/>
      <c r="AG100" s="68"/>
      <c r="AH100" s="68"/>
      <c r="AI100" s="68"/>
      <c r="AJ100" s="68"/>
      <c r="AK100" s="27"/>
      <c r="AL100" s="27"/>
      <c r="AM100" s="27"/>
      <c r="AN100" s="27"/>
      <c r="AO100" s="27"/>
    </row>
    <row r="101" spans="2:41" ht="12.75" customHeight="1" x14ac:dyDescent="0.2">
      <c r="B101" s="28"/>
      <c r="D101" s="22"/>
      <c r="E101" s="22"/>
      <c r="F101" s="23"/>
      <c r="G101" s="23"/>
      <c r="H101" s="22"/>
      <c r="I101" s="23"/>
      <c r="J101" s="23"/>
      <c r="K101" s="27"/>
      <c r="L101" s="27"/>
      <c r="M101" s="27"/>
      <c r="N101" s="27"/>
      <c r="O101" s="27"/>
      <c r="P101" s="27"/>
      <c r="Q101" s="32"/>
      <c r="R101" s="32"/>
      <c r="S101" s="32"/>
      <c r="T101" s="27"/>
      <c r="U101" s="27"/>
      <c r="V101" s="27"/>
      <c r="W101" s="27"/>
      <c r="X101" s="32"/>
      <c r="Y101" s="27"/>
      <c r="Z101" s="27"/>
      <c r="AA101" s="75"/>
      <c r="AB101" s="27"/>
      <c r="AC101" s="27"/>
      <c r="AD101" s="27"/>
      <c r="AE101" s="27"/>
      <c r="AF101" s="27"/>
      <c r="AG101" s="68"/>
      <c r="AH101" s="68"/>
      <c r="AI101" s="68"/>
      <c r="AJ101" s="68"/>
      <c r="AK101" s="27"/>
      <c r="AL101" s="27"/>
      <c r="AM101" s="27"/>
      <c r="AN101" s="27"/>
      <c r="AO101" s="27"/>
    </row>
    <row r="102" spans="2:41" ht="12.75" customHeight="1" x14ac:dyDescent="0.2">
      <c r="B102" s="28"/>
      <c r="D102" s="22"/>
      <c r="E102" s="22"/>
      <c r="F102" s="23"/>
      <c r="G102" s="23"/>
      <c r="H102" s="22"/>
      <c r="I102" s="23"/>
      <c r="J102" s="23"/>
      <c r="K102" s="27"/>
      <c r="L102" s="27"/>
      <c r="M102" s="27"/>
      <c r="N102" s="27"/>
      <c r="O102" s="27"/>
      <c r="P102" s="27"/>
      <c r="Q102" s="32"/>
      <c r="R102" s="32"/>
      <c r="S102" s="32"/>
      <c r="T102" s="27"/>
      <c r="U102" s="27"/>
      <c r="V102" s="27"/>
      <c r="W102" s="27"/>
      <c r="X102" s="32"/>
      <c r="Y102" s="27"/>
      <c r="Z102" s="27"/>
      <c r="AA102" s="75"/>
      <c r="AB102" s="27"/>
      <c r="AC102" s="27"/>
      <c r="AD102" s="27"/>
      <c r="AE102" s="27"/>
      <c r="AF102" s="27"/>
      <c r="AG102" s="68"/>
      <c r="AH102" s="68"/>
      <c r="AI102" s="68"/>
      <c r="AJ102" s="68"/>
      <c r="AK102" s="27"/>
      <c r="AL102" s="27"/>
      <c r="AM102" s="27"/>
      <c r="AN102" s="27"/>
      <c r="AO102" s="27"/>
    </row>
    <row r="103" spans="2:41" ht="12.75" customHeight="1" x14ac:dyDescent="0.2">
      <c r="B103" s="28"/>
      <c r="D103" s="22"/>
      <c r="E103" s="22"/>
      <c r="F103" s="23"/>
      <c r="G103" s="23"/>
      <c r="H103" s="22"/>
      <c r="I103" s="23"/>
      <c r="J103" s="23"/>
      <c r="K103" s="27"/>
      <c r="L103" s="27"/>
      <c r="M103" s="27"/>
      <c r="N103" s="27"/>
      <c r="O103" s="27"/>
      <c r="P103" s="27"/>
      <c r="Q103" s="32"/>
      <c r="R103" s="32"/>
      <c r="S103" s="32"/>
      <c r="T103" s="27"/>
      <c r="U103" s="27"/>
      <c r="V103" s="27"/>
      <c r="W103" s="27"/>
      <c r="X103" s="32"/>
      <c r="Y103" s="27"/>
      <c r="Z103" s="27"/>
      <c r="AA103" s="75"/>
      <c r="AB103" s="27"/>
      <c r="AC103" s="27"/>
      <c r="AD103" s="27"/>
      <c r="AE103" s="27"/>
      <c r="AF103" s="27"/>
      <c r="AG103" s="68"/>
      <c r="AH103" s="68"/>
      <c r="AI103" s="68"/>
      <c r="AJ103" s="68"/>
      <c r="AK103" s="27"/>
      <c r="AL103" s="27"/>
      <c r="AM103" s="27"/>
      <c r="AN103" s="27"/>
      <c r="AO103" s="27"/>
    </row>
    <row r="104" spans="2:41" ht="12.75" customHeight="1" x14ac:dyDescent="0.2">
      <c r="B104" s="28"/>
      <c r="D104" s="22"/>
      <c r="E104" s="22"/>
      <c r="F104" s="23"/>
      <c r="G104" s="23"/>
      <c r="H104" s="22"/>
      <c r="I104" s="23"/>
      <c r="J104" s="23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32"/>
      <c r="Y104" s="27"/>
      <c r="Z104" s="27"/>
      <c r="AA104" s="75"/>
      <c r="AB104" s="27"/>
      <c r="AC104" s="27"/>
      <c r="AD104" s="27"/>
      <c r="AE104" s="32"/>
      <c r="AF104" s="27"/>
      <c r="AG104" s="68"/>
      <c r="AH104" s="68"/>
      <c r="AI104" s="68"/>
      <c r="AJ104" s="68"/>
      <c r="AK104" s="27"/>
      <c r="AL104" s="27"/>
      <c r="AM104" s="27"/>
      <c r="AN104" s="27"/>
      <c r="AO104" s="27"/>
    </row>
    <row r="105" spans="2:41" ht="12.75" customHeight="1" x14ac:dyDescent="0.2">
      <c r="B105" s="28"/>
      <c r="D105" s="22"/>
      <c r="E105" s="22"/>
      <c r="F105" s="23"/>
      <c r="G105" s="23"/>
      <c r="H105" s="22"/>
      <c r="I105" s="23"/>
      <c r="J105" s="23"/>
      <c r="K105" s="27"/>
      <c r="L105" s="27"/>
      <c r="M105" s="27"/>
      <c r="N105" s="32"/>
      <c r="O105" s="32"/>
      <c r="P105" s="27"/>
      <c r="Q105" s="32"/>
      <c r="R105" s="32"/>
      <c r="S105" s="32"/>
      <c r="T105" s="27"/>
      <c r="U105" s="27"/>
      <c r="V105" s="27"/>
      <c r="W105" s="27"/>
      <c r="X105" s="32"/>
      <c r="Y105" s="27"/>
      <c r="Z105" s="27"/>
      <c r="AA105" s="75"/>
      <c r="AB105" s="27"/>
      <c r="AC105" s="27"/>
      <c r="AD105" s="27"/>
      <c r="AE105" s="32"/>
      <c r="AF105" s="27"/>
      <c r="AG105" s="68"/>
      <c r="AH105" s="68"/>
      <c r="AI105" s="68"/>
      <c r="AJ105" s="68"/>
      <c r="AK105" s="27"/>
      <c r="AL105" s="27"/>
      <c r="AM105" s="27"/>
      <c r="AN105" s="27"/>
      <c r="AO105" s="27"/>
    </row>
    <row r="106" spans="2:41" ht="12.75" customHeight="1" x14ac:dyDescent="0.2">
      <c r="B106" s="28"/>
      <c r="D106" s="22"/>
      <c r="E106" s="22"/>
      <c r="F106" s="23"/>
      <c r="G106" s="23"/>
      <c r="H106" s="22"/>
      <c r="I106" s="23"/>
      <c r="J106" s="23"/>
      <c r="K106" s="27"/>
      <c r="L106" s="27"/>
      <c r="M106" s="27"/>
      <c r="N106" s="27"/>
      <c r="O106" s="27"/>
      <c r="P106" s="27"/>
      <c r="Q106" s="32"/>
      <c r="R106" s="32"/>
      <c r="S106" s="32"/>
      <c r="T106" s="27"/>
      <c r="U106" s="27"/>
      <c r="V106" s="27"/>
      <c r="W106" s="27"/>
      <c r="X106" s="32"/>
      <c r="Y106" s="27"/>
      <c r="Z106" s="27"/>
      <c r="AA106" s="75"/>
      <c r="AB106" s="27"/>
      <c r="AC106" s="27"/>
      <c r="AD106" s="27"/>
      <c r="AE106" s="32"/>
      <c r="AF106" s="27"/>
      <c r="AG106" s="68"/>
      <c r="AH106" s="68"/>
      <c r="AI106" s="68"/>
      <c r="AJ106" s="68"/>
      <c r="AK106" s="27"/>
      <c r="AL106" s="27"/>
      <c r="AM106" s="27"/>
      <c r="AN106" s="27"/>
      <c r="AO106" s="27"/>
    </row>
    <row r="107" spans="2:41" ht="12.75" customHeight="1" x14ac:dyDescent="0.2">
      <c r="B107" s="28"/>
      <c r="D107" s="22"/>
      <c r="E107" s="22"/>
      <c r="F107" s="23"/>
      <c r="G107" s="23"/>
      <c r="H107" s="22"/>
      <c r="I107" s="23"/>
      <c r="J107" s="23"/>
      <c r="K107" s="27"/>
      <c r="L107" s="27"/>
      <c r="M107" s="27"/>
      <c r="N107" s="32"/>
      <c r="O107" s="32"/>
      <c r="P107" s="27"/>
      <c r="Q107" s="32"/>
      <c r="R107" s="32"/>
      <c r="S107" s="32"/>
      <c r="T107" s="27"/>
      <c r="U107" s="27"/>
      <c r="V107" s="27"/>
      <c r="W107" s="27"/>
      <c r="X107" s="32"/>
      <c r="Y107" s="27"/>
      <c r="Z107" s="27"/>
      <c r="AA107" s="75"/>
      <c r="AB107" s="27"/>
      <c r="AC107" s="27"/>
      <c r="AD107" s="27"/>
      <c r="AE107" s="32"/>
      <c r="AF107" s="27"/>
      <c r="AG107" s="68"/>
      <c r="AH107" s="68"/>
      <c r="AI107" s="68"/>
      <c r="AJ107" s="68"/>
      <c r="AK107" s="27"/>
      <c r="AL107" s="27"/>
      <c r="AM107" s="27"/>
      <c r="AN107" s="27"/>
      <c r="AO107" s="27"/>
    </row>
    <row r="108" spans="2:41" ht="12.75" customHeight="1" x14ac:dyDescent="0.2">
      <c r="B108" s="28"/>
      <c r="D108" s="22"/>
      <c r="E108" s="22"/>
      <c r="F108" s="23"/>
      <c r="G108" s="23"/>
      <c r="H108" s="22"/>
      <c r="I108" s="23"/>
      <c r="J108" s="23"/>
      <c r="K108" s="27"/>
      <c r="L108" s="27"/>
      <c r="M108" s="27"/>
      <c r="N108" s="32"/>
      <c r="O108" s="32"/>
      <c r="P108" s="27"/>
      <c r="Q108" s="32"/>
      <c r="R108" s="32"/>
      <c r="S108" s="32"/>
      <c r="T108" s="27"/>
      <c r="U108" s="27"/>
      <c r="V108" s="27"/>
      <c r="W108" s="27"/>
      <c r="X108" s="32"/>
      <c r="Y108" s="27"/>
      <c r="Z108" s="27"/>
      <c r="AA108" s="75"/>
      <c r="AB108" s="27"/>
      <c r="AC108" s="27"/>
      <c r="AD108" s="27"/>
      <c r="AE108" s="32"/>
      <c r="AF108" s="27"/>
      <c r="AG108" s="68"/>
      <c r="AH108" s="68"/>
      <c r="AI108" s="68"/>
      <c r="AJ108" s="68"/>
      <c r="AK108" s="27"/>
      <c r="AL108" s="27"/>
      <c r="AM108" s="27"/>
      <c r="AN108" s="27"/>
      <c r="AO108" s="27"/>
    </row>
    <row r="109" spans="2:41" ht="12.75" customHeight="1" x14ac:dyDescent="0.2">
      <c r="B109" s="28"/>
      <c r="D109" s="22"/>
      <c r="E109" s="22"/>
      <c r="F109" s="23"/>
      <c r="G109" s="23"/>
      <c r="H109" s="22"/>
      <c r="I109" s="23"/>
      <c r="J109" s="23"/>
      <c r="K109" s="27"/>
      <c r="L109" s="27"/>
      <c r="M109" s="27"/>
      <c r="N109" s="32"/>
      <c r="O109" s="32"/>
      <c r="P109" s="27"/>
      <c r="Q109" s="32"/>
      <c r="R109" s="32"/>
      <c r="S109" s="32"/>
      <c r="T109" s="27"/>
      <c r="U109" s="27"/>
      <c r="V109" s="27"/>
      <c r="W109" s="27"/>
      <c r="X109" s="32"/>
      <c r="Y109" s="27"/>
      <c r="Z109" s="27"/>
      <c r="AA109" s="75"/>
      <c r="AB109" s="27"/>
      <c r="AC109" s="27"/>
      <c r="AD109" s="27"/>
      <c r="AE109" s="32"/>
      <c r="AF109" s="27"/>
      <c r="AG109" s="68"/>
      <c r="AH109" s="68"/>
      <c r="AI109" s="68"/>
      <c r="AJ109" s="68"/>
      <c r="AK109" s="27"/>
      <c r="AL109" s="27"/>
      <c r="AM109" s="27"/>
      <c r="AN109" s="27"/>
      <c r="AO109" s="27"/>
    </row>
    <row r="110" spans="2:41" ht="12.75" customHeight="1" x14ac:dyDescent="0.2">
      <c r="B110" s="28"/>
      <c r="D110" s="22"/>
      <c r="E110" s="22"/>
      <c r="F110" s="23"/>
      <c r="G110" s="23"/>
      <c r="H110" s="22"/>
      <c r="I110" s="23"/>
      <c r="J110" s="23"/>
      <c r="K110" s="27"/>
      <c r="L110" s="27"/>
      <c r="M110" s="27"/>
      <c r="N110" s="32"/>
      <c r="O110" s="32"/>
      <c r="P110" s="27"/>
      <c r="Q110" s="32"/>
      <c r="R110" s="32"/>
      <c r="S110" s="32"/>
      <c r="T110" s="27"/>
      <c r="U110" s="27"/>
      <c r="V110" s="27"/>
      <c r="W110" s="27"/>
      <c r="X110" s="32"/>
      <c r="Y110" s="27"/>
      <c r="Z110" s="27"/>
      <c r="AA110" s="75"/>
      <c r="AB110" s="27"/>
      <c r="AC110" s="27"/>
      <c r="AD110" s="27"/>
      <c r="AE110" s="32"/>
      <c r="AF110" s="27"/>
      <c r="AG110" s="68"/>
      <c r="AH110" s="68"/>
      <c r="AI110" s="68"/>
      <c r="AJ110" s="68"/>
      <c r="AK110" s="27"/>
      <c r="AL110" s="27"/>
      <c r="AM110" s="27"/>
      <c r="AN110" s="27"/>
      <c r="AO110" s="27"/>
    </row>
    <row r="111" spans="2:41" ht="12.75" customHeight="1" x14ac:dyDescent="0.2">
      <c r="B111" s="28"/>
      <c r="D111" s="22"/>
      <c r="E111" s="22"/>
      <c r="F111" s="23"/>
      <c r="G111" s="23"/>
      <c r="H111" s="22"/>
      <c r="I111" s="23"/>
      <c r="J111" s="23"/>
      <c r="K111" s="27"/>
      <c r="L111" s="27"/>
      <c r="M111" s="27"/>
      <c r="N111" s="32"/>
      <c r="O111" s="32"/>
      <c r="P111" s="27"/>
      <c r="Q111" s="32"/>
      <c r="R111" s="32"/>
      <c r="S111" s="32"/>
      <c r="T111" s="27"/>
      <c r="U111" s="27"/>
      <c r="V111" s="27"/>
      <c r="W111" s="27"/>
      <c r="X111" s="32"/>
      <c r="Y111" s="27"/>
      <c r="Z111" s="27"/>
      <c r="AA111" s="75"/>
      <c r="AB111" s="27"/>
      <c r="AC111" s="27"/>
      <c r="AD111" s="27"/>
      <c r="AE111" s="32"/>
      <c r="AF111" s="27"/>
      <c r="AG111" s="68"/>
      <c r="AH111" s="68"/>
      <c r="AI111" s="68"/>
      <c r="AJ111" s="68"/>
      <c r="AK111" s="27"/>
      <c r="AL111" s="27"/>
      <c r="AM111" s="27"/>
      <c r="AN111" s="27"/>
      <c r="AO111" s="27"/>
    </row>
    <row r="112" spans="2:41" ht="12.75" customHeight="1" x14ac:dyDescent="0.2">
      <c r="B112" s="28"/>
      <c r="D112" s="22"/>
      <c r="E112" s="22"/>
      <c r="F112" s="23"/>
      <c r="G112" s="23"/>
      <c r="H112" s="22"/>
      <c r="I112" s="23"/>
      <c r="J112" s="23"/>
      <c r="K112" s="27"/>
      <c r="L112" s="27"/>
      <c r="M112" s="27"/>
      <c r="N112" s="32"/>
      <c r="O112" s="32"/>
      <c r="P112" s="27"/>
      <c r="Q112" s="32"/>
      <c r="R112" s="32"/>
      <c r="S112" s="32"/>
      <c r="T112" s="27"/>
      <c r="U112" s="27"/>
      <c r="V112" s="27"/>
      <c r="W112" s="27"/>
      <c r="X112" s="32"/>
      <c r="Y112" s="27"/>
      <c r="Z112" s="27"/>
      <c r="AA112" s="75"/>
      <c r="AB112" s="27"/>
      <c r="AC112" s="27"/>
      <c r="AD112" s="27"/>
      <c r="AE112" s="32"/>
      <c r="AF112" s="27"/>
      <c r="AG112" s="68"/>
      <c r="AH112" s="68"/>
      <c r="AI112" s="68"/>
      <c r="AJ112" s="68"/>
      <c r="AK112" s="27"/>
      <c r="AL112" s="27"/>
      <c r="AM112" s="27"/>
      <c r="AN112" s="27"/>
      <c r="AO112" s="27"/>
    </row>
    <row r="113" spans="2:41" ht="12.75" customHeight="1" x14ac:dyDescent="0.2">
      <c r="B113" s="28"/>
      <c r="D113" s="22"/>
      <c r="E113" s="22"/>
      <c r="F113" s="23"/>
      <c r="G113" s="23"/>
      <c r="H113" s="22"/>
      <c r="I113" s="23"/>
      <c r="J113" s="23"/>
      <c r="K113" s="27"/>
      <c r="L113" s="27"/>
      <c r="M113" s="27"/>
      <c r="N113" s="32"/>
      <c r="O113" s="32"/>
      <c r="P113" s="27"/>
      <c r="Q113" s="32"/>
      <c r="R113" s="32"/>
      <c r="S113" s="32"/>
      <c r="T113" s="27"/>
      <c r="U113" s="27"/>
      <c r="V113" s="27"/>
      <c r="W113" s="27"/>
      <c r="X113" s="32"/>
      <c r="Y113" s="27"/>
      <c r="Z113" s="27"/>
      <c r="AA113" s="75"/>
      <c r="AB113" s="27"/>
      <c r="AC113" s="27"/>
      <c r="AD113" s="27"/>
      <c r="AE113" s="32"/>
      <c r="AF113" s="27"/>
      <c r="AG113" s="68"/>
      <c r="AH113" s="68"/>
      <c r="AI113" s="68"/>
      <c r="AJ113" s="68"/>
      <c r="AK113" s="27"/>
      <c r="AL113" s="27"/>
      <c r="AM113" s="27"/>
      <c r="AN113" s="27"/>
      <c r="AO113" s="27"/>
    </row>
    <row r="114" spans="2:41" ht="12.75" customHeight="1" x14ac:dyDescent="0.2">
      <c r="B114" s="28"/>
      <c r="D114" s="22"/>
      <c r="E114" s="22"/>
      <c r="F114" s="23"/>
      <c r="G114" s="23"/>
      <c r="H114" s="22"/>
      <c r="I114" s="23"/>
      <c r="J114" s="23"/>
      <c r="K114" s="27"/>
      <c r="L114" s="27"/>
      <c r="M114" s="27"/>
      <c r="N114" s="32"/>
      <c r="O114" s="32"/>
      <c r="P114" s="27"/>
      <c r="Q114" s="32"/>
      <c r="R114" s="32"/>
      <c r="S114" s="32"/>
      <c r="T114" s="27"/>
      <c r="U114" s="27"/>
      <c r="V114" s="27"/>
      <c r="W114" s="27"/>
      <c r="X114" s="32"/>
      <c r="Y114" s="27"/>
      <c r="Z114" s="27"/>
      <c r="AA114" s="75"/>
      <c r="AB114" s="27"/>
      <c r="AC114" s="27"/>
      <c r="AD114" s="27"/>
      <c r="AE114" s="32"/>
      <c r="AF114" s="27"/>
      <c r="AG114" s="68"/>
      <c r="AH114" s="68"/>
      <c r="AI114" s="68"/>
      <c r="AJ114" s="68"/>
      <c r="AK114" s="27"/>
      <c r="AL114" s="27"/>
      <c r="AM114" s="27"/>
      <c r="AN114" s="27"/>
      <c r="AO114" s="27"/>
    </row>
    <row r="115" spans="2:41" ht="12.75" customHeight="1" x14ac:dyDescent="0.2">
      <c r="B115" s="28"/>
      <c r="D115" s="22"/>
      <c r="E115" s="22"/>
      <c r="F115" s="23"/>
      <c r="G115" s="23"/>
      <c r="H115" s="22"/>
      <c r="I115" s="23"/>
      <c r="J115" s="23"/>
      <c r="K115" s="27"/>
      <c r="L115" s="27"/>
      <c r="M115" s="27"/>
      <c r="N115" s="27"/>
      <c r="O115" s="27"/>
      <c r="P115" s="27"/>
      <c r="Q115" s="32"/>
      <c r="R115" s="32"/>
      <c r="S115" s="32"/>
      <c r="T115" s="27"/>
      <c r="U115" s="27"/>
      <c r="V115" s="27"/>
      <c r="W115" s="27"/>
      <c r="X115" s="32"/>
      <c r="Y115" s="27"/>
      <c r="Z115" s="27"/>
      <c r="AA115" s="75"/>
      <c r="AB115" s="27"/>
      <c r="AC115" s="27"/>
      <c r="AD115" s="27"/>
      <c r="AE115" s="32"/>
      <c r="AF115" s="27"/>
      <c r="AG115" s="68"/>
      <c r="AH115" s="68"/>
      <c r="AI115" s="68"/>
      <c r="AJ115" s="68"/>
      <c r="AK115" s="27"/>
      <c r="AL115" s="27"/>
      <c r="AM115" s="27"/>
      <c r="AN115" s="27"/>
      <c r="AO115" s="27"/>
    </row>
    <row r="116" spans="2:41" ht="12.75" customHeight="1" x14ac:dyDescent="0.2">
      <c r="B116" s="28"/>
      <c r="D116" s="22"/>
      <c r="E116" s="22"/>
      <c r="F116" s="23"/>
      <c r="G116" s="23"/>
      <c r="H116" s="22"/>
      <c r="I116" s="23"/>
      <c r="J116" s="23"/>
      <c r="K116" s="27"/>
      <c r="L116" s="27"/>
      <c r="M116" s="27"/>
      <c r="N116" s="27"/>
      <c r="O116" s="27"/>
      <c r="P116" s="27"/>
      <c r="Q116" s="32"/>
      <c r="R116" s="32"/>
      <c r="S116" s="32"/>
      <c r="T116" s="27"/>
      <c r="U116" s="27"/>
      <c r="V116" s="27"/>
      <c r="W116" s="27"/>
      <c r="X116" s="32"/>
      <c r="Y116" s="27"/>
      <c r="Z116" s="27"/>
      <c r="AA116" s="75"/>
      <c r="AB116" s="27"/>
      <c r="AC116" s="27"/>
      <c r="AD116" s="27"/>
      <c r="AE116" s="32"/>
      <c r="AF116" s="27"/>
      <c r="AG116" s="68"/>
      <c r="AH116" s="68"/>
      <c r="AI116" s="68"/>
      <c r="AJ116" s="68"/>
      <c r="AK116" s="27"/>
      <c r="AL116" s="27"/>
      <c r="AM116" s="27"/>
      <c r="AN116" s="27"/>
      <c r="AO116" s="27"/>
    </row>
    <row r="117" spans="2:41" ht="12.75" customHeight="1" x14ac:dyDescent="0.2">
      <c r="B117" s="28"/>
      <c r="D117" s="22"/>
      <c r="E117" s="22"/>
      <c r="F117" s="23"/>
      <c r="G117" s="23"/>
      <c r="H117" s="22"/>
      <c r="I117" s="23"/>
      <c r="J117" s="23"/>
      <c r="K117" s="27"/>
      <c r="L117" s="27"/>
      <c r="M117" s="27"/>
      <c r="N117" s="27"/>
      <c r="O117" s="27"/>
      <c r="P117" s="27"/>
      <c r="Q117" s="32"/>
      <c r="R117" s="32"/>
      <c r="S117" s="32"/>
      <c r="T117" s="27"/>
      <c r="U117" s="27"/>
      <c r="V117" s="27"/>
      <c r="W117" s="27"/>
      <c r="X117" s="32"/>
      <c r="Y117" s="27"/>
      <c r="Z117" s="27"/>
      <c r="AA117" s="75"/>
      <c r="AB117" s="27"/>
      <c r="AC117" s="27"/>
      <c r="AD117" s="27"/>
      <c r="AE117" s="32"/>
      <c r="AF117" s="27"/>
      <c r="AG117" s="68"/>
      <c r="AH117" s="68"/>
      <c r="AI117" s="68"/>
      <c r="AJ117" s="68"/>
      <c r="AK117" s="27"/>
      <c r="AL117" s="27"/>
      <c r="AM117" s="27"/>
      <c r="AN117" s="27"/>
      <c r="AO117" s="27"/>
    </row>
    <row r="118" spans="2:41" ht="12.75" customHeight="1" x14ac:dyDescent="0.2">
      <c r="B118" s="28"/>
      <c r="D118" s="22"/>
      <c r="E118" s="22"/>
      <c r="F118" s="23"/>
      <c r="G118" s="23"/>
      <c r="H118" s="22"/>
      <c r="I118" s="23"/>
      <c r="J118" s="23"/>
      <c r="K118" s="27"/>
      <c r="L118" s="27"/>
      <c r="M118" s="27"/>
      <c r="N118" s="27"/>
      <c r="O118" s="27"/>
      <c r="P118" s="27"/>
      <c r="Q118" s="32"/>
      <c r="R118" s="32"/>
      <c r="S118" s="32"/>
      <c r="T118" s="27"/>
      <c r="U118" s="27"/>
      <c r="V118" s="27"/>
      <c r="W118" s="27"/>
      <c r="X118" s="32"/>
      <c r="Y118" s="27"/>
      <c r="Z118" s="27"/>
      <c r="AA118" s="75"/>
      <c r="AB118" s="27"/>
      <c r="AC118" s="27"/>
      <c r="AD118" s="27"/>
      <c r="AE118" s="32"/>
      <c r="AF118" s="27"/>
      <c r="AG118" s="68"/>
      <c r="AH118" s="68"/>
      <c r="AI118" s="68"/>
      <c r="AJ118" s="68"/>
      <c r="AK118" s="27"/>
      <c r="AL118" s="27"/>
      <c r="AM118" s="27"/>
      <c r="AN118" s="27"/>
      <c r="AO118" s="27"/>
    </row>
    <row r="119" spans="2:41" ht="12.75" customHeight="1" x14ac:dyDescent="0.2">
      <c r="B119" s="28"/>
      <c r="D119" s="22"/>
      <c r="E119" s="22"/>
      <c r="F119" s="23"/>
      <c r="G119" s="23"/>
      <c r="H119" s="22"/>
      <c r="I119" s="23"/>
      <c r="J119" s="23"/>
      <c r="K119" s="27"/>
      <c r="L119" s="27"/>
      <c r="M119" s="27"/>
      <c r="N119" s="47"/>
      <c r="O119" s="47"/>
      <c r="P119" s="47"/>
      <c r="Q119" s="32"/>
      <c r="R119" s="32"/>
      <c r="S119" s="32"/>
      <c r="T119" s="27"/>
      <c r="U119" s="27"/>
      <c r="V119" s="27"/>
      <c r="W119" s="27"/>
      <c r="X119" s="32"/>
      <c r="Y119" s="27"/>
      <c r="Z119" s="27"/>
      <c r="AA119" s="75"/>
      <c r="AB119" s="27"/>
      <c r="AC119" s="27"/>
      <c r="AD119" s="27"/>
      <c r="AE119" s="32"/>
      <c r="AF119" s="27"/>
      <c r="AG119" s="68"/>
      <c r="AH119" s="68"/>
      <c r="AI119" s="27"/>
      <c r="AJ119" s="68"/>
      <c r="AK119" s="27"/>
      <c r="AL119" s="27"/>
      <c r="AM119" s="27"/>
      <c r="AN119" s="27"/>
      <c r="AO119" s="27"/>
    </row>
    <row r="120" spans="2:41" ht="12.75" customHeight="1" x14ac:dyDescent="0.2">
      <c r="B120" s="28"/>
      <c r="D120" s="22"/>
      <c r="E120" s="22"/>
      <c r="F120" s="23"/>
      <c r="G120" s="23"/>
      <c r="H120" s="22"/>
      <c r="I120" s="23"/>
      <c r="J120" s="23"/>
      <c r="K120" s="27"/>
      <c r="L120" s="27"/>
      <c r="M120" s="27"/>
      <c r="N120" s="47"/>
      <c r="O120" s="47"/>
      <c r="P120" s="47"/>
      <c r="Q120" s="32"/>
      <c r="R120" s="32"/>
      <c r="S120" s="32"/>
      <c r="T120" s="27"/>
      <c r="U120" s="27"/>
      <c r="V120" s="27"/>
      <c r="W120" s="27"/>
      <c r="X120" s="32"/>
      <c r="Y120" s="27"/>
      <c r="Z120" s="27"/>
      <c r="AA120" s="75"/>
      <c r="AB120" s="27"/>
      <c r="AC120" s="27"/>
      <c r="AD120" s="27"/>
      <c r="AE120" s="32"/>
      <c r="AF120" s="27"/>
      <c r="AG120" s="68"/>
      <c r="AH120" s="68"/>
      <c r="AI120" s="27"/>
      <c r="AJ120" s="68"/>
      <c r="AK120" s="27"/>
      <c r="AL120" s="27"/>
      <c r="AM120" s="27"/>
      <c r="AN120" s="27"/>
      <c r="AO120" s="27"/>
    </row>
    <row r="121" spans="2:41" ht="12.75" customHeight="1" x14ac:dyDescent="0.2">
      <c r="B121" s="28"/>
      <c r="D121" s="22"/>
      <c r="E121" s="22"/>
      <c r="F121" s="23"/>
      <c r="G121" s="23"/>
      <c r="H121" s="22"/>
      <c r="I121" s="23"/>
      <c r="J121" s="23"/>
      <c r="K121" s="27"/>
      <c r="L121" s="27"/>
      <c r="M121" s="27"/>
      <c r="N121" s="47"/>
      <c r="O121" s="47"/>
      <c r="P121" s="47"/>
      <c r="Q121" s="32"/>
      <c r="R121" s="32"/>
      <c r="S121" s="32"/>
      <c r="T121" s="27"/>
      <c r="U121" s="27"/>
      <c r="V121" s="27"/>
      <c r="W121" s="27"/>
      <c r="X121" s="32"/>
      <c r="Y121" s="27"/>
      <c r="Z121" s="27"/>
      <c r="AA121" s="75"/>
      <c r="AB121" s="27"/>
      <c r="AC121" s="27"/>
      <c r="AD121" s="27"/>
      <c r="AE121" s="32"/>
      <c r="AF121" s="27"/>
      <c r="AG121" s="68"/>
      <c r="AH121" s="68"/>
      <c r="AI121" s="27"/>
      <c r="AJ121" s="68"/>
      <c r="AK121" s="27"/>
      <c r="AL121" s="27"/>
      <c r="AM121" s="27"/>
      <c r="AN121" s="27"/>
      <c r="AO121" s="27"/>
    </row>
    <row r="122" spans="2:41" ht="12.75" customHeight="1" x14ac:dyDescent="0.2">
      <c r="B122" s="28"/>
      <c r="D122" s="22"/>
      <c r="E122" s="22"/>
      <c r="F122" s="23"/>
      <c r="G122" s="23"/>
      <c r="H122" s="22"/>
      <c r="I122" s="23"/>
      <c r="J122" s="23"/>
      <c r="K122" s="27"/>
      <c r="L122" s="27"/>
      <c r="M122" s="27"/>
      <c r="N122" s="47"/>
      <c r="O122" s="47"/>
      <c r="P122" s="47"/>
      <c r="Q122" s="32"/>
      <c r="R122" s="32"/>
      <c r="S122" s="32"/>
      <c r="T122" s="27"/>
      <c r="U122" s="27"/>
      <c r="V122" s="27"/>
      <c r="W122" s="27"/>
      <c r="X122" s="32"/>
      <c r="Y122" s="27"/>
      <c r="Z122" s="27"/>
      <c r="AA122" s="75"/>
      <c r="AB122" s="27"/>
      <c r="AC122" s="27"/>
      <c r="AD122" s="27"/>
      <c r="AE122" s="32"/>
      <c r="AF122" s="27"/>
      <c r="AG122" s="68"/>
      <c r="AH122" s="68"/>
      <c r="AI122" s="27"/>
      <c r="AJ122" s="68"/>
      <c r="AK122" s="27"/>
      <c r="AL122" s="27"/>
      <c r="AM122" s="27"/>
      <c r="AN122" s="27"/>
      <c r="AO122" s="27"/>
    </row>
    <row r="123" spans="2:41" ht="12.75" customHeight="1" x14ac:dyDescent="0.2">
      <c r="B123" s="28"/>
      <c r="D123" s="22"/>
      <c r="E123" s="22"/>
      <c r="F123" s="23"/>
      <c r="G123" s="23"/>
      <c r="H123" s="22"/>
      <c r="I123" s="23"/>
      <c r="J123" s="23"/>
      <c r="K123" s="27"/>
      <c r="L123" s="27"/>
      <c r="M123" s="27"/>
      <c r="N123" s="47"/>
      <c r="O123" s="47"/>
      <c r="P123" s="47"/>
      <c r="Q123" s="32"/>
      <c r="R123" s="32"/>
      <c r="S123" s="32"/>
      <c r="T123" s="27"/>
      <c r="U123" s="27"/>
      <c r="V123" s="27"/>
      <c r="W123" s="27"/>
      <c r="X123" s="32"/>
      <c r="Y123" s="27"/>
      <c r="Z123" s="27"/>
      <c r="AA123" s="75"/>
      <c r="AB123" s="27"/>
      <c r="AC123" s="27"/>
      <c r="AD123" s="27"/>
      <c r="AE123" s="32"/>
      <c r="AF123" s="27"/>
      <c r="AG123" s="68"/>
      <c r="AH123" s="68"/>
      <c r="AI123" s="27"/>
      <c r="AJ123" s="68"/>
      <c r="AK123" s="27"/>
      <c r="AL123" s="27"/>
      <c r="AM123" s="27"/>
      <c r="AN123" s="27"/>
      <c r="AO123" s="27"/>
    </row>
    <row r="124" spans="2:41" ht="12.75" customHeight="1" x14ac:dyDescent="0.2">
      <c r="B124" s="28"/>
      <c r="D124" s="22"/>
      <c r="E124" s="22"/>
      <c r="F124" s="23"/>
      <c r="G124" s="23"/>
      <c r="H124" s="22"/>
      <c r="I124" s="23"/>
      <c r="J124" s="23"/>
      <c r="K124" s="27"/>
      <c r="L124" s="27"/>
      <c r="M124" s="27"/>
      <c r="N124" s="47"/>
      <c r="O124" s="47"/>
      <c r="P124" s="47"/>
      <c r="Q124" s="32"/>
      <c r="R124" s="32"/>
      <c r="S124" s="32"/>
      <c r="T124" s="27"/>
      <c r="U124" s="27"/>
      <c r="V124" s="27"/>
      <c r="W124" s="27"/>
      <c r="X124" s="32"/>
      <c r="Y124" s="27"/>
      <c r="Z124" s="27"/>
      <c r="AA124" s="75"/>
      <c r="AB124" s="27"/>
      <c r="AC124" s="27"/>
      <c r="AD124" s="27"/>
      <c r="AE124" s="32"/>
      <c r="AF124" s="27"/>
      <c r="AG124" s="68"/>
      <c r="AH124" s="68"/>
      <c r="AI124" s="27"/>
      <c r="AJ124" s="68"/>
      <c r="AK124" s="27"/>
      <c r="AL124" s="27"/>
      <c r="AM124" s="27"/>
      <c r="AN124" s="27"/>
      <c r="AO124" s="27"/>
    </row>
    <row r="125" spans="2:41" ht="12.75" customHeight="1" x14ac:dyDescent="0.2">
      <c r="B125" s="28"/>
      <c r="D125" s="22"/>
      <c r="E125" s="22"/>
      <c r="F125" s="23"/>
      <c r="G125" s="23"/>
      <c r="H125" s="22"/>
      <c r="I125" s="23"/>
      <c r="J125" s="23"/>
      <c r="K125" s="27"/>
      <c r="L125" s="27"/>
      <c r="M125" s="27"/>
      <c r="N125" s="85"/>
      <c r="O125" s="85"/>
      <c r="P125" s="47"/>
      <c r="Q125" s="32"/>
      <c r="R125" s="32"/>
      <c r="S125" s="32"/>
      <c r="T125" s="27"/>
      <c r="U125" s="27"/>
      <c r="V125" s="27"/>
      <c r="W125" s="27"/>
      <c r="X125" s="32"/>
      <c r="Y125" s="27"/>
      <c r="Z125" s="27"/>
      <c r="AA125" s="75"/>
      <c r="AB125" s="27"/>
      <c r="AC125" s="27"/>
      <c r="AD125" s="27"/>
      <c r="AE125" s="32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</row>
    <row r="126" spans="2:41" ht="12.75" customHeight="1" x14ac:dyDescent="0.2">
      <c r="B126" s="28"/>
      <c r="D126" s="22"/>
      <c r="E126" s="22"/>
      <c r="F126" s="23"/>
      <c r="G126" s="23"/>
      <c r="H126" s="22"/>
      <c r="I126" s="23"/>
      <c r="J126" s="23"/>
      <c r="K126" s="27"/>
      <c r="L126" s="27"/>
      <c r="M126" s="27"/>
      <c r="N126" s="27"/>
      <c r="O126" s="27"/>
      <c r="P126" s="27"/>
      <c r="Q126" s="32"/>
      <c r="R126" s="32"/>
      <c r="S126" s="32"/>
      <c r="T126" s="27"/>
      <c r="U126" s="27"/>
      <c r="V126" s="27"/>
      <c r="W126" s="27"/>
      <c r="X126" s="32"/>
      <c r="Y126" s="27"/>
      <c r="Z126" s="27"/>
      <c r="AA126" s="75"/>
      <c r="AB126" s="27"/>
      <c r="AC126" s="27"/>
      <c r="AD126" s="27"/>
      <c r="AE126" s="32"/>
      <c r="AF126" s="27"/>
      <c r="AG126" s="68"/>
      <c r="AH126" s="68"/>
      <c r="AI126" s="27"/>
      <c r="AJ126" s="68"/>
      <c r="AK126" s="27"/>
      <c r="AL126" s="27"/>
      <c r="AM126" s="27"/>
      <c r="AN126" s="27"/>
      <c r="AO126" s="27"/>
    </row>
    <row r="127" spans="2:41" ht="12.75" customHeight="1" x14ac:dyDescent="0.2">
      <c r="B127" s="28"/>
      <c r="D127" s="22"/>
      <c r="E127" s="22"/>
      <c r="F127" s="23"/>
      <c r="G127" s="23"/>
      <c r="H127" s="22"/>
      <c r="I127" s="23"/>
      <c r="J127" s="23"/>
      <c r="K127" s="27"/>
      <c r="L127" s="27"/>
      <c r="M127" s="27"/>
      <c r="N127" s="27"/>
      <c r="O127" s="27"/>
      <c r="P127" s="27"/>
      <c r="Q127" s="32"/>
      <c r="R127" s="32"/>
      <c r="S127" s="32"/>
      <c r="T127" s="27"/>
      <c r="U127" s="27"/>
      <c r="V127" s="27"/>
      <c r="W127" s="27"/>
      <c r="X127" s="32"/>
      <c r="Y127" s="27"/>
      <c r="Z127" s="27"/>
      <c r="AA127" s="75"/>
      <c r="AB127" s="27"/>
      <c r="AC127" s="27"/>
      <c r="AD127" s="27"/>
      <c r="AE127" s="32"/>
      <c r="AF127" s="27"/>
      <c r="AG127" s="68"/>
      <c r="AH127" s="68"/>
      <c r="AI127" s="27"/>
      <c r="AJ127" s="68"/>
      <c r="AK127" s="27"/>
      <c r="AL127" s="27"/>
      <c r="AM127" s="27"/>
      <c r="AN127" s="27"/>
      <c r="AO127" s="27"/>
    </row>
    <row r="128" spans="2:41" ht="12.75" customHeight="1" x14ac:dyDescent="0.2">
      <c r="B128" s="28"/>
      <c r="D128" s="22"/>
      <c r="E128" s="22"/>
      <c r="F128" s="23"/>
      <c r="G128" s="23"/>
      <c r="H128" s="22"/>
      <c r="I128" s="23"/>
      <c r="J128" s="23"/>
      <c r="K128" s="27"/>
      <c r="L128" s="27"/>
      <c r="M128" s="27"/>
      <c r="N128" s="27"/>
      <c r="O128" s="27"/>
      <c r="P128" s="27"/>
      <c r="Q128" s="32"/>
      <c r="R128" s="32"/>
      <c r="S128" s="32"/>
      <c r="T128" s="27"/>
      <c r="U128" s="27"/>
      <c r="V128" s="27"/>
      <c r="W128" s="27"/>
      <c r="X128" s="32"/>
      <c r="Y128" s="27"/>
      <c r="Z128" s="27"/>
      <c r="AA128" s="75"/>
      <c r="AB128" s="27"/>
      <c r="AC128" s="27"/>
      <c r="AD128" s="27"/>
      <c r="AE128" s="32"/>
      <c r="AF128" s="27"/>
      <c r="AG128" s="68"/>
      <c r="AH128" s="68"/>
      <c r="AI128" s="27"/>
      <c r="AJ128" s="68"/>
      <c r="AK128" s="27"/>
      <c r="AL128" s="27"/>
      <c r="AM128" s="27"/>
      <c r="AN128" s="27"/>
      <c r="AO128" s="27"/>
    </row>
    <row r="129" spans="2:41" ht="12.75" customHeight="1" x14ac:dyDescent="0.2">
      <c r="B129" s="28"/>
      <c r="D129" s="22"/>
      <c r="E129" s="22"/>
      <c r="F129" s="23"/>
      <c r="G129" s="23"/>
      <c r="H129" s="22"/>
      <c r="I129" s="23"/>
      <c r="J129" s="23"/>
      <c r="K129" s="27"/>
      <c r="L129" s="27"/>
      <c r="M129" s="27"/>
      <c r="N129" s="27"/>
      <c r="O129" s="27"/>
      <c r="P129" s="27"/>
      <c r="Q129" s="32"/>
      <c r="R129" s="32"/>
      <c r="S129" s="32"/>
      <c r="T129" s="27"/>
      <c r="U129" s="27"/>
      <c r="V129" s="27"/>
      <c r="W129" s="27"/>
      <c r="X129" s="32"/>
      <c r="Y129" s="27"/>
      <c r="Z129" s="27"/>
      <c r="AA129" s="75"/>
      <c r="AB129" s="27"/>
      <c r="AC129" s="27"/>
      <c r="AD129" s="27"/>
      <c r="AE129" s="32"/>
      <c r="AF129" s="27"/>
      <c r="AG129" s="68"/>
      <c r="AH129" s="68"/>
      <c r="AI129" s="27"/>
      <c r="AJ129" s="68"/>
      <c r="AK129" s="27"/>
      <c r="AL129" s="27"/>
      <c r="AM129" s="27"/>
      <c r="AN129" s="27"/>
      <c r="AO129" s="27"/>
    </row>
    <row r="130" spans="2:41" ht="12.75" customHeight="1" x14ac:dyDescent="0.2">
      <c r="B130" s="28"/>
      <c r="D130" s="22"/>
      <c r="E130" s="22"/>
      <c r="F130" s="23"/>
      <c r="G130" s="23"/>
      <c r="H130" s="22"/>
      <c r="I130" s="23"/>
      <c r="J130" s="23"/>
      <c r="K130" s="27"/>
      <c r="L130" s="27"/>
      <c r="M130" s="27"/>
      <c r="N130" s="27"/>
      <c r="O130" s="27"/>
      <c r="P130" s="27"/>
      <c r="Q130" s="32"/>
      <c r="R130" s="32"/>
      <c r="S130" s="32"/>
      <c r="T130" s="27"/>
      <c r="U130" s="27"/>
      <c r="V130" s="27"/>
      <c r="W130" s="27"/>
      <c r="X130" s="32"/>
      <c r="Y130" s="27"/>
      <c r="Z130" s="27"/>
      <c r="AA130" s="75"/>
      <c r="AB130" s="27"/>
      <c r="AC130" s="27"/>
      <c r="AD130" s="27"/>
      <c r="AE130" s="32"/>
      <c r="AF130" s="27"/>
      <c r="AG130" s="68"/>
      <c r="AH130" s="68"/>
      <c r="AI130" s="27"/>
      <c r="AJ130" s="68"/>
      <c r="AK130" s="27"/>
      <c r="AL130" s="27"/>
      <c r="AM130" s="27"/>
      <c r="AN130" s="27"/>
      <c r="AO130" s="27"/>
    </row>
    <row r="131" spans="2:41" ht="12.75" customHeight="1" x14ac:dyDescent="0.2">
      <c r="B131" s="28"/>
      <c r="D131" s="22"/>
      <c r="E131" s="22"/>
      <c r="F131" s="23"/>
      <c r="G131" s="23"/>
      <c r="H131" s="22"/>
      <c r="I131" s="23"/>
      <c r="J131" s="23"/>
      <c r="K131" s="27"/>
      <c r="L131" s="27"/>
      <c r="M131" s="27"/>
      <c r="N131" s="27"/>
      <c r="O131" s="27"/>
      <c r="P131" s="27"/>
      <c r="Q131" s="32"/>
      <c r="R131" s="32"/>
      <c r="S131" s="32"/>
      <c r="T131" s="27"/>
      <c r="U131" s="27"/>
      <c r="V131" s="27"/>
      <c r="W131" s="27"/>
      <c r="X131" s="32"/>
      <c r="Y131" s="27"/>
      <c r="Z131" s="27"/>
      <c r="AA131" s="75"/>
      <c r="AB131" s="27"/>
      <c r="AC131" s="27"/>
      <c r="AD131" s="27"/>
      <c r="AE131" s="32"/>
      <c r="AF131" s="27"/>
      <c r="AG131" s="68"/>
      <c r="AH131" s="68"/>
      <c r="AI131" s="27"/>
      <c r="AJ131" s="68"/>
      <c r="AK131" s="27"/>
      <c r="AL131" s="27"/>
      <c r="AM131" s="27"/>
      <c r="AN131" s="27"/>
      <c r="AO131" s="27"/>
    </row>
    <row r="132" spans="2:41" ht="12.75" customHeight="1" x14ac:dyDescent="0.2">
      <c r="B132" s="28"/>
      <c r="D132" s="22"/>
      <c r="E132" s="22"/>
      <c r="F132" s="23"/>
      <c r="G132" s="23"/>
      <c r="H132" s="22"/>
      <c r="I132" s="23"/>
      <c r="J132" s="23"/>
      <c r="K132" s="27"/>
      <c r="L132" s="27"/>
      <c r="M132" s="27"/>
      <c r="N132" s="27"/>
      <c r="O132" s="27"/>
      <c r="P132" s="27"/>
      <c r="Q132" s="32"/>
      <c r="R132" s="32"/>
      <c r="S132" s="32"/>
      <c r="T132" s="27"/>
      <c r="U132" s="27"/>
      <c r="V132" s="27"/>
      <c r="W132" s="27"/>
      <c r="X132" s="32"/>
      <c r="Y132" s="27"/>
      <c r="Z132" s="27"/>
      <c r="AA132" s="75"/>
      <c r="AB132" s="27"/>
      <c r="AC132" s="27"/>
      <c r="AD132" s="27"/>
      <c r="AE132" s="32"/>
      <c r="AF132" s="27"/>
      <c r="AG132" s="68"/>
      <c r="AH132" s="68"/>
      <c r="AI132" s="27"/>
      <c r="AJ132" s="68"/>
      <c r="AK132" s="27"/>
      <c r="AL132" s="27"/>
      <c r="AM132" s="27"/>
      <c r="AN132" s="27"/>
      <c r="AO132" s="27"/>
    </row>
    <row r="133" spans="2:41" ht="12.75" customHeight="1" x14ac:dyDescent="0.2">
      <c r="B133" s="34"/>
      <c r="D133" s="22"/>
      <c r="E133" s="22"/>
      <c r="F133" s="23"/>
      <c r="G133" s="23"/>
      <c r="H133" s="22"/>
      <c r="I133" s="23"/>
      <c r="J133" s="23"/>
      <c r="K133" s="27"/>
      <c r="L133" s="27"/>
      <c r="M133" s="27"/>
      <c r="N133" s="27"/>
      <c r="O133" s="32"/>
      <c r="P133" s="32"/>
      <c r="Q133" s="32"/>
      <c r="R133" s="32"/>
      <c r="S133" s="32"/>
      <c r="T133" s="27"/>
      <c r="U133" s="27"/>
      <c r="V133" s="27"/>
      <c r="W133" s="27"/>
      <c r="X133" s="32"/>
      <c r="Y133" s="27"/>
      <c r="Z133" s="27"/>
      <c r="AA133" s="75"/>
      <c r="AB133" s="27"/>
      <c r="AC133" s="27"/>
      <c r="AD133" s="27"/>
      <c r="AE133" s="32"/>
      <c r="AF133" s="27"/>
      <c r="AG133" s="27"/>
      <c r="AH133" s="66"/>
      <c r="AI133" s="27"/>
      <c r="AJ133" s="27"/>
      <c r="AK133" s="27"/>
      <c r="AL133" s="27"/>
      <c r="AM133" s="27"/>
      <c r="AN133" s="27"/>
      <c r="AO133" s="27"/>
    </row>
    <row r="134" spans="2:41" ht="12.75" customHeight="1" x14ac:dyDescent="0.2">
      <c r="B134" s="28"/>
      <c r="D134" s="22"/>
      <c r="E134" s="22"/>
      <c r="F134" s="23"/>
      <c r="G134" s="23"/>
      <c r="H134" s="22"/>
      <c r="I134" s="23"/>
      <c r="J134" s="23"/>
      <c r="K134" s="27"/>
      <c r="L134" s="27"/>
      <c r="M134" s="27"/>
      <c r="N134" s="32"/>
      <c r="O134" s="32"/>
      <c r="P134" s="27"/>
      <c r="Q134" s="32"/>
      <c r="R134" s="32"/>
      <c r="S134" s="32"/>
      <c r="T134" s="27"/>
      <c r="U134" s="27"/>
      <c r="V134" s="27"/>
      <c r="W134" s="27"/>
      <c r="X134" s="32"/>
      <c r="Y134" s="27"/>
      <c r="Z134" s="27"/>
      <c r="AA134" s="75"/>
      <c r="AB134" s="27"/>
      <c r="AC134" s="27"/>
      <c r="AD134" s="27"/>
      <c r="AE134" s="32"/>
      <c r="AF134" s="27"/>
      <c r="AG134" s="27"/>
      <c r="AH134" s="66"/>
      <c r="AI134" s="27"/>
      <c r="AJ134" s="27"/>
      <c r="AK134" s="27"/>
      <c r="AL134" s="27"/>
      <c r="AM134" s="27"/>
      <c r="AN134" s="27"/>
      <c r="AO134" s="27"/>
    </row>
    <row r="135" spans="2:41" ht="12.75" customHeight="1" x14ac:dyDescent="0.2">
      <c r="B135" s="28"/>
      <c r="D135" s="22"/>
      <c r="E135" s="22"/>
      <c r="F135" s="23"/>
      <c r="G135" s="23"/>
      <c r="H135" s="22"/>
      <c r="I135" s="23"/>
      <c r="J135" s="23"/>
      <c r="K135" s="27"/>
      <c r="L135" s="27"/>
      <c r="M135" s="27"/>
      <c r="N135" s="27"/>
      <c r="O135" s="27"/>
      <c r="P135" s="27"/>
      <c r="Q135" s="32"/>
      <c r="R135" s="32"/>
      <c r="S135" s="32"/>
      <c r="T135" s="27"/>
      <c r="U135" s="27"/>
      <c r="V135" s="27"/>
      <c r="W135" s="27"/>
      <c r="X135" s="32"/>
      <c r="Y135" s="27"/>
      <c r="Z135" s="27"/>
      <c r="AA135" s="75"/>
      <c r="AB135" s="27"/>
      <c r="AC135" s="27"/>
      <c r="AD135" s="27"/>
      <c r="AE135" s="32"/>
      <c r="AF135" s="27"/>
      <c r="AG135" s="27"/>
      <c r="AH135" s="66"/>
      <c r="AI135" s="27"/>
      <c r="AJ135" s="27"/>
      <c r="AK135" s="27"/>
      <c r="AL135" s="27"/>
      <c r="AM135" s="27"/>
      <c r="AN135" s="27"/>
      <c r="AO135" s="27"/>
    </row>
    <row r="136" spans="2:41" ht="12.75" customHeight="1" x14ac:dyDescent="0.2">
      <c r="B136" s="28"/>
      <c r="D136" s="22"/>
      <c r="E136" s="22"/>
      <c r="F136" s="23"/>
      <c r="G136" s="23"/>
      <c r="H136" s="22"/>
      <c r="I136" s="23"/>
      <c r="J136" s="23"/>
      <c r="K136" s="27"/>
      <c r="L136" s="27"/>
      <c r="M136" s="27"/>
      <c r="N136" s="27"/>
      <c r="O136" s="27"/>
      <c r="P136" s="27"/>
      <c r="Q136" s="32"/>
      <c r="R136" s="32"/>
      <c r="S136" s="32"/>
      <c r="T136" s="27"/>
      <c r="U136" s="27"/>
      <c r="V136" s="27"/>
      <c r="W136" s="27"/>
      <c r="X136" s="32"/>
      <c r="Y136" s="27"/>
      <c r="Z136" s="27"/>
      <c r="AA136" s="75"/>
      <c r="AB136" s="27"/>
      <c r="AC136" s="27"/>
      <c r="AD136" s="27"/>
      <c r="AE136" s="32"/>
      <c r="AF136" s="27"/>
      <c r="AG136" s="27"/>
      <c r="AH136" s="66"/>
      <c r="AI136" s="27"/>
      <c r="AJ136" s="27"/>
      <c r="AK136" s="27"/>
      <c r="AL136" s="27"/>
      <c r="AM136" s="27"/>
      <c r="AN136" s="27"/>
      <c r="AO136" s="27"/>
    </row>
    <row r="137" spans="2:41" ht="12.75" customHeight="1" x14ac:dyDescent="0.2">
      <c r="B137" s="34"/>
      <c r="D137" s="22"/>
      <c r="E137" s="22"/>
      <c r="F137" s="23"/>
      <c r="G137" s="23"/>
      <c r="H137" s="22"/>
      <c r="I137" s="23"/>
      <c r="J137" s="23"/>
      <c r="K137" s="27"/>
      <c r="L137" s="27"/>
      <c r="M137" s="27"/>
      <c r="N137" s="27"/>
      <c r="O137" s="27"/>
      <c r="P137" s="27"/>
      <c r="Q137" s="26"/>
      <c r="R137" s="26"/>
      <c r="S137" s="26"/>
      <c r="T137" s="26"/>
      <c r="U137" s="27"/>
      <c r="V137" s="26"/>
      <c r="W137" s="27"/>
      <c r="X137" s="26"/>
      <c r="Y137" s="27"/>
      <c r="Z137" s="26"/>
      <c r="AA137" s="75"/>
      <c r="AB137" s="26"/>
      <c r="AC137" s="26"/>
      <c r="AD137" s="27"/>
      <c r="AE137" s="26"/>
      <c r="AF137" s="27"/>
      <c r="AG137" s="26"/>
      <c r="AH137" s="66"/>
      <c r="AI137" s="26"/>
      <c r="AJ137" s="27"/>
      <c r="AK137" s="27"/>
      <c r="AL137" s="26"/>
      <c r="AM137" s="27"/>
      <c r="AN137" s="26"/>
      <c r="AO137" s="27"/>
    </row>
    <row r="138" spans="2:41" ht="12.75" customHeight="1" x14ac:dyDescent="0.2">
      <c r="B138" s="34"/>
      <c r="D138" s="22"/>
      <c r="E138" s="22"/>
      <c r="F138" s="24"/>
      <c r="G138" s="23"/>
      <c r="H138" s="22"/>
      <c r="I138" s="23"/>
      <c r="J138" s="23"/>
      <c r="K138" s="27"/>
      <c r="L138" s="27"/>
      <c r="M138" s="27"/>
      <c r="N138" s="32"/>
      <c r="O138" s="32"/>
      <c r="P138" s="27"/>
      <c r="Q138" s="32"/>
      <c r="R138" s="32"/>
      <c r="S138" s="32"/>
      <c r="T138" s="27"/>
      <c r="U138" s="27"/>
      <c r="V138" s="27"/>
      <c r="W138" s="27"/>
      <c r="X138" s="32"/>
      <c r="Y138" s="27"/>
      <c r="Z138" s="27"/>
      <c r="AA138" s="75"/>
      <c r="AB138" s="27"/>
      <c r="AC138" s="27"/>
      <c r="AD138" s="27"/>
      <c r="AE138" s="32"/>
      <c r="AF138" s="27"/>
      <c r="AG138" s="27"/>
      <c r="AH138" s="66"/>
      <c r="AI138" s="27"/>
      <c r="AJ138" s="27"/>
      <c r="AK138" s="27"/>
      <c r="AL138" s="27"/>
      <c r="AM138" s="27"/>
      <c r="AN138" s="27"/>
      <c r="AO138" s="27"/>
    </row>
    <row r="139" spans="2:41" ht="12.75" customHeight="1" x14ac:dyDescent="0.2">
      <c r="B139" s="34"/>
      <c r="D139" s="22"/>
      <c r="E139" s="22"/>
      <c r="F139" s="24"/>
      <c r="G139" s="23"/>
      <c r="H139" s="22"/>
      <c r="I139" s="23"/>
      <c r="J139" s="23"/>
      <c r="K139" s="27"/>
      <c r="L139" s="27"/>
      <c r="M139" s="27"/>
      <c r="N139" s="32"/>
      <c r="O139" s="32"/>
      <c r="P139" s="27"/>
      <c r="Q139" s="32"/>
      <c r="R139" s="32"/>
      <c r="S139" s="32"/>
      <c r="T139" s="27"/>
      <c r="U139" s="27"/>
      <c r="V139" s="27"/>
      <c r="W139" s="27"/>
      <c r="X139" s="32"/>
      <c r="Y139" s="27"/>
      <c r="Z139" s="27"/>
      <c r="AA139" s="75"/>
      <c r="AB139" s="27"/>
      <c r="AC139" s="27"/>
      <c r="AD139" s="27"/>
      <c r="AE139" s="32"/>
      <c r="AF139" s="27"/>
      <c r="AG139" s="66"/>
      <c r="AH139" s="66"/>
      <c r="AI139" s="27"/>
      <c r="AJ139" s="27"/>
      <c r="AK139" s="27"/>
      <c r="AL139" s="27"/>
      <c r="AM139" s="27"/>
      <c r="AN139" s="27"/>
      <c r="AO139" s="27"/>
    </row>
    <row r="140" spans="2:41" ht="12.75" customHeight="1" x14ac:dyDescent="0.2">
      <c r="B140" s="34"/>
      <c r="D140" s="22"/>
      <c r="E140" s="22"/>
      <c r="F140" s="23"/>
      <c r="G140" s="23"/>
      <c r="H140" s="22"/>
      <c r="I140" s="23"/>
      <c r="J140" s="23"/>
      <c r="K140" s="27"/>
      <c r="L140" s="27"/>
      <c r="M140" s="27"/>
      <c r="N140" s="32"/>
      <c r="O140" s="32"/>
      <c r="P140" s="27"/>
      <c r="Q140" s="32"/>
      <c r="R140" s="32"/>
      <c r="S140" s="32"/>
      <c r="T140" s="27"/>
      <c r="U140" s="27"/>
      <c r="V140" s="27"/>
      <c r="W140" s="27"/>
      <c r="X140" s="32"/>
      <c r="Y140" s="27"/>
      <c r="Z140" s="27"/>
      <c r="AA140" s="75"/>
      <c r="AB140" s="27"/>
      <c r="AC140" s="27"/>
      <c r="AD140" s="27"/>
      <c r="AE140" s="32"/>
      <c r="AF140" s="27"/>
      <c r="AG140" s="66"/>
      <c r="AH140" s="66"/>
      <c r="AI140" s="27"/>
      <c r="AJ140" s="27"/>
      <c r="AK140" s="27"/>
      <c r="AL140" s="27"/>
      <c r="AM140" s="27"/>
      <c r="AN140" s="27"/>
      <c r="AO140" s="27"/>
    </row>
    <row r="141" spans="2:41" ht="12.75" customHeight="1" x14ac:dyDescent="0.2">
      <c r="B141" s="34"/>
      <c r="D141" s="22"/>
      <c r="E141" s="22"/>
      <c r="F141" s="24"/>
      <c r="G141" s="23"/>
      <c r="H141" s="22"/>
      <c r="I141" s="23"/>
      <c r="J141" s="23"/>
      <c r="K141" s="27"/>
      <c r="L141" s="27"/>
      <c r="M141" s="27"/>
      <c r="N141" s="32"/>
      <c r="O141" s="32"/>
      <c r="P141" s="27"/>
      <c r="Q141" s="32"/>
      <c r="R141" s="32"/>
      <c r="S141" s="32"/>
      <c r="T141" s="27"/>
      <c r="U141" s="27"/>
      <c r="V141" s="27"/>
      <c r="W141" s="27"/>
      <c r="X141" s="32"/>
      <c r="Y141" s="27"/>
      <c r="Z141" s="27"/>
      <c r="AA141" s="75"/>
      <c r="AB141" s="27"/>
      <c r="AC141" s="27"/>
      <c r="AD141" s="27"/>
      <c r="AE141" s="32"/>
      <c r="AF141" s="27"/>
      <c r="AG141" s="66"/>
      <c r="AH141" s="66"/>
      <c r="AI141" s="27"/>
      <c r="AJ141" s="27"/>
      <c r="AK141" s="27"/>
      <c r="AL141" s="27"/>
      <c r="AM141" s="27"/>
      <c r="AN141" s="27"/>
      <c r="AO141" s="27"/>
    </row>
    <row r="142" spans="2:41" ht="12.75" customHeight="1" x14ac:dyDescent="0.2">
      <c r="B142" s="34"/>
      <c r="D142" s="22"/>
      <c r="E142" s="22"/>
      <c r="F142" s="24"/>
      <c r="G142" s="23"/>
      <c r="H142" s="22"/>
      <c r="I142" s="23"/>
      <c r="J142" s="23"/>
      <c r="K142" s="27"/>
      <c r="L142" s="27"/>
      <c r="M142" s="27"/>
      <c r="N142" s="32"/>
      <c r="O142" s="32"/>
      <c r="P142" s="27"/>
      <c r="Q142" s="32"/>
      <c r="R142" s="32"/>
      <c r="S142" s="32"/>
      <c r="T142" s="27"/>
      <c r="U142" s="27"/>
      <c r="V142" s="27"/>
      <c r="W142" s="27"/>
      <c r="X142" s="32"/>
      <c r="Y142" s="27"/>
      <c r="Z142" s="27"/>
      <c r="AA142" s="75"/>
      <c r="AB142" s="27"/>
      <c r="AC142" s="27"/>
      <c r="AD142" s="27"/>
      <c r="AE142" s="32"/>
      <c r="AF142" s="27"/>
      <c r="AG142" s="66"/>
      <c r="AH142" s="66"/>
      <c r="AI142" s="27"/>
      <c r="AJ142" s="27"/>
      <c r="AK142" s="27"/>
      <c r="AL142" s="27"/>
      <c r="AM142" s="27"/>
      <c r="AN142" s="27"/>
      <c r="AO142" s="27"/>
    </row>
    <row r="143" spans="2:41" ht="12.75" customHeight="1" x14ac:dyDescent="0.2">
      <c r="B143" s="34"/>
      <c r="D143" s="22"/>
      <c r="E143" s="22"/>
      <c r="F143" s="24"/>
      <c r="G143" s="23"/>
      <c r="H143" s="22"/>
      <c r="I143" s="23"/>
      <c r="J143" s="23"/>
      <c r="K143" s="27"/>
      <c r="L143" s="27"/>
      <c r="M143" s="27"/>
      <c r="N143" s="32"/>
      <c r="O143" s="32"/>
      <c r="P143" s="27"/>
      <c r="Q143" s="32"/>
      <c r="R143" s="32"/>
      <c r="S143" s="32"/>
      <c r="T143" s="27"/>
      <c r="U143" s="27"/>
      <c r="V143" s="27"/>
      <c r="W143" s="27"/>
      <c r="X143" s="32"/>
      <c r="Y143" s="27"/>
      <c r="Z143" s="27"/>
      <c r="AA143" s="75"/>
      <c r="AB143" s="27"/>
      <c r="AC143" s="27"/>
      <c r="AD143" s="32"/>
      <c r="AE143" s="27"/>
      <c r="AF143" s="27"/>
      <c r="AG143" s="66"/>
      <c r="AH143" s="27"/>
      <c r="AI143" s="27"/>
      <c r="AJ143" s="27"/>
      <c r="AK143" s="27"/>
      <c r="AL143" s="27"/>
      <c r="AM143" s="27"/>
      <c r="AN143" s="27"/>
      <c r="AO143" s="27"/>
    </row>
    <row r="144" spans="2:41" ht="12.75" customHeight="1" x14ac:dyDescent="0.2">
      <c r="B144" s="34"/>
      <c r="D144" s="22"/>
      <c r="E144" s="22"/>
      <c r="F144" s="24"/>
      <c r="G144" s="23"/>
      <c r="H144" s="22"/>
      <c r="I144" s="23"/>
      <c r="J144" s="23"/>
      <c r="K144" s="27"/>
      <c r="L144" s="27"/>
      <c r="M144" s="27"/>
      <c r="N144" s="32"/>
      <c r="O144" s="32"/>
      <c r="P144" s="27"/>
      <c r="Q144" s="32"/>
      <c r="R144" s="32"/>
      <c r="S144" s="32"/>
      <c r="T144" s="27"/>
      <c r="U144" s="27"/>
      <c r="V144" s="27"/>
      <c r="W144" s="27"/>
      <c r="X144" s="32"/>
      <c r="Y144" s="27"/>
      <c r="Z144" s="27"/>
      <c r="AA144" s="75"/>
      <c r="AB144" s="27"/>
      <c r="AC144" s="27"/>
      <c r="AD144" s="32"/>
      <c r="AE144" s="27"/>
      <c r="AF144" s="27"/>
      <c r="AG144" s="66"/>
      <c r="AH144" s="27"/>
      <c r="AI144" s="27"/>
      <c r="AJ144" s="27"/>
      <c r="AK144" s="27"/>
      <c r="AL144" s="27"/>
      <c r="AM144" s="27"/>
      <c r="AN144" s="27"/>
      <c r="AO144" s="27"/>
    </row>
    <row r="145" spans="2:41" ht="12.75" customHeight="1" x14ac:dyDescent="0.2">
      <c r="B145" s="34"/>
      <c r="D145" s="88"/>
      <c r="E145" s="88"/>
      <c r="F145" s="23"/>
      <c r="G145" s="89"/>
      <c r="H145" s="88"/>
      <c r="I145" s="89"/>
      <c r="J145" s="90"/>
      <c r="K145" s="27"/>
      <c r="L145" s="27"/>
      <c r="M145" s="27"/>
      <c r="N145" s="32"/>
      <c r="O145" s="32"/>
      <c r="P145" s="27"/>
      <c r="Q145" s="32"/>
      <c r="R145" s="32"/>
      <c r="S145" s="32"/>
      <c r="T145" s="27"/>
      <c r="U145" s="27"/>
      <c r="V145" s="27"/>
      <c r="W145" s="27"/>
      <c r="X145" s="32"/>
      <c r="Y145" s="27"/>
      <c r="Z145" s="27"/>
      <c r="AA145" s="75"/>
      <c r="AB145" s="27"/>
      <c r="AC145" s="27"/>
      <c r="AD145" s="32"/>
      <c r="AE145" s="27"/>
      <c r="AF145" s="27"/>
      <c r="AG145" s="66"/>
      <c r="AH145" s="27"/>
      <c r="AI145" s="27"/>
      <c r="AJ145" s="27"/>
      <c r="AK145" s="27"/>
      <c r="AL145" s="27"/>
      <c r="AM145" s="27"/>
      <c r="AN145" s="27"/>
      <c r="AO145" s="27"/>
    </row>
    <row r="146" spans="2:41" ht="12.75" customHeight="1" x14ac:dyDescent="0.2">
      <c r="B146" s="34"/>
      <c r="D146" s="22"/>
      <c r="E146" s="22"/>
      <c r="F146" s="24"/>
      <c r="G146" s="23"/>
      <c r="H146" s="22"/>
      <c r="I146" s="23"/>
      <c r="J146" s="23"/>
      <c r="K146" s="27"/>
      <c r="L146" s="27"/>
      <c r="M146" s="27"/>
      <c r="N146" s="32"/>
      <c r="O146" s="32"/>
      <c r="P146" s="27"/>
      <c r="Q146" s="32"/>
      <c r="R146" s="32"/>
      <c r="S146" s="32"/>
      <c r="T146" s="27"/>
      <c r="U146" s="27"/>
      <c r="V146" s="27"/>
      <c r="W146" s="27"/>
      <c r="X146" s="32"/>
      <c r="Y146" s="27"/>
      <c r="Z146" s="27"/>
      <c r="AA146" s="75"/>
      <c r="AB146" s="27"/>
      <c r="AC146" s="27"/>
      <c r="AD146" s="32"/>
      <c r="AE146" s="27"/>
      <c r="AF146" s="27"/>
      <c r="AG146" s="66"/>
      <c r="AH146" s="27"/>
      <c r="AI146" s="27"/>
      <c r="AJ146" s="27"/>
      <c r="AK146" s="27"/>
      <c r="AL146" s="27"/>
      <c r="AM146" s="27"/>
      <c r="AN146" s="27"/>
      <c r="AO146" s="27"/>
    </row>
    <row r="147" spans="2:41" ht="12.75" customHeight="1" x14ac:dyDescent="0.2">
      <c r="B147" s="34"/>
      <c r="D147" s="22"/>
      <c r="E147" s="22"/>
      <c r="F147" s="24"/>
      <c r="G147" s="23"/>
      <c r="H147" s="22"/>
      <c r="I147" s="23"/>
      <c r="J147" s="23"/>
      <c r="K147" s="27"/>
      <c r="L147" s="27"/>
      <c r="M147" s="27"/>
      <c r="N147" s="32"/>
      <c r="O147" s="32"/>
      <c r="P147" s="27"/>
      <c r="Q147" s="32"/>
      <c r="R147" s="32"/>
      <c r="S147" s="32"/>
      <c r="T147" s="27"/>
      <c r="U147" s="27"/>
      <c r="V147" s="27"/>
      <c r="W147" s="27"/>
      <c r="X147" s="32"/>
      <c r="Y147" s="27"/>
      <c r="Z147" s="27"/>
      <c r="AA147" s="75"/>
      <c r="AB147" s="27"/>
      <c r="AC147" s="27"/>
      <c r="AD147" s="32"/>
      <c r="AE147" s="27"/>
      <c r="AF147" s="27"/>
      <c r="AG147" s="66"/>
      <c r="AH147" s="27"/>
      <c r="AI147" s="27"/>
      <c r="AJ147" s="27"/>
      <c r="AK147" s="27"/>
      <c r="AL147" s="27"/>
      <c r="AM147" s="27"/>
      <c r="AN147" s="27"/>
      <c r="AO147" s="27"/>
    </row>
    <row r="148" spans="2:41" ht="12.75" customHeight="1" x14ac:dyDescent="0.2">
      <c r="B148" s="34"/>
      <c r="D148" s="22"/>
      <c r="E148" s="22"/>
      <c r="F148" s="23"/>
      <c r="G148" s="23"/>
      <c r="H148" s="22"/>
      <c r="I148" s="23"/>
      <c r="J148" s="23"/>
      <c r="K148" s="27"/>
      <c r="L148" s="27"/>
      <c r="M148" s="27"/>
      <c r="N148" s="32"/>
      <c r="O148" s="32"/>
      <c r="P148" s="27"/>
      <c r="Q148" s="32"/>
      <c r="R148" s="32"/>
      <c r="S148" s="32"/>
      <c r="T148" s="27"/>
      <c r="U148" s="27"/>
      <c r="V148" s="27"/>
      <c r="W148" s="27"/>
      <c r="X148" s="32"/>
      <c r="Y148" s="27"/>
      <c r="Z148" s="27"/>
      <c r="AA148" s="75"/>
      <c r="AB148" s="27"/>
      <c r="AC148" s="27"/>
      <c r="AD148" s="32"/>
      <c r="AE148" s="27"/>
      <c r="AF148" s="27"/>
      <c r="AG148" s="66"/>
      <c r="AH148" s="27"/>
      <c r="AI148" s="27"/>
      <c r="AJ148" s="27"/>
      <c r="AK148" s="27"/>
      <c r="AL148" s="27"/>
      <c r="AM148" s="27"/>
      <c r="AN148" s="27"/>
      <c r="AO148" s="27"/>
    </row>
    <row r="149" spans="2:41" ht="12.75" customHeight="1" x14ac:dyDescent="0.2">
      <c r="B149" s="34"/>
      <c r="D149" s="22"/>
      <c r="E149" s="22"/>
      <c r="F149" s="24"/>
      <c r="G149" s="23"/>
      <c r="H149" s="22"/>
      <c r="I149" s="23"/>
      <c r="J149" s="23"/>
      <c r="K149" s="27"/>
      <c r="L149" s="27"/>
      <c r="M149" s="27"/>
      <c r="N149" s="32"/>
      <c r="O149" s="32"/>
      <c r="P149" s="27"/>
      <c r="Q149" s="32"/>
      <c r="R149" s="32"/>
      <c r="S149" s="32"/>
      <c r="T149" s="27"/>
      <c r="U149" s="27"/>
      <c r="V149" s="27"/>
      <c r="W149" s="27"/>
      <c r="X149" s="32"/>
      <c r="Y149" s="27"/>
      <c r="Z149" s="27"/>
      <c r="AA149" s="75"/>
      <c r="AB149" s="27"/>
      <c r="AC149" s="27"/>
      <c r="AD149" s="32"/>
      <c r="AE149" s="27"/>
      <c r="AF149" s="27"/>
      <c r="AG149" s="66"/>
      <c r="AH149" s="27"/>
      <c r="AI149" s="27"/>
      <c r="AJ149" s="27"/>
      <c r="AK149" s="27"/>
      <c r="AL149" s="27"/>
      <c r="AM149" s="27"/>
      <c r="AN149" s="27"/>
      <c r="AO149" s="27"/>
    </row>
    <row r="150" spans="2:41" ht="12.75" customHeight="1" x14ac:dyDescent="0.2">
      <c r="B150" s="34"/>
      <c r="D150" s="22"/>
      <c r="E150" s="22"/>
      <c r="F150" s="23"/>
      <c r="G150" s="23"/>
      <c r="H150" s="22"/>
      <c r="I150" s="23"/>
      <c r="J150" s="23"/>
      <c r="K150" s="27"/>
      <c r="L150" s="27"/>
      <c r="M150" s="27"/>
      <c r="N150" s="32"/>
      <c r="O150" s="32"/>
      <c r="P150" s="27"/>
      <c r="Q150" s="32"/>
      <c r="R150" s="32"/>
      <c r="S150" s="32"/>
      <c r="T150" s="27"/>
      <c r="U150" s="27"/>
      <c r="V150" s="27"/>
      <c r="W150" s="27"/>
      <c r="X150" s="32"/>
      <c r="Y150" s="27"/>
      <c r="Z150" s="27"/>
      <c r="AA150" s="75"/>
      <c r="AB150" s="27"/>
      <c r="AC150" s="27"/>
      <c r="AD150" s="32"/>
      <c r="AE150" s="27"/>
      <c r="AF150" s="27"/>
      <c r="AG150" s="66"/>
      <c r="AH150" s="27"/>
      <c r="AI150" s="27"/>
      <c r="AJ150" s="27"/>
      <c r="AK150" s="27"/>
      <c r="AL150" s="27"/>
      <c r="AM150" s="27"/>
      <c r="AN150" s="27"/>
      <c r="AO150" s="27"/>
    </row>
    <row r="151" spans="2:41" ht="12.75" customHeight="1" x14ac:dyDescent="0.2">
      <c r="B151" s="34"/>
      <c r="D151" s="22"/>
      <c r="E151" s="22"/>
      <c r="F151" s="24"/>
      <c r="G151" s="23"/>
      <c r="H151" s="22"/>
      <c r="I151" s="23"/>
      <c r="J151" s="23"/>
      <c r="K151" s="27"/>
      <c r="L151" s="27"/>
      <c r="M151" s="27"/>
      <c r="N151" s="32"/>
      <c r="O151" s="32"/>
      <c r="P151" s="27"/>
      <c r="Q151" s="32"/>
      <c r="R151" s="32"/>
      <c r="S151" s="32"/>
      <c r="T151" s="27"/>
      <c r="U151" s="27"/>
      <c r="V151" s="27"/>
      <c r="W151" s="27"/>
      <c r="X151" s="32"/>
      <c r="Y151" s="27"/>
      <c r="Z151" s="27"/>
      <c r="AA151" s="75"/>
      <c r="AB151" s="27"/>
      <c r="AC151" s="27"/>
      <c r="AD151" s="32"/>
      <c r="AE151" s="27"/>
      <c r="AF151" s="27"/>
      <c r="AG151" s="66"/>
      <c r="AH151" s="27"/>
      <c r="AI151" s="27"/>
      <c r="AJ151" s="27"/>
      <c r="AK151" s="27"/>
      <c r="AL151" s="27"/>
      <c r="AM151" s="27"/>
      <c r="AN151" s="27"/>
      <c r="AO151" s="27"/>
    </row>
    <row r="152" spans="2:41" ht="12.75" customHeight="1" x14ac:dyDescent="0.2">
      <c r="B152" s="34"/>
      <c r="D152" s="22"/>
      <c r="E152" s="22"/>
      <c r="F152" s="23"/>
      <c r="G152" s="23"/>
      <c r="H152" s="22"/>
      <c r="I152" s="23"/>
      <c r="J152" s="23"/>
      <c r="K152" s="27"/>
      <c r="L152" s="27"/>
      <c r="M152" s="27"/>
      <c r="N152" s="32"/>
      <c r="O152" s="32"/>
      <c r="P152" s="27"/>
      <c r="Q152" s="32"/>
      <c r="R152" s="32"/>
      <c r="S152" s="32"/>
      <c r="T152" s="27"/>
      <c r="U152" s="27"/>
      <c r="V152" s="27"/>
      <c r="W152" s="27"/>
      <c r="X152" s="32"/>
      <c r="Y152" s="27"/>
      <c r="Z152" s="27"/>
      <c r="AA152" s="75"/>
      <c r="AB152" s="27"/>
      <c r="AC152" s="27"/>
      <c r="AD152" s="32"/>
      <c r="AE152" s="27"/>
      <c r="AF152" s="27"/>
      <c r="AG152" s="66"/>
      <c r="AH152" s="27"/>
      <c r="AI152" s="27"/>
      <c r="AJ152" s="27"/>
      <c r="AK152" s="27"/>
      <c r="AL152" s="27"/>
      <c r="AM152" s="27"/>
      <c r="AN152" s="27"/>
      <c r="AO152" s="27"/>
    </row>
    <row r="153" spans="2:41" ht="12.75" customHeight="1" x14ac:dyDescent="0.2">
      <c r="B153" s="34"/>
      <c r="D153" s="22"/>
      <c r="E153" s="22"/>
      <c r="F153" s="23"/>
      <c r="G153" s="23"/>
      <c r="H153" s="22"/>
      <c r="I153" s="23"/>
      <c r="J153" s="23"/>
      <c r="K153" s="27"/>
      <c r="L153" s="27"/>
      <c r="M153" s="27"/>
      <c r="N153" s="32"/>
      <c r="O153" s="32"/>
      <c r="P153" s="27"/>
      <c r="Q153" s="32"/>
      <c r="R153" s="32"/>
      <c r="S153" s="32"/>
      <c r="T153" s="27"/>
      <c r="U153" s="27"/>
      <c r="V153" s="27"/>
      <c r="W153" s="27"/>
      <c r="X153" s="32"/>
      <c r="Y153" s="27"/>
      <c r="Z153" s="27"/>
      <c r="AA153" s="75"/>
      <c r="AB153" s="27"/>
      <c r="AC153" s="27"/>
      <c r="AD153" s="32"/>
      <c r="AE153" s="27"/>
      <c r="AF153" s="27"/>
      <c r="AG153" s="66"/>
      <c r="AH153" s="27"/>
      <c r="AI153" s="27"/>
      <c r="AJ153" s="27"/>
      <c r="AK153" s="27"/>
      <c r="AL153" s="27"/>
      <c r="AM153" s="27"/>
      <c r="AN153" s="27"/>
      <c r="AO153" s="27"/>
    </row>
    <row r="154" spans="2:41" ht="12.75" customHeight="1" x14ac:dyDescent="0.2">
      <c r="B154" s="34"/>
      <c r="D154" s="22"/>
      <c r="E154" s="22"/>
      <c r="F154" s="24"/>
      <c r="G154" s="23"/>
      <c r="H154" s="22"/>
      <c r="I154" s="23"/>
      <c r="J154" s="23"/>
      <c r="K154" s="27"/>
      <c r="L154" s="27"/>
      <c r="M154" s="27"/>
      <c r="N154" s="32"/>
      <c r="O154" s="32"/>
      <c r="P154" s="27"/>
      <c r="Q154" s="32"/>
      <c r="R154" s="32"/>
      <c r="S154" s="32"/>
      <c r="T154" s="27"/>
      <c r="U154" s="27"/>
      <c r="V154" s="27"/>
      <c r="W154" s="27"/>
      <c r="X154" s="32"/>
      <c r="Y154" s="27"/>
      <c r="Z154" s="27"/>
      <c r="AA154" s="75"/>
      <c r="AB154" s="27"/>
      <c r="AC154" s="27"/>
      <c r="AD154" s="32"/>
      <c r="AE154" s="27"/>
      <c r="AF154" s="27"/>
      <c r="AG154" s="66"/>
      <c r="AH154" s="27"/>
      <c r="AI154" s="27"/>
      <c r="AJ154" s="27"/>
      <c r="AK154" s="27"/>
      <c r="AL154" s="27"/>
      <c r="AM154" s="27"/>
      <c r="AN154" s="27"/>
      <c r="AO154" s="27"/>
    </row>
    <row r="155" spans="2:41" ht="12.75" customHeight="1" x14ac:dyDescent="0.2">
      <c r="B155" s="34"/>
      <c r="D155" s="22"/>
      <c r="E155" s="22"/>
      <c r="F155" s="24"/>
      <c r="G155" s="23"/>
      <c r="H155" s="22"/>
      <c r="I155" s="23"/>
      <c r="J155" s="23"/>
      <c r="K155" s="27"/>
      <c r="L155" s="27"/>
      <c r="M155" s="27"/>
      <c r="N155" s="32"/>
      <c r="O155" s="32"/>
      <c r="P155" s="27"/>
      <c r="Q155" s="32"/>
      <c r="R155" s="32"/>
      <c r="S155" s="32"/>
      <c r="T155" s="27"/>
      <c r="U155" s="27"/>
      <c r="V155" s="27"/>
      <c r="W155" s="27"/>
      <c r="X155" s="32"/>
      <c r="Y155" s="27"/>
      <c r="Z155" s="27"/>
      <c r="AA155" s="75"/>
      <c r="AB155" s="27"/>
      <c r="AC155" s="27"/>
      <c r="AD155" s="32"/>
      <c r="AE155" s="27"/>
      <c r="AF155" s="27"/>
      <c r="AG155" s="66"/>
      <c r="AH155" s="27"/>
      <c r="AI155" s="27"/>
      <c r="AJ155" s="27"/>
      <c r="AK155" s="27"/>
      <c r="AL155" s="27"/>
      <c r="AM155" s="27"/>
      <c r="AN155" s="27"/>
      <c r="AO155" s="27"/>
    </row>
    <row r="156" spans="2:41" ht="12.75" customHeight="1" x14ac:dyDescent="0.2">
      <c r="B156" s="34"/>
      <c r="D156" s="22"/>
      <c r="E156" s="22"/>
      <c r="F156" s="24"/>
      <c r="G156" s="23"/>
      <c r="H156" s="22"/>
      <c r="I156" s="23"/>
      <c r="J156" s="23"/>
      <c r="K156" s="27"/>
      <c r="L156" s="27"/>
      <c r="M156" s="27"/>
      <c r="N156" s="32"/>
      <c r="O156" s="32"/>
      <c r="P156" s="27"/>
      <c r="Q156" s="32"/>
      <c r="R156" s="32"/>
      <c r="S156" s="32"/>
      <c r="T156" s="27"/>
      <c r="U156" s="27"/>
      <c r="V156" s="27"/>
      <c r="W156" s="27"/>
      <c r="X156" s="32"/>
      <c r="Y156" s="27"/>
      <c r="Z156" s="27"/>
      <c r="AA156" s="75"/>
      <c r="AB156" s="27"/>
      <c r="AC156" s="27"/>
      <c r="AD156" s="32"/>
      <c r="AE156" s="27"/>
      <c r="AF156" s="27"/>
      <c r="AG156" s="66"/>
      <c r="AH156" s="27"/>
      <c r="AI156" s="27"/>
      <c r="AJ156" s="27"/>
      <c r="AK156" s="27"/>
      <c r="AL156" s="27"/>
      <c r="AM156" s="27"/>
      <c r="AN156" s="27"/>
      <c r="AO156" s="27"/>
    </row>
    <row r="157" spans="2:41" ht="12.75" customHeight="1" x14ac:dyDescent="0.2">
      <c r="B157" s="34"/>
      <c r="D157" s="22"/>
      <c r="E157" s="22"/>
      <c r="F157" s="24"/>
      <c r="G157" s="23"/>
      <c r="H157" s="22"/>
      <c r="I157" s="23"/>
      <c r="J157" s="23"/>
      <c r="K157" s="27"/>
      <c r="L157" s="27"/>
      <c r="M157" s="27"/>
      <c r="N157" s="32"/>
      <c r="O157" s="32"/>
      <c r="P157" s="27"/>
      <c r="Q157" s="32"/>
      <c r="R157" s="32"/>
      <c r="S157" s="32"/>
      <c r="T157" s="27"/>
      <c r="U157" s="27"/>
      <c r="V157" s="27"/>
      <c r="W157" s="27"/>
      <c r="X157" s="32"/>
      <c r="Y157" s="27"/>
      <c r="Z157" s="27"/>
      <c r="AA157" s="75"/>
      <c r="AB157" s="27"/>
      <c r="AC157" s="27"/>
      <c r="AD157" s="32"/>
      <c r="AE157" s="27"/>
      <c r="AF157" s="27"/>
      <c r="AG157" s="66"/>
      <c r="AH157" s="27"/>
      <c r="AI157" s="27"/>
      <c r="AJ157" s="27"/>
      <c r="AK157" s="27"/>
      <c r="AL157" s="27"/>
      <c r="AM157" s="27"/>
      <c r="AN157" s="27"/>
      <c r="AO157" s="27"/>
    </row>
    <row r="158" spans="2:41" ht="12.75" customHeight="1" x14ac:dyDescent="0.2">
      <c r="B158" s="34"/>
      <c r="D158" s="22"/>
      <c r="E158" s="22"/>
      <c r="F158" s="24"/>
      <c r="G158" s="23"/>
      <c r="H158" s="22"/>
      <c r="I158" s="23"/>
      <c r="J158" s="23"/>
      <c r="K158" s="27"/>
      <c r="L158" s="27"/>
      <c r="M158" s="27"/>
      <c r="N158" s="32"/>
      <c r="O158" s="32"/>
      <c r="P158" s="27"/>
      <c r="Q158" s="32"/>
      <c r="R158" s="32"/>
      <c r="S158" s="32"/>
      <c r="T158" s="27"/>
      <c r="U158" s="27"/>
      <c r="V158" s="27"/>
      <c r="W158" s="27"/>
      <c r="X158" s="32"/>
      <c r="Y158" s="27"/>
      <c r="Z158" s="27"/>
      <c r="AA158" s="75"/>
      <c r="AB158" s="27"/>
      <c r="AC158" s="27"/>
      <c r="AD158" s="32"/>
      <c r="AE158" s="27"/>
      <c r="AF158" s="27"/>
      <c r="AG158" s="66"/>
      <c r="AH158" s="27"/>
      <c r="AI158" s="27"/>
      <c r="AJ158" s="27"/>
      <c r="AK158" s="27"/>
      <c r="AL158" s="27"/>
      <c r="AM158" s="27"/>
      <c r="AN158" s="27"/>
      <c r="AO158" s="27"/>
    </row>
    <row r="159" spans="2:41" ht="12.75" customHeight="1" x14ac:dyDescent="0.2">
      <c r="B159" s="34"/>
      <c r="D159" s="22"/>
      <c r="E159" s="22"/>
      <c r="F159" s="24"/>
      <c r="G159" s="23"/>
      <c r="H159" s="22"/>
      <c r="I159" s="23"/>
      <c r="J159" s="23"/>
      <c r="K159" s="27"/>
      <c r="L159" s="27"/>
      <c r="M159" s="27"/>
      <c r="N159" s="32"/>
      <c r="O159" s="32"/>
      <c r="P159" s="27"/>
      <c r="Q159" s="32"/>
      <c r="R159" s="32"/>
      <c r="S159" s="32"/>
      <c r="T159" s="27"/>
      <c r="U159" s="27"/>
      <c r="V159" s="27"/>
      <c r="W159" s="27"/>
      <c r="X159" s="32"/>
      <c r="Y159" s="27"/>
      <c r="Z159" s="27"/>
      <c r="AA159" s="75"/>
      <c r="AB159" s="27"/>
      <c r="AC159" s="27"/>
      <c r="AD159" s="32"/>
      <c r="AE159" s="27"/>
      <c r="AF159" s="27"/>
      <c r="AG159" s="66"/>
      <c r="AH159" s="27"/>
      <c r="AI159" s="27"/>
      <c r="AJ159" s="27"/>
      <c r="AK159" s="27"/>
      <c r="AL159" s="27"/>
      <c r="AM159" s="27"/>
      <c r="AN159" s="27"/>
      <c r="AO159" s="27"/>
    </row>
    <row r="160" spans="2:41" ht="12.75" customHeight="1" x14ac:dyDescent="0.2">
      <c r="B160" s="34"/>
      <c r="D160" s="22"/>
      <c r="E160" s="22"/>
      <c r="F160" s="24"/>
      <c r="G160" s="23"/>
      <c r="H160" s="22"/>
      <c r="I160" s="23"/>
      <c r="J160" s="23"/>
      <c r="K160" s="27"/>
      <c r="L160" s="27"/>
      <c r="M160" s="27"/>
      <c r="N160" s="32"/>
      <c r="O160" s="32"/>
      <c r="P160" s="27"/>
      <c r="Q160" s="32"/>
      <c r="R160" s="32"/>
      <c r="S160" s="32"/>
      <c r="T160" s="27"/>
      <c r="U160" s="27"/>
      <c r="V160" s="27"/>
      <c r="W160" s="27"/>
      <c r="X160" s="32"/>
      <c r="Y160" s="27"/>
      <c r="Z160" s="27"/>
      <c r="AA160" s="75"/>
      <c r="AB160" s="27"/>
      <c r="AC160" s="27"/>
      <c r="AD160" s="32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</row>
    <row r="161" spans="2:41" ht="12.75" customHeight="1" x14ac:dyDescent="0.2">
      <c r="B161" s="34"/>
      <c r="D161" s="22"/>
      <c r="E161" s="22"/>
      <c r="F161" s="24"/>
      <c r="G161" s="23"/>
      <c r="H161" s="22"/>
      <c r="I161" s="23"/>
      <c r="J161" s="23"/>
      <c r="K161" s="27"/>
      <c r="L161" s="27"/>
      <c r="M161" s="27"/>
      <c r="N161" s="32"/>
      <c r="O161" s="32"/>
      <c r="P161" s="27"/>
      <c r="Q161" s="32"/>
      <c r="R161" s="32"/>
      <c r="S161" s="32"/>
      <c r="T161" s="27"/>
      <c r="U161" s="27"/>
      <c r="V161" s="27"/>
      <c r="W161" s="27"/>
      <c r="X161" s="32"/>
      <c r="Y161" s="27"/>
      <c r="Z161" s="27"/>
      <c r="AA161" s="75"/>
      <c r="AB161" s="27"/>
      <c r="AC161" s="27"/>
      <c r="AD161" s="32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</row>
    <row r="162" spans="2:41" ht="12.75" customHeight="1" x14ac:dyDescent="0.2">
      <c r="B162" s="34"/>
      <c r="D162" s="22"/>
      <c r="E162" s="22"/>
      <c r="F162" s="24"/>
      <c r="G162" s="23"/>
      <c r="H162" s="22"/>
      <c r="I162" s="23"/>
      <c r="J162" s="23"/>
      <c r="K162" s="27"/>
      <c r="L162" s="27"/>
      <c r="M162" s="27"/>
      <c r="N162" s="32"/>
      <c r="O162" s="32"/>
      <c r="P162" s="27"/>
      <c r="Q162" s="32"/>
      <c r="R162" s="32"/>
      <c r="S162" s="32"/>
      <c r="T162" s="27"/>
      <c r="U162" s="27"/>
      <c r="V162" s="27"/>
      <c r="W162" s="27"/>
      <c r="X162" s="32"/>
      <c r="Y162" s="27"/>
      <c r="Z162" s="27"/>
      <c r="AA162" s="75"/>
      <c r="AB162" s="27"/>
      <c r="AC162" s="27"/>
      <c r="AD162" s="32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</row>
    <row r="163" spans="2:41" ht="12.75" customHeight="1" x14ac:dyDescent="0.2">
      <c r="B163" s="34"/>
      <c r="D163" s="22"/>
      <c r="E163" s="22"/>
      <c r="F163" s="24"/>
      <c r="G163" s="23"/>
      <c r="H163" s="22"/>
      <c r="I163" s="23"/>
      <c r="J163" s="23"/>
      <c r="K163" s="27"/>
      <c r="L163" s="27"/>
      <c r="M163" s="27"/>
      <c r="N163" s="32"/>
      <c r="O163" s="32"/>
      <c r="P163" s="27"/>
      <c r="Q163" s="32"/>
      <c r="R163" s="32"/>
      <c r="S163" s="32"/>
      <c r="T163" s="27"/>
      <c r="U163" s="27"/>
      <c r="V163" s="27"/>
      <c r="W163" s="27"/>
      <c r="X163" s="32"/>
      <c r="Y163" s="27"/>
      <c r="Z163" s="27"/>
      <c r="AA163" s="75"/>
      <c r="AB163" s="27"/>
      <c r="AC163" s="27"/>
      <c r="AD163" s="32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</row>
    <row r="164" spans="2:41" ht="12.75" customHeight="1" thickBot="1" x14ac:dyDescent="0.25">
      <c r="B164" s="29"/>
      <c r="D164" s="22"/>
      <c r="E164" s="22"/>
      <c r="F164" s="24"/>
      <c r="G164" s="23"/>
      <c r="H164" s="22"/>
      <c r="I164" s="23"/>
      <c r="J164" s="23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75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</row>
    <row r="165" spans="2:41" ht="25.7" customHeight="1" thickBot="1" x14ac:dyDescent="0.25">
      <c r="B165" s="3" t="s">
        <v>6</v>
      </c>
      <c r="D165" s="148"/>
      <c r="E165" s="149"/>
      <c r="F165" s="149"/>
      <c r="G165" s="149"/>
      <c r="H165" s="149"/>
      <c r="I165" s="149"/>
      <c r="J165" s="149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 t="str">
        <f t="shared" ref="W165:AO165" si="3">IF(W8="","",IF(W23="",IF(SUM(COUNTIF(W24:W164,"LS")+COUNTIF(W24:W164,"LUMP"))&gt;0,"LS",""),IF(SUM(W24:W164)&gt;0,ROUNDUP(SUM(W24:W164),0),"")))</f>
        <v/>
      </c>
      <c r="X165" s="31" t="str">
        <f t="shared" si="3"/>
        <v/>
      </c>
      <c r="Y165" s="31" t="str">
        <f t="shared" si="3"/>
        <v/>
      </c>
      <c r="Z165" s="31" t="str">
        <f t="shared" si="3"/>
        <v/>
      </c>
      <c r="AA165" s="76" t="str">
        <f t="shared" si="3"/>
        <v/>
      </c>
      <c r="AB165" s="31" t="str">
        <f t="shared" si="3"/>
        <v/>
      </c>
      <c r="AC165" s="31" t="str">
        <f t="shared" si="3"/>
        <v/>
      </c>
      <c r="AD165" s="31" t="str">
        <f t="shared" si="3"/>
        <v/>
      </c>
      <c r="AE165" s="31" t="str">
        <f t="shared" si="3"/>
        <v/>
      </c>
      <c r="AF165" s="31" t="str">
        <f t="shared" si="3"/>
        <v/>
      </c>
      <c r="AG165" s="31" t="str">
        <f t="shared" si="3"/>
        <v/>
      </c>
      <c r="AH165" s="31" t="str">
        <f t="shared" si="3"/>
        <v/>
      </c>
      <c r="AI165" s="31" t="str">
        <f t="shared" si="3"/>
        <v/>
      </c>
      <c r="AJ165" s="31" t="str">
        <f t="shared" si="3"/>
        <v/>
      </c>
      <c r="AK165" s="31" t="str">
        <f t="shared" si="3"/>
        <v/>
      </c>
      <c r="AL165" s="31" t="str">
        <f t="shared" si="3"/>
        <v/>
      </c>
      <c r="AM165" s="31" t="str">
        <f t="shared" si="3"/>
        <v/>
      </c>
      <c r="AN165" s="31" t="str">
        <f t="shared" si="3"/>
        <v/>
      </c>
      <c r="AO165" s="31" t="str">
        <f t="shared" si="3"/>
        <v/>
      </c>
    </row>
  </sheetData>
  <mergeCells count="42">
    <mergeCell ref="AO11:AO22"/>
    <mergeCell ref="D165:J165"/>
    <mergeCell ref="AI11:AI22"/>
    <mergeCell ref="AJ11:AJ22"/>
    <mergeCell ref="AK11:AK22"/>
    <mergeCell ref="AL11:AL22"/>
    <mergeCell ref="AM11:AM22"/>
    <mergeCell ref="AN11:AN22"/>
    <mergeCell ref="AC11:AC22"/>
    <mergeCell ref="AD11:AD22"/>
    <mergeCell ref="AE11:AE22"/>
    <mergeCell ref="AF11:AF22"/>
    <mergeCell ref="AG11:AG22"/>
    <mergeCell ref="AH11:AH22"/>
    <mergeCell ref="W11:W22"/>
    <mergeCell ref="X11:X22"/>
    <mergeCell ref="R11:R22"/>
    <mergeCell ref="S11:S22"/>
    <mergeCell ref="T11:T22"/>
    <mergeCell ref="U11:U22"/>
    <mergeCell ref="V11:V22"/>
    <mergeCell ref="P11:P22"/>
    <mergeCell ref="AA1:AA6"/>
    <mergeCell ref="D7:AO7"/>
    <mergeCell ref="D8:J8"/>
    <mergeCell ref="D9:J9"/>
    <mergeCell ref="J10:J23"/>
    <mergeCell ref="K11:K22"/>
    <mergeCell ref="L11:L22"/>
    <mergeCell ref="M11:M22"/>
    <mergeCell ref="N11:N22"/>
    <mergeCell ref="O11:O22"/>
    <mergeCell ref="Y11:Y22"/>
    <mergeCell ref="Z11:Z22"/>
    <mergeCell ref="AA11:AA22"/>
    <mergeCell ref="AB11:AB22"/>
    <mergeCell ref="Q11:Q22"/>
    <mergeCell ref="B10:B23"/>
    <mergeCell ref="D10:D23"/>
    <mergeCell ref="E10:E23"/>
    <mergeCell ref="F10:F23"/>
    <mergeCell ref="G10:I23"/>
  </mergeCells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3282-2F4C-4C25-8116-64EE38684BA4}">
  <sheetPr codeName="Sheet7">
    <pageSetUpPr fitToPage="1"/>
  </sheetPr>
  <dimension ref="B1:AV165"/>
  <sheetViews>
    <sheetView workbookViewId="0"/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43.425781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26" width="8.42578125" style="3" customWidth="1"/>
    <col min="27" max="27" width="8.42578125" style="69" customWidth="1"/>
    <col min="28" max="41" width="8.42578125" style="3" customWidth="1"/>
    <col min="42" max="42" width="2.7109375" style="3" customWidth="1"/>
    <col min="43" max="16384" width="9.140625" style="3"/>
  </cols>
  <sheetData>
    <row r="1" spans="2:48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1"/>
      <c r="L1" s="1"/>
      <c r="M1" s="1"/>
      <c r="N1" s="1"/>
      <c r="O1" s="1"/>
      <c r="P1" s="6"/>
      <c r="Q1" s="6"/>
      <c r="R1" s="6"/>
      <c r="S1" s="6"/>
      <c r="T1" s="6"/>
      <c r="U1" s="6"/>
      <c r="V1" s="1"/>
      <c r="W1" s="1"/>
      <c r="X1" s="6"/>
      <c r="Y1" s="6"/>
      <c r="Z1" s="6"/>
      <c r="AA1" s="163" t="s">
        <v>27</v>
      </c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2:48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26</v>
      </c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1"/>
      <c r="W2" s="1"/>
      <c r="X2" s="6"/>
      <c r="Y2" s="6"/>
      <c r="Z2" s="6"/>
      <c r="AA2" s="163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2:48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/>
      <c r="L3" s="4"/>
      <c r="M3" s="4"/>
      <c r="N3" s="4"/>
      <c r="O3" s="4"/>
      <c r="P3" s="6"/>
      <c r="Q3" s="6"/>
      <c r="R3" s="6"/>
      <c r="S3" s="6"/>
      <c r="T3" s="6"/>
      <c r="U3" s="6"/>
      <c r="V3" s="4"/>
      <c r="W3" s="4"/>
      <c r="X3" s="6"/>
      <c r="Y3" s="6"/>
      <c r="Z3" s="6"/>
      <c r="AA3" s="163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2:48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/>
      <c r="L4" s="4"/>
      <c r="M4" s="4"/>
      <c r="N4" s="4"/>
      <c r="O4" s="4"/>
      <c r="P4" s="6"/>
      <c r="Q4" s="6"/>
      <c r="R4" s="6"/>
      <c r="S4" s="6"/>
      <c r="T4" s="6"/>
      <c r="U4" s="6"/>
      <c r="V4" s="4"/>
      <c r="W4" s="4"/>
      <c r="X4" s="6"/>
      <c r="Y4" s="6"/>
      <c r="Z4" s="6"/>
      <c r="AA4" s="163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2:48" ht="12.75" customHeight="1" x14ac:dyDescent="0.2">
      <c r="D5" s="4"/>
      <c r="E5" s="4"/>
      <c r="F5" s="5"/>
      <c r="G5" s="8"/>
      <c r="H5" s="8"/>
      <c r="I5" s="5"/>
      <c r="J5" s="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2"/>
      <c r="AA5" s="163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2:48" ht="12.75" customHeight="1" thickBot="1" x14ac:dyDescent="0.25">
      <c r="AA6" s="163"/>
    </row>
    <row r="7" spans="2:48" ht="12.75" customHeight="1" thickBot="1" x14ac:dyDescent="0.25">
      <c r="B7" s="10" t="s">
        <v>4</v>
      </c>
      <c r="D7" s="188">
        <f>AQ7</f>
        <v>1</v>
      </c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Q7" s="11">
        <v>1</v>
      </c>
      <c r="AR7" s="12" t="s">
        <v>2</v>
      </c>
      <c r="AS7" s="13"/>
      <c r="AT7" s="13"/>
      <c r="AU7" s="13"/>
      <c r="AV7" s="13"/>
    </row>
    <row r="8" spans="2:48" ht="12.75" customHeight="1" thickBot="1" x14ac:dyDescent="0.25">
      <c r="B8" s="14" t="s">
        <v>120</v>
      </c>
      <c r="D8" s="164" t="s">
        <v>16</v>
      </c>
      <c r="E8" s="164"/>
      <c r="F8" s="164"/>
      <c r="G8" s="164"/>
      <c r="H8" s="164"/>
      <c r="I8" s="164"/>
      <c r="J8" s="164"/>
      <c r="K8" s="40"/>
      <c r="L8" s="40"/>
      <c r="M8" s="40"/>
      <c r="N8" s="40"/>
      <c r="O8" s="40"/>
      <c r="P8" s="83"/>
      <c r="Q8" s="40"/>
      <c r="R8" s="40"/>
      <c r="S8" s="40"/>
      <c r="T8" s="15"/>
      <c r="U8" s="15"/>
      <c r="V8" s="15"/>
      <c r="W8" s="15"/>
      <c r="X8" s="15"/>
      <c r="Y8" s="15"/>
      <c r="Z8" s="15"/>
      <c r="AA8" s="70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2:48" ht="12.75" customHeight="1" thickBot="1" x14ac:dyDescent="0.25">
      <c r="D9" s="165" t="s">
        <v>17</v>
      </c>
      <c r="E9" s="165"/>
      <c r="F9" s="165"/>
      <c r="G9" s="165"/>
      <c r="H9" s="165"/>
      <c r="I9" s="165"/>
      <c r="J9" s="165"/>
      <c r="K9" s="41"/>
      <c r="L9" s="41"/>
      <c r="M9" s="41"/>
      <c r="N9" s="41"/>
      <c r="O9" s="41"/>
      <c r="P9" s="41"/>
      <c r="Q9" s="41"/>
      <c r="R9" s="41"/>
      <c r="S9" s="41"/>
      <c r="T9" s="16"/>
      <c r="U9" s="16"/>
      <c r="V9" s="16"/>
      <c r="W9" s="16"/>
      <c r="X9" s="16"/>
      <c r="Y9" s="16"/>
      <c r="Z9" s="16"/>
      <c r="AA9" s="71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2:48" ht="12.75" customHeight="1" x14ac:dyDescent="0.2">
      <c r="B10" s="160" t="s">
        <v>5</v>
      </c>
      <c r="D10" s="156" t="s">
        <v>0</v>
      </c>
      <c r="E10" s="156" t="s">
        <v>28</v>
      </c>
      <c r="F10" s="156" t="s">
        <v>14</v>
      </c>
      <c r="G10" s="166" t="s">
        <v>1</v>
      </c>
      <c r="H10" s="167"/>
      <c r="I10" s="167"/>
      <c r="J10" s="173" t="s">
        <v>15</v>
      </c>
      <c r="K10" s="18" t="str">
        <f t="shared" ref="K10:AO10" si="0">IF(OR(TRIM(K8)=0,TRIM(K8)=""),"",IF(IFERROR(TRIM(INDEX(QryItemNamed,MATCH(TRIM(K8),ITEM,0),2)),"")="Y","SPECIAL",LEFT(IFERROR(TRIM(INDEX(ITEM,MATCH(TRIM(K8),ITEM,0))),""),3)))</f>
        <v/>
      </c>
      <c r="L10" s="18" t="str">
        <f t="shared" si="0"/>
        <v/>
      </c>
      <c r="M10" s="18" t="str">
        <f t="shared" si="0"/>
        <v/>
      </c>
      <c r="N10" s="18" t="str">
        <f t="shared" si="0"/>
        <v/>
      </c>
      <c r="O10" s="18" t="str">
        <f t="shared" si="0"/>
        <v/>
      </c>
      <c r="P10" s="18" t="str">
        <f t="shared" si="0"/>
        <v/>
      </c>
      <c r="Q10" s="18" t="str">
        <f t="shared" si="0"/>
        <v/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si="0"/>
        <v/>
      </c>
      <c r="AA10" s="72" t="str">
        <f t="shared" si="0"/>
        <v/>
      </c>
      <c r="AB10" s="18" t="str">
        <f t="shared" si="0"/>
        <v/>
      </c>
      <c r="AC10" s="18" t="str">
        <f t="shared" si="0"/>
        <v/>
      </c>
      <c r="AD10" s="18" t="str">
        <f t="shared" si="0"/>
        <v/>
      </c>
      <c r="AE10" s="18" t="str">
        <f t="shared" si="0"/>
        <v/>
      </c>
      <c r="AF10" s="18" t="str">
        <f t="shared" si="0"/>
        <v/>
      </c>
      <c r="AG10" s="18" t="str">
        <f t="shared" si="0"/>
        <v/>
      </c>
      <c r="AH10" s="18" t="str">
        <f t="shared" si="0"/>
        <v/>
      </c>
      <c r="AI10" s="18" t="str">
        <f t="shared" si="0"/>
        <v/>
      </c>
      <c r="AJ10" s="18" t="str">
        <f t="shared" si="0"/>
        <v/>
      </c>
      <c r="AK10" s="18" t="str">
        <f t="shared" si="0"/>
        <v/>
      </c>
      <c r="AL10" s="18" t="str">
        <f t="shared" si="0"/>
        <v/>
      </c>
      <c r="AM10" s="18" t="str">
        <f t="shared" si="0"/>
        <v/>
      </c>
      <c r="AN10" s="18" t="str">
        <f t="shared" si="0"/>
        <v/>
      </c>
      <c r="AO10" s="18" t="str">
        <f t="shared" si="0"/>
        <v/>
      </c>
    </row>
    <row r="11" spans="2:48" ht="12.75" customHeight="1" x14ac:dyDescent="0.2">
      <c r="B11" s="161"/>
      <c r="D11" s="157"/>
      <c r="E11" s="157"/>
      <c r="F11" s="157"/>
      <c r="G11" s="168"/>
      <c r="H11" s="169"/>
      <c r="I11" s="169"/>
      <c r="J11" s="174"/>
      <c r="K11" s="150" t="str">
        <f t="shared" ref="K11:AO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158" t="str">
        <f t="shared" si="1"/>
        <v/>
      </c>
      <c r="M11" s="158" t="str">
        <f t="shared" si="1"/>
        <v/>
      </c>
      <c r="N11" s="150" t="str">
        <f t="shared" si="1"/>
        <v/>
      </c>
      <c r="O11" s="150" t="str">
        <f t="shared" si="1"/>
        <v/>
      </c>
      <c r="P11" s="150" t="str">
        <f t="shared" si="1"/>
        <v/>
      </c>
      <c r="Q11" s="150" t="str">
        <f t="shared" si="1"/>
        <v/>
      </c>
      <c r="R11" s="150" t="str">
        <f t="shared" si="1"/>
        <v/>
      </c>
      <c r="S11" s="150" t="str">
        <f t="shared" si="1"/>
        <v/>
      </c>
      <c r="T11" s="158" t="str">
        <f t="shared" si="1"/>
        <v/>
      </c>
      <c r="U11" s="158" t="str">
        <f t="shared" si="1"/>
        <v/>
      </c>
      <c r="V11" s="150" t="str">
        <f t="shared" si="1"/>
        <v/>
      </c>
      <c r="W11" s="150" t="str">
        <f t="shared" si="1"/>
        <v/>
      </c>
      <c r="X11" s="150" t="str">
        <f>IF(OR(TRIM(X8)=0,TRIM(X8)=""),IF(X9="","",X9),IF(IFERROR(TRIM(INDEX(QryItemNamed,MATCH(TRIM(X8),ITEM,0),2)),"")="Y",TRIM(RIGHT(IFERROR(TRIM(INDEX(QryItemNamed,MATCH(TRIM(X8),ITEM,0),4)),"123456789012"),LEN(IFERROR(TRIM(INDEX(QryItemNamed,MATCH(TRIM(X8),ITEM,0),4)),"123456789012"))-9))&amp;X9,IFERROR(TRIM(INDEX(QryItemNamed,MATCH(TRIM(X8),ITEM,0),4))&amp;X9,"ITEM CODE DOES NOT EXIST IN ITEM MASTER")))</f>
        <v/>
      </c>
      <c r="Y11" s="150" t="str">
        <f t="shared" si="1"/>
        <v/>
      </c>
      <c r="Z11" s="150" t="str">
        <f t="shared" si="1"/>
        <v/>
      </c>
      <c r="AA11" s="153" t="str">
        <f t="shared" si="1"/>
        <v/>
      </c>
      <c r="AB11" s="158" t="str">
        <f t="shared" si="1"/>
        <v/>
      </c>
      <c r="AC11" s="158" t="str">
        <f t="shared" si="1"/>
        <v/>
      </c>
      <c r="AD11" s="158" t="str">
        <f t="shared" si="1"/>
        <v/>
      </c>
      <c r="AE11" s="158" t="str">
        <f t="shared" si="1"/>
        <v/>
      </c>
      <c r="AF11" s="158" t="str">
        <f t="shared" si="1"/>
        <v/>
      </c>
      <c r="AG11" s="158" t="str">
        <f t="shared" si="1"/>
        <v/>
      </c>
      <c r="AH11" s="158" t="str">
        <f t="shared" si="1"/>
        <v/>
      </c>
      <c r="AI11" s="158" t="str">
        <f t="shared" si="1"/>
        <v/>
      </c>
      <c r="AJ11" s="158" t="str">
        <f t="shared" si="1"/>
        <v/>
      </c>
      <c r="AK11" s="158" t="str">
        <f t="shared" si="1"/>
        <v/>
      </c>
      <c r="AL11" s="158" t="str">
        <f t="shared" si="1"/>
        <v/>
      </c>
      <c r="AM11" s="158" t="str">
        <f t="shared" si="1"/>
        <v/>
      </c>
      <c r="AN11" s="158" t="str">
        <f t="shared" si="1"/>
        <v/>
      </c>
      <c r="AO11" s="158" t="str">
        <f t="shared" si="1"/>
        <v/>
      </c>
    </row>
    <row r="12" spans="2:48" ht="12.75" customHeight="1" x14ac:dyDescent="0.2">
      <c r="B12" s="161"/>
      <c r="D12" s="157"/>
      <c r="E12" s="157"/>
      <c r="F12" s="157"/>
      <c r="G12" s="168"/>
      <c r="H12" s="169"/>
      <c r="I12" s="169"/>
      <c r="J12" s="174"/>
      <c r="K12" s="151"/>
      <c r="L12" s="158"/>
      <c r="M12" s="158"/>
      <c r="N12" s="151"/>
      <c r="O12" s="151"/>
      <c r="P12" s="151"/>
      <c r="Q12" s="151"/>
      <c r="R12" s="151"/>
      <c r="S12" s="151"/>
      <c r="T12" s="158"/>
      <c r="U12" s="158"/>
      <c r="V12" s="151"/>
      <c r="W12" s="151"/>
      <c r="X12" s="151"/>
      <c r="Y12" s="151"/>
      <c r="Z12" s="151"/>
      <c r="AA12" s="154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</row>
    <row r="13" spans="2:48" ht="12.75" customHeight="1" x14ac:dyDescent="0.2">
      <c r="B13" s="161"/>
      <c r="D13" s="157"/>
      <c r="E13" s="157"/>
      <c r="F13" s="157"/>
      <c r="G13" s="168"/>
      <c r="H13" s="169"/>
      <c r="I13" s="169"/>
      <c r="J13" s="174"/>
      <c r="K13" s="151"/>
      <c r="L13" s="158"/>
      <c r="M13" s="158"/>
      <c r="N13" s="151"/>
      <c r="O13" s="151"/>
      <c r="P13" s="151"/>
      <c r="Q13" s="151"/>
      <c r="R13" s="151"/>
      <c r="S13" s="151"/>
      <c r="T13" s="158"/>
      <c r="U13" s="158"/>
      <c r="V13" s="151"/>
      <c r="W13" s="151"/>
      <c r="X13" s="151"/>
      <c r="Y13" s="151"/>
      <c r="Z13" s="151"/>
      <c r="AA13" s="154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</row>
    <row r="14" spans="2:48" ht="12.75" customHeight="1" x14ac:dyDescent="0.2">
      <c r="B14" s="161"/>
      <c r="D14" s="157"/>
      <c r="E14" s="157"/>
      <c r="F14" s="157"/>
      <c r="G14" s="168"/>
      <c r="H14" s="169"/>
      <c r="I14" s="169"/>
      <c r="J14" s="174"/>
      <c r="K14" s="151"/>
      <c r="L14" s="158"/>
      <c r="M14" s="158"/>
      <c r="N14" s="151"/>
      <c r="O14" s="151"/>
      <c r="P14" s="151"/>
      <c r="Q14" s="151"/>
      <c r="R14" s="151"/>
      <c r="S14" s="151"/>
      <c r="T14" s="158"/>
      <c r="U14" s="158"/>
      <c r="V14" s="151"/>
      <c r="W14" s="151"/>
      <c r="X14" s="151"/>
      <c r="Y14" s="151"/>
      <c r="Z14" s="151"/>
      <c r="AA14" s="154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</row>
    <row r="15" spans="2:48" ht="12.75" customHeight="1" x14ac:dyDescent="0.2">
      <c r="B15" s="161"/>
      <c r="D15" s="157"/>
      <c r="E15" s="157"/>
      <c r="F15" s="157"/>
      <c r="G15" s="168"/>
      <c r="H15" s="169"/>
      <c r="I15" s="169"/>
      <c r="J15" s="174"/>
      <c r="K15" s="151"/>
      <c r="L15" s="158"/>
      <c r="M15" s="158"/>
      <c r="N15" s="151"/>
      <c r="O15" s="151"/>
      <c r="P15" s="151"/>
      <c r="Q15" s="151"/>
      <c r="R15" s="151"/>
      <c r="S15" s="151"/>
      <c r="T15" s="158"/>
      <c r="U15" s="158"/>
      <c r="V15" s="151"/>
      <c r="W15" s="151"/>
      <c r="X15" s="151"/>
      <c r="Y15" s="151"/>
      <c r="Z15" s="151"/>
      <c r="AA15" s="154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</row>
    <row r="16" spans="2:48" ht="12.75" customHeight="1" x14ac:dyDescent="0.2">
      <c r="B16" s="161"/>
      <c r="D16" s="157"/>
      <c r="E16" s="157"/>
      <c r="F16" s="157"/>
      <c r="G16" s="168"/>
      <c r="H16" s="169"/>
      <c r="I16" s="169"/>
      <c r="J16" s="174"/>
      <c r="K16" s="151"/>
      <c r="L16" s="158"/>
      <c r="M16" s="158"/>
      <c r="N16" s="151"/>
      <c r="O16" s="151"/>
      <c r="P16" s="151"/>
      <c r="Q16" s="151"/>
      <c r="R16" s="151"/>
      <c r="S16" s="151"/>
      <c r="T16" s="158"/>
      <c r="U16" s="158"/>
      <c r="V16" s="151"/>
      <c r="W16" s="151"/>
      <c r="X16" s="151"/>
      <c r="Y16" s="151"/>
      <c r="Z16" s="151"/>
      <c r="AA16" s="154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</row>
    <row r="17" spans="2:41" ht="12.75" customHeight="1" x14ac:dyDescent="0.2">
      <c r="B17" s="161"/>
      <c r="D17" s="157"/>
      <c r="E17" s="157"/>
      <c r="F17" s="157"/>
      <c r="G17" s="168"/>
      <c r="H17" s="169"/>
      <c r="I17" s="169"/>
      <c r="J17" s="174"/>
      <c r="K17" s="151"/>
      <c r="L17" s="158"/>
      <c r="M17" s="158"/>
      <c r="N17" s="151"/>
      <c r="O17" s="151"/>
      <c r="P17" s="151"/>
      <c r="Q17" s="151"/>
      <c r="R17" s="151"/>
      <c r="S17" s="151"/>
      <c r="T17" s="158"/>
      <c r="U17" s="158"/>
      <c r="V17" s="151"/>
      <c r="W17" s="151"/>
      <c r="X17" s="151"/>
      <c r="Y17" s="151"/>
      <c r="Z17" s="151"/>
      <c r="AA17" s="154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</row>
    <row r="18" spans="2:41" ht="12.75" customHeight="1" x14ac:dyDescent="0.2">
      <c r="B18" s="161"/>
      <c r="D18" s="157"/>
      <c r="E18" s="157"/>
      <c r="F18" s="157"/>
      <c r="G18" s="168"/>
      <c r="H18" s="169"/>
      <c r="I18" s="169"/>
      <c r="J18" s="174"/>
      <c r="K18" s="151"/>
      <c r="L18" s="158"/>
      <c r="M18" s="158"/>
      <c r="N18" s="151"/>
      <c r="O18" s="151"/>
      <c r="P18" s="151"/>
      <c r="Q18" s="151"/>
      <c r="R18" s="151"/>
      <c r="S18" s="151"/>
      <c r="T18" s="158"/>
      <c r="U18" s="158"/>
      <c r="V18" s="151"/>
      <c r="W18" s="151"/>
      <c r="X18" s="151"/>
      <c r="Y18" s="151"/>
      <c r="Z18" s="151"/>
      <c r="AA18" s="154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</row>
    <row r="19" spans="2:41" ht="12.75" customHeight="1" x14ac:dyDescent="0.2">
      <c r="B19" s="161"/>
      <c r="D19" s="157"/>
      <c r="E19" s="157"/>
      <c r="F19" s="157"/>
      <c r="G19" s="168"/>
      <c r="H19" s="169"/>
      <c r="I19" s="169"/>
      <c r="J19" s="174"/>
      <c r="K19" s="151"/>
      <c r="L19" s="158"/>
      <c r="M19" s="158"/>
      <c r="N19" s="151"/>
      <c r="O19" s="151"/>
      <c r="P19" s="151"/>
      <c r="Q19" s="151"/>
      <c r="R19" s="151"/>
      <c r="S19" s="151"/>
      <c r="T19" s="158"/>
      <c r="U19" s="158"/>
      <c r="V19" s="151"/>
      <c r="W19" s="151"/>
      <c r="X19" s="151"/>
      <c r="Y19" s="151"/>
      <c r="Z19" s="151"/>
      <c r="AA19" s="154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</row>
    <row r="20" spans="2:41" ht="12.75" customHeight="1" x14ac:dyDescent="0.2">
      <c r="B20" s="161"/>
      <c r="D20" s="157"/>
      <c r="E20" s="157"/>
      <c r="F20" s="157"/>
      <c r="G20" s="168"/>
      <c r="H20" s="169"/>
      <c r="I20" s="169"/>
      <c r="J20" s="174"/>
      <c r="K20" s="151"/>
      <c r="L20" s="158"/>
      <c r="M20" s="158"/>
      <c r="N20" s="151"/>
      <c r="O20" s="151"/>
      <c r="P20" s="151"/>
      <c r="Q20" s="151"/>
      <c r="R20" s="151"/>
      <c r="S20" s="151"/>
      <c r="T20" s="158"/>
      <c r="U20" s="158"/>
      <c r="V20" s="151"/>
      <c r="W20" s="151"/>
      <c r="X20" s="151"/>
      <c r="Y20" s="151"/>
      <c r="Z20" s="151"/>
      <c r="AA20" s="154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</row>
    <row r="21" spans="2:41" ht="12.75" customHeight="1" x14ac:dyDescent="0.2">
      <c r="B21" s="161"/>
      <c r="D21" s="157"/>
      <c r="E21" s="157"/>
      <c r="F21" s="157"/>
      <c r="G21" s="168"/>
      <c r="H21" s="169"/>
      <c r="I21" s="169"/>
      <c r="J21" s="174"/>
      <c r="K21" s="151"/>
      <c r="L21" s="158"/>
      <c r="M21" s="158"/>
      <c r="N21" s="151"/>
      <c r="O21" s="151"/>
      <c r="P21" s="151"/>
      <c r="Q21" s="151"/>
      <c r="R21" s="151"/>
      <c r="S21" s="151"/>
      <c r="T21" s="158"/>
      <c r="U21" s="158"/>
      <c r="V21" s="151"/>
      <c r="W21" s="151"/>
      <c r="X21" s="151"/>
      <c r="Y21" s="151"/>
      <c r="Z21" s="151"/>
      <c r="AA21" s="154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</row>
    <row r="22" spans="2:41" ht="12.75" customHeight="1" x14ac:dyDescent="0.2">
      <c r="B22" s="161"/>
      <c r="D22" s="157"/>
      <c r="E22" s="157"/>
      <c r="F22" s="157"/>
      <c r="G22" s="168"/>
      <c r="H22" s="169"/>
      <c r="I22" s="169"/>
      <c r="J22" s="174"/>
      <c r="K22" s="152"/>
      <c r="L22" s="158"/>
      <c r="M22" s="158"/>
      <c r="N22" s="152"/>
      <c r="O22" s="152"/>
      <c r="P22" s="152"/>
      <c r="Q22" s="152"/>
      <c r="R22" s="152"/>
      <c r="S22" s="152"/>
      <c r="T22" s="158"/>
      <c r="U22" s="158"/>
      <c r="V22" s="152"/>
      <c r="W22" s="152"/>
      <c r="X22" s="152"/>
      <c r="Y22" s="152"/>
      <c r="Z22" s="152"/>
      <c r="AA22" s="155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</row>
    <row r="23" spans="2:41" ht="12.75" customHeight="1" thickBot="1" x14ac:dyDescent="0.25">
      <c r="B23" s="162"/>
      <c r="D23" s="157"/>
      <c r="E23" s="157"/>
      <c r="F23" s="157"/>
      <c r="G23" s="168"/>
      <c r="H23" s="169"/>
      <c r="I23" s="169"/>
      <c r="J23" s="174"/>
      <c r="K23" s="20" t="str">
        <f t="shared" ref="K23:AO23" si="2">IF(OR(TRIM(K8)=0,TRIM(K8)=""),"",IF(IFERROR(TRIM(INDEX(QryItemNamed,MATCH(TRIM(K8),ITEM,0),3)),"")="LS","",IFERROR(TRIM(INDEX(QryItemNamed,MATCH(TRIM(K8),ITEM,0),3)),"")))</f>
        <v/>
      </c>
      <c r="L23" s="20" t="str">
        <f t="shared" si="2"/>
        <v/>
      </c>
      <c r="M23" s="20" t="str">
        <f t="shared" si="2"/>
        <v/>
      </c>
      <c r="N23" s="20" t="str">
        <f t="shared" si="2"/>
        <v/>
      </c>
      <c r="O23" s="20" t="str">
        <f t="shared" si="2"/>
        <v/>
      </c>
      <c r="P23" s="20" t="str">
        <f t="shared" si="2"/>
        <v/>
      </c>
      <c r="Q23" s="20" t="str">
        <f t="shared" si="2"/>
        <v/>
      </c>
      <c r="R23" s="20" t="str">
        <f t="shared" si="2"/>
        <v/>
      </c>
      <c r="S23" s="20" t="str">
        <f t="shared" si="2"/>
        <v/>
      </c>
      <c r="T23" s="20" t="str">
        <f t="shared" si="2"/>
        <v/>
      </c>
      <c r="U23" s="20" t="str">
        <f t="shared" si="2"/>
        <v/>
      </c>
      <c r="V23" s="20" t="str">
        <f t="shared" si="2"/>
        <v/>
      </c>
      <c r="W23" s="20" t="str">
        <f t="shared" si="2"/>
        <v/>
      </c>
      <c r="X23" s="20" t="str">
        <f t="shared" si="2"/>
        <v/>
      </c>
      <c r="Y23" s="20" t="str">
        <f t="shared" si="2"/>
        <v/>
      </c>
      <c r="Z23" s="20" t="str">
        <f t="shared" si="2"/>
        <v/>
      </c>
      <c r="AA23" s="73" t="str">
        <f t="shared" si="2"/>
        <v/>
      </c>
      <c r="AB23" s="20" t="str">
        <f t="shared" si="2"/>
        <v/>
      </c>
      <c r="AC23" s="20" t="str">
        <f t="shared" si="2"/>
        <v/>
      </c>
      <c r="AD23" s="20" t="str">
        <f t="shared" si="2"/>
        <v/>
      </c>
      <c r="AE23" s="20" t="str">
        <f t="shared" si="2"/>
        <v/>
      </c>
      <c r="AF23" s="20" t="str">
        <f t="shared" si="2"/>
        <v/>
      </c>
      <c r="AG23" s="20" t="str">
        <f t="shared" si="2"/>
        <v/>
      </c>
      <c r="AH23" s="20" t="str">
        <f t="shared" si="2"/>
        <v/>
      </c>
      <c r="AI23" s="20" t="str">
        <f t="shared" si="2"/>
        <v/>
      </c>
      <c r="AJ23" s="20" t="str">
        <f t="shared" si="2"/>
        <v/>
      </c>
      <c r="AK23" s="20" t="str">
        <f t="shared" si="2"/>
        <v/>
      </c>
      <c r="AL23" s="20" t="str">
        <f t="shared" si="2"/>
        <v/>
      </c>
      <c r="AM23" s="20" t="str">
        <f t="shared" si="2"/>
        <v/>
      </c>
      <c r="AN23" s="20" t="str">
        <f t="shared" si="2"/>
        <v/>
      </c>
      <c r="AO23" s="20" t="str">
        <f t="shared" si="2"/>
        <v/>
      </c>
    </row>
    <row r="24" spans="2:41" ht="12.75" customHeight="1" x14ac:dyDescent="0.2">
      <c r="B24" s="28"/>
      <c r="D24" s="67"/>
      <c r="E24" s="67"/>
      <c r="F24" s="67"/>
      <c r="G24" s="67"/>
      <c r="H24" s="67"/>
      <c r="I24" s="67"/>
      <c r="J24" s="23"/>
      <c r="K24" s="67"/>
      <c r="L24" s="81"/>
      <c r="M24" s="81"/>
      <c r="N24" s="67"/>
      <c r="O24" s="23"/>
      <c r="P24" s="23"/>
      <c r="Q24" s="67"/>
      <c r="R24" s="67"/>
      <c r="S24" s="67"/>
      <c r="T24" s="81"/>
      <c r="U24" s="81"/>
      <c r="V24" s="23"/>
      <c r="W24" s="23"/>
      <c r="X24" s="23"/>
      <c r="Y24" s="23"/>
      <c r="Z24" s="23"/>
      <c r="AA24" s="74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7"/>
      <c r="AM24" s="27"/>
      <c r="AN24" s="27"/>
      <c r="AO24" s="27"/>
    </row>
    <row r="25" spans="2:41" ht="12.75" customHeight="1" x14ac:dyDescent="0.2">
      <c r="B25" s="28"/>
      <c r="D25" s="22"/>
      <c r="E25" s="22"/>
      <c r="F25" s="23" t="s">
        <v>117</v>
      </c>
      <c r="G25" s="23"/>
      <c r="H25" s="22"/>
      <c r="I25" s="23"/>
      <c r="J25" s="23"/>
      <c r="K25" s="27"/>
      <c r="L25" s="32"/>
      <c r="M25" s="32"/>
      <c r="N25" s="27"/>
      <c r="O25" s="27"/>
      <c r="P25" s="27"/>
      <c r="Q25" s="27"/>
      <c r="R25" s="27"/>
      <c r="S25" s="27"/>
      <c r="T25" s="32"/>
      <c r="U25" s="32"/>
      <c r="V25" s="27"/>
      <c r="W25" s="27"/>
      <c r="X25" s="32"/>
      <c r="Y25" s="27"/>
      <c r="Z25" s="27"/>
      <c r="AA25" s="75"/>
      <c r="AB25" s="27"/>
      <c r="AC25" s="27"/>
      <c r="AD25" s="27"/>
      <c r="AE25" s="32"/>
      <c r="AF25" s="27"/>
      <c r="AG25" s="68"/>
      <c r="AH25" s="68"/>
      <c r="AI25" s="68"/>
      <c r="AJ25" s="68"/>
      <c r="AK25" s="27"/>
      <c r="AL25" s="27"/>
      <c r="AM25" s="27"/>
      <c r="AN25" s="27"/>
      <c r="AO25" s="27"/>
    </row>
    <row r="26" spans="2:41" ht="12.75" customHeight="1" x14ac:dyDescent="0.2">
      <c r="B26" s="28"/>
      <c r="D26" s="22"/>
      <c r="E26" s="22"/>
      <c r="F26" s="67" t="s">
        <v>118</v>
      </c>
      <c r="G26" s="67"/>
      <c r="H26" s="22"/>
      <c r="I26" s="67"/>
      <c r="J26" s="23"/>
      <c r="K26" s="27"/>
      <c r="L26" s="32"/>
      <c r="M26" s="32"/>
      <c r="N26" s="32"/>
      <c r="O26" s="32"/>
      <c r="P26" s="27"/>
      <c r="Q26" s="32"/>
      <c r="R26" s="32"/>
      <c r="S26" s="32"/>
      <c r="T26" s="32"/>
      <c r="U26" s="32"/>
      <c r="V26" s="27"/>
      <c r="W26" s="27"/>
      <c r="X26" s="32"/>
      <c r="Y26" s="27"/>
      <c r="Z26" s="27"/>
      <c r="AA26" s="75"/>
      <c r="AB26" s="27"/>
      <c r="AC26" s="27"/>
      <c r="AD26" s="27"/>
      <c r="AE26" s="32"/>
      <c r="AF26" s="27"/>
      <c r="AG26" s="68"/>
      <c r="AH26" s="68"/>
      <c r="AI26" s="68"/>
      <c r="AJ26" s="68"/>
      <c r="AK26" s="27"/>
      <c r="AL26" s="27"/>
      <c r="AM26" s="27"/>
      <c r="AN26" s="27"/>
      <c r="AO26" s="27"/>
    </row>
    <row r="27" spans="2:41" ht="12.75" customHeight="1" x14ac:dyDescent="0.2">
      <c r="B27" s="28"/>
      <c r="D27" s="22"/>
      <c r="E27" s="22"/>
      <c r="F27" s="67" t="s">
        <v>119</v>
      </c>
      <c r="G27" s="67"/>
      <c r="H27" s="22"/>
      <c r="I27" s="67"/>
      <c r="J27" s="23"/>
      <c r="K27" s="27"/>
      <c r="L27" s="32"/>
      <c r="M27" s="32"/>
      <c r="N27" s="27"/>
      <c r="O27" s="27"/>
      <c r="P27" s="27"/>
      <c r="Q27" s="27"/>
      <c r="R27" s="27"/>
      <c r="S27" s="27"/>
      <c r="T27" s="32"/>
      <c r="U27" s="32"/>
      <c r="V27" s="27"/>
      <c r="W27" s="27"/>
      <c r="X27" s="32"/>
      <c r="Y27" s="27"/>
      <c r="Z27" s="27"/>
      <c r="AA27" s="75"/>
      <c r="AB27" s="27"/>
      <c r="AC27" s="27"/>
      <c r="AD27" s="27"/>
      <c r="AE27" s="32"/>
      <c r="AF27" s="27"/>
      <c r="AG27" s="68"/>
      <c r="AH27" s="68"/>
      <c r="AI27" s="68"/>
      <c r="AJ27" s="68"/>
      <c r="AK27" s="27"/>
      <c r="AL27" s="27"/>
      <c r="AM27" s="27"/>
      <c r="AN27" s="27"/>
      <c r="AO27" s="27"/>
    </row>
    <row r="28" spans="2:41" ht="12.75" customHeight="1" x14ac:dyDescent="0.2">
      <c r="B28" s="34"/>
      <c r="D28" s="22"/>
      <c r="E28" s="22"/>
      <c r="F28" s="67"/>
      <c r="G28" s="67"/>
      <c r="H28" s="22"/>
      <c r="I28" s="67"/>
      <c r="J28" s="23"/>
      <c r="K28" s="27"/>
      <c r="L28" s="32"/>
      <c r="M28" s="32"/>
      <c r="N28" s="32"/>
      <c r="O28" s="32"/>
      <c r="P28" s="27"/>
      <c r="Q28" s="32"/>
      <c r="R28" s="32"/>
      <c r="S28" s="32"/>
      <c r="T28" s="32"/>
      <c r="U28" s="32"/>
      <c r="V28" s="27"/>
      <c r="W28" s="27"/>
      <c r="X28" s="32"/>
      <c r="Y28" s="27"/>
      <c r="Z28" s="27"/>
      <c r="AA28" s="75"/>
      <c r="AB28" s="27"/>
      <c r="AC28" s="27"/>
      <c r="AD28" s="27"/>
      <c r="AE28" s="32"/>
      <c r="AF28" s="27"/>
      <c r="AG28" s="68"/>
      <c r="AH28" s="68"/>
      <c r="AI28" s="68"/>
      <c r="AJ28" s="68"/>
      <c r="AK28" s="27"/>
      <c r="AL28" s="27"/>
      <c r="AM28" s="27"/>
      <c r="AN28" s="27"/>
      <c r="AO28" s="27"/>
    </row>
    <row r="29" spans="2:41" ht="12.75" customHeight="1" x14ac:dyDescent="0.2">
      <c r="B29" s="28"/>
      <c r="D29" s="22"/>
      <c r="E29" s="22"/>
      <c r="F29" s="67"/>
      <c r="G29" s="67"/>
      <c r="H29" s="22"/>
      <c r="I29" s="67"/>
      <c r="J29" s="23"/>
      <c r="K29" s="27"/>
      <c r="L29" s="27"/>
      <c r="M29" s="27"/>
      <c r="N29" s="32"/>
      <c r="O29" s="32"/>
      <c r="P29" s="27"/>
      <c r="Q29" s="32"/>
      <c r="R29" s="32"/>
      <c r="S29" s="32"/>
      <c r="T29" s="27"/>
      <c r="U29" s="27"/>
      <c r="V29" s="27"/>
      <c r="W29" s="27"/>
      <c r="X29" s="32"/>
      <c r="Y29" s="27"/>
      <c r="Z29" s="27"/>
      <c r="AA29" s="75"/>
      <c r="AB29" s="27"/>
      <c r="AC29" s="27"/>
      <c r="AD29" s="27"/>
      <c r="AE29" s="32"/>
      <c r="AF29" s="27"/>
      <c r="AG29" s="68"/>
      <c r="AH29" s="68"/>
      <c r="AI29" s="68"/>
      <c r="AJ29" s="68"/>
      <c r="AK29" s="27"/>
      <c r="AL29" s="27"/>
      <c r="AM29" s="27"/>
      <c r="AN29" s="27"/>
      <c r="AO29" s="27"/>
    </row>
    <row r="30" spans="2:41" ht="12.75" customHeight="1" x14ac:dyDescent="0.2">
      <c r="B30" s="28"/>
      <c r="D30" s="22"/>
      <c r="E30" s="22"/>
      <c r="F30" s="67"/>
      <c r="G30" s="80"/>
      <c r="H30" s="22"/>
      <c r="I30" s="80"/>
      <c r="J30" s="23"/>
      <c r="K30" s="27"/>
      <c r="L30" s="27"/>
      <c r="M30" s="27"/>
      <c r="N30" s="32"/>
      <c r="O30" s="32"/>
      <c r="P30" s="27"/>
      <c r="Q30" s="32"/>
      <c r="R30" s="32"/>
      <c r="S30" s="32"/>
      <c r="T30" s="27"/>
      <c r="U30" s="27"/>
      <c r="V30" s="27"/>
      <c r="W30" s="27"/>
      <c r="X30" s="32"/>
      <c r="Y30" s="27"/>
      <c r="Z30" s="27"/>
      <c r="AA30" s="75"/>
      <c r="AB30" s="27"/>
      <c r="AC30" s="27"/>
      <c r="AD30" s="27"/>
      <c r="AE30" s="32"/>
      <c r="AF30" s="27"/>
      <c r="AG30" s="68"/>
      <c r="AH30" s="68"/>
      <c r="AI30" s="68"/>
      <c r="AJ30" s="68"/>
      <c r="AK30" s="27"/>
      <c r="AL30" s="27"/>
      <c r="AM30" s="27"/>
      <c r="AN30" s="27"/>
      <c r="AO30" s="27"/>
    </row>
    <row r="31" spans="2:41" ht="12.75" customHeight="1" x14ac:dyDescent="0.2">
      <c r="B31" s="28"/>
      <c r="D31" s="22"/>
      <c r="E31" s="22"/>
      <c r="F31" s="67"/>
      <c r="G31" s="67"/>
      <c r="H31" s="22"/>
      <c r="I31" s="67"/>
      <c r="J31" s="23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32"/>
      <c r="Y31" s="27"/>
      <c r="Z31" s="27"/>
      <c r="AA31" s="75"/>
      <c r="AB31" s="27"/>
      <c r="AC31" s="27"/>
      <c r="AD31" s="27"/>
      <c r="AE31" s="32"/>
      <c r="AF31" s="27"/>
      <c r="AG31" s="68"/>
      <c r="AH31" s="68"/>
      <c r="AI31" s="68"/>
      <c r="AJ31" s="68"/>
      <c r="AK31" s="27"/>
      <c r="AL31" s="27"/>
      <c r="AM31" s="27"/>
      <c r="AN31" s="27"/>
      <c r="AO31" s="27"/>
    </row>
    <row r="32" spans="2:41" ht="12.75" customHeight="1" x14ac:dyDescent="0.2">
      <c r="B32" s="28"/>
      <c r="D32" s="22"/>
      <c r="E32" s="22"/>
      <c r="F32" s="67"/>
      <c r="G32" s="80"/>
      <c r="H32" s="22"/>
      <c r="I32" s="80"/>
      <c r="J32" s="23"/>
      <c r="K32" s="27"/>
      <c r="L32" s="27"/>
      <c r="M32" s="27"/>
      <c r="N32" s="32"/>
      <c r="O32" s="32"/>
      <c r="P32" s="27"/>
      <c r="Q32" s="32"/>
      <c r="R32" s="32"/>
      <c r="S32" s="32"/>
      <c r="T32" s="27"/>
      <c r="U32" s="27"/>
      <c r="V32" s="27"/>
      <c r="W32" s="27"/>
      <c r="X32" s="32"/>
      <c r="Y32" s="27"/>
      <c r="Z32" s="27"/>
      <c r="AA32" s="75"/>
      <c r="AB32" s="27"/>
      <c r="AC32" s="27"/>
      <c r="AD32" s="27"/>
      <c r="AE32" s="32"/>
      <c r="AF32" s="27"/>
      <c r="AG32" s="68"/>
      <c r="AH32" s="68"/>
      <c r="AI32" s="68"/>
      <c r="AJ32" s="68"/>
      <c r="AK32" s="27"/>
      <c r="AL32" s="27"/>
      <c r="AM32" s="27"/>
      <c r="AN32" s="27"/>
      <c r="AO32" s="27"/>
    </row>
    <row r="33" spans="2:41" ht="12.75" customHeight="1" x14ac:dyDescent="0.2">
      <c r="B33" s="28"/>
      <c r="D33" s="22"/>
      <c r="E33" s="22"/>
      <c r="F33" s="67"/>
      <c r="G33" s="80"/>
      <c r="H33" s="22"/>
      <c r="I33" s="80"/>
      <c r="J33" s="23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2"/>
      <c r="Y33" s="27"/>
      <c r="Z33" s="27"/>
      <c r="AA33" s="75"/>
      <c r="AB33" s="27"/>
      <c r="AC33" s="27"/>
      <c r="AD33" s="27"/>
      <c r="AE33" s="32"/>
      <c r="AF33" s="27"/>
      <c r="AG33" s="68"/>
      <c r="AH33" s="68"/>
      <c r="AI33" s="68"/>
      <c r="AJ33" s="68"/>
      <c r="AK33" s="27"/>
      <c r="AL33" s="27"/>
      <c r="AM33" s="27"/>
      <c r="AN33" s="27"/>
      <c r="AO33" s="27"/>
    </row>
    <row r="34" spans="2:41" ht="12.75" customHeight="1" x14ac:dyDescent="0.2">
      <c r="B34" s="28"/>
      <c r="D34" s="22"/>
      <c r="E34" s="22"/>
      <c r="F34" s="67"/>
      <c r="G34" s="80"/>
      <c r="H34" s="22"/>
      <c r="I34" s="80"/>
      <c r="J34" s="23"/>
      <c r="K34" s="27"/>
      <c r="L34" s="27"/>
      <c r="M34" s="27"/>
      <c r="N34" s="32"/>
      <c r="O34" s="32"/>
      <c r="P34" s="27"/>
      <c r="Q34" s="32"/>
      <c r="R34" s="32"/>
      <c r="S34" s="32"/>
      <c r="T34" s="27"/>
      <c r="U34" s="27"/>
      <c r="V34" s="27"/>
      <c r="W34" s="27"/>
      <c r="X34" s="32"/>
      <c r="Y34" s="27"/>
      <c r="Z34" s="27"/>
      <c r="AA34" s="75"/>
      <c r="AB34" s="27"/>
      <c r="AC34" s="27"/>
      <c r="AD34" s="27"/>
      <c r="AE34" s="32"/>
      <c r="AF34" s="27"/>
      <c r="AG34" s="68"/>
      <c r="AH34" s="68"/>
      <c r="AI34" s="68"/>
      <c r="AJ34" s="68"/>
      <c r="AK34" s="27"/>
      <c r="AL34" s="27"/>
      <c r="AM34" s="27"/>
      <c r="AN34" s="27"/>
      <c r="AO34" s="27"/>
    </row>
    <row r="35" spans="2:41" ht="12.75" customHeight="1" x14ac:dyDescent="0.2">
      <c r="B35" s="28"/>
      <c r="D35" s="22"/>
      <c r="E35" s="22"/>
      <c r="F35" s="67"/>
      <c r="G35" s="80"/>
      <c r="H35" s="22"/>
      <c r="I35" s="80"/>
      <c r="J35" s="23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32"/>
      <c r="Y35" s="27"/>
      <c r="Z35" s="27"/>
      <c r="AA35" s="75"/>
      <c r="AB35" s="27"/>
      <c r="AC35" s="27"/>
      <c r="AD35" s="27"/>
      <c r="AE35" s="32"/>
      <c r="AF35" s="27"/>
      <c r="AG35" s="68"/>
      <c r="AH35" s="68"/>
      <c r="AI35" s="68"/>
      <c r="AJ35" s="68"/>
      <c r="AK35" s="27"/>
      <c r="AL35" s="27"/>
      <c r="AM35" s="27"/>
      <c r="AN35" s="27"/>
      <c r="AO35" s="27"/>
    </row>
    <row r="36" spans="2:41" ht="12.75" customHeight="1" x14ac:dyDescent="0.2">
      <c r="B36" s="28"/>
      <c r="D36" s="22"/>
      <c r="E36" s="22"/>
      <c r="F36" s="67"/>
      <c r="G36" s="80"/>
      <c r="H36" s="22"/>
      <c r="I36" s="80"/>
      <c r="J36" s="23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32"/>
      <c r="Y36" s="27"/>
      <c r="Z36" s="27"/>
      <c r="AA36" s="75"/>
      <c r="AB36" s="27"/>
      <c r="AC36" s="27"/>
      <c r="AD36" s="27"/>
      <c r="AE36" s="32"/>
      <c r="AF36" s="27"/>
      <c r="AG36" s="68"/>
      <c r="AH36" s="68"/>
      <c r="AI36" s="68"/>
      <c r="AJ36" s="68"/>
      <c r="AK36" s="27"/>
      <c r="AL36" s="27"/>
      <c r="AM36" s="27"/>
      <c r="AN36" s="27"/>
      <c r="AO36" s="27"/>
    </row>
    <row r="37" spans="2:41" ht="12.75" customHeight="1" x14ac:dyDescent="0.2">
      <c r="B37" s="28"/>
      <c r="D37" s="22"/>
      <c r="E37" s="22"/>
      <c r="F37" s="67"/>
      <c r="G37" s="80"/>
      <c r="H37" s="22"/>
      <c r="I37" s="80"/>
      <c r="J37" s="23"/>
      <c r="K37" s="27"/>
      <c r="L37" s="27"/>
      <c r="M37" s="27"/>
      <c r="N37" s="32"/>
      <c r="O37" s="32"/>
      <c r="P37" s="27"/>
      <c r="Q37" s="32"/>
      <c r="R37" s="32"/>
      <c r="S37" s="32"/>
      <c r="T37" s="27"/>
      <c r="U37" s="27"/>
      <c r="V37" s="27"/>
      <c r="W37" s="27"/>
      <c r="X37" s="32"/>
      <c r="Y37" s="27"/>
      <c r="Z37" s="27"/>
      <c r="AA37" s="75"/>
      <c r="AB37" s="27"/>
      <c r="AC37" s="27"/>
      <c r="AD37" s="27"/>
      <c r="AE37" s="32"/>
      <c r="AF37" s="27"/>
      <c r="AG37" s="68"/>
      <c r="AH37" s="68"/>
      <c r="AI37" s="68"/>
      <c r="AJ37" s="68"/>
      <c r="AK37" s="27"/>
      <c r="AL37" s="27"/>
      <c r="AM37" s="27"/>
      <c r="AN37" s="27"/>
      <c r="AO37" s="27"/>
    </row>
    <row r="38" spans="2:41" ht="12.75" customHeight="1" x14ac:dyDescent="0.2">
      <c r="B38" s="28"/>
      <c r="D38" s="22"/>
      <c r="E38" s="22"/>
      <c r="F38" s="67"/>
      <c r="G38" s="80"/>
      <c r="H38" s="22"/>
      <c r="I38" s="80"/>
      <c r="J38" s="23"/>
      <c r="K38" s="27"/>
      <c r="L38" s="27"/>
      <c r="M38" s="27"/>
      <c r="N38" s="32"/>
      <c r="O38" s="32"/>
      <c r="P38" s="27"/>
      <c r="Q38" s="32"/>
      <c r="R38" s="32"/>
      <c r="S38" s="32"/>
      <c r="T38" s="27"/>
      <c r="U38" s="27"/>
      <c r="V38" s="27"/>
      <c r="W38" s="27"/>
      <c r="X38" s="32"/>
      <c r="Y38" s="27"/>
      <c r="Z38" s="27"/>
      <c r="AA38" s="75"/>
      <c r="AB38" s="27"/>
      <c r="AC38" s="27"/>
      <c r="AD38" s="27"/>
      <c r="AE38" s="32"/>
      <c r="AF38" s="27"/>
      <c r="AG38" s="68"/>
      <c r="AH38" s="68"/>
      <c r="AI38" s="68"/>
      <c r="AJ38" s="68"/>
      <c r="AK38" s="27"/>
      <c r="AL38" s="27"/>
      <c r="AM38" s="27"/>
      <c r="AN38" s="27"/>
      <c r="AO38" s="27"/>
    </row>
    <row r="39" spans="2:41" ht="12.75" customHeight="1" x14ac:dyDescent="0.2">
      <c r="B39" s="28"/>
      <c r="D39" s="22"/>
      <c r="E39" s="22"/>
      <c r="F39" s="67"/>
      <c r="G39" s="80"/>
      <c r="H39" s="22"/>
      <c r="I39" s="80"/>
      <c r="J39" s="23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2"/>
      <c r="Y39" s="27"/>
      <c r="Z39" s="27"/>
      <c r="AA39" s="75"/>
      <c r="AB39" s="27"/>
      <c r="AC39" s="27"/>
      <c r="AD39" s="27"/>
      <c r="AE39" s="32"/>
      <c r="AF39" s="27"/>
      <c r="AG39" s="68"/>
      <c r="AH39" s="68"/>
      <c r="AI39" s="68"/>
      <c r="AJ39" s="68"/>
      <c r="AK39" s="27"/>
      <c r="AL39" s="27"/>
      <c r="AM39" s="27"/>
      <c r="AN39" s="27"/>
      <c r="AO39" s="27"/>
    </row>
    <row r="40" spans="2:41" ht="12.75" customHeight="1" x14ac:dyDescent="0.2">
      <c r="B40" s="28"/>
      <c r="D40" s="22"/>
      <c r="E40" s="22"/>
      <c r="F40" s="67"/>
      <c r="G40" s="80"/>
      <c r="H40" s="22"/>
      <c r="I40" s="80"/>
      <c r="J40" s="23"/>
      <c r="K40" s="27"/>
      <c r="L40" s="27"/>
      <c r="M40" s="27"/>
      <c r="N40" s="32"/>
      <c r="O40" s="32"/>
      <c r="P40" s="27"/>
      <c r="Q40" s="32"/>
      <c r="R40" s="32"/>
      <c r="S40" s="32"/>
      <c r="T40" s="27"/>
      <c r="U40" s="27"/>
      <c r="V40" s="27"/>
      <c r="W40" s="27"/>
      <c r="X40" s="32"/>
      <c r="Y40" s="27"/>
      <c r="Z40" s="27"/>
      <c r="AA40" s="75"/>
      <c r="AB40" s="27"/>
      <c r="AC40" s="27"/>
      <c r="AD40" s="27"/>
      <c r="AE40" s="32"/>
      <c r="AF40" s="27"/>
      <c r="AG40" s="68"/>
      <c r="AH40" s="68"/>
      <c r="AI40" s="68"/>
      <c r="AJ40" s="68"/>
      <c r="AK40" s="27"/>
      <c r="AL40" s="27"/>
      <c r="AM40" s="27"/>
      <c r="AN40" s="27"/>
      <c r="AO40" s="27"/>
    </row>
    <row r="41" spans="2:41" ht="12.75" customHeight="1" x14ac:dyDescent="0.2">
      <c r="B41" s="28"/>
      <c r="D41" s="22"/>
      <c r="E41" s="22"/>
      <c r="F41" s="67"/>
      <c r="G41" s="80"/>
      <c r="H41" s="22"/>
      <c r="I41" s="80"/>
      <c r="J41" s="23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32"/>
      <c r="Y41" s="27"/>
      <c r="Z41" s="27"/>
      <c r="AA41" s="75"/>
      <c r="AB41" s="27"/>
      <c r="AC41" s="27"/>
      <c r="AD41" s="27"/>
      <c r="AE41" s="32"/>
      <c r="AF41" s="27"/>
      <c r="AG41" s="68"/>
      <c r="AH41" s="68"/>
      <c r="AI41" s="68"/>
      <c r="AJ41" s="68"/>
      <c r="AK41" s="27"/>
      <c r="AL41" s="27"/>
      <c r="AM41" s="27"/>
      <c r="AN41" s="27"/>
      <c r="AO41" s="27"/>
    </row>
    <row r="42" spans="2:41" ht="12.75" customHeight="1" x14ac:dyDescent="0.2">
      <c r="B42" s="28"/>
      <c r="D42" s="22"/>
      <c r="E42" s="22"/>
      <c r="F42" s="67"/>
      <c r="G42" s="80"/>
      <c r="H42" s="22"/>
      <c r="I42" s="80"/>
      <c r="J42" s="23"/>
      <c r="K42" s="27"/>
      <c r="L42" s="27"/>
      <c r="M42" s="27"/>
      <c r="N42" s="32"/>
      <c r="O42" s="32"/>
      <c r="P42" s="27"/>
      <c r="Q42" s="32"/>
      <c r="R42" s="32"/>
      <c r="S42" s="32"/>
      <c r="T42" s="27"/>
      <c r="U42" s="27"/>
      <c r="V42" s="27"/>
      <c r="W42" s="27"/>
      <c r="X42" s="32"/>
      <c r="Y42" s="27"/>
      <c r="Z42" s="27"/>
      <c r="AA42" s="75"/>
      <c r="AB42" s="27"/>
      <c r="AC42" s="27"/>
      <c r="AD42" s="27"/>
      <c r="AE42" s="32"/>
      <c r="AF42" s="27"/>
      <c r="AG42" s="68"/>
      <c r="AH42" s="68"/>
      <c r="AI42" s="68"/>
      <c r="AJ42" s="68"/>
      <c r="AK42" s="27"/>
      <c r="AL42" s="27"/>
      <c r="AM42" s="27"/>
      <c r="AN42" s="27"/>
      <c r="AO42" s="27"/>
    </row>
    <row r="43" spans="2:41" ht="12.75" customHeight="1" x14ac:dyDescent="0.2">
      <c r="B43" s="28"/>
      <c r="D43" s="22"/>
      <c r="E43" s="22"/>
      <c r="F43" s="67"/>
      <c r="G43" s="80"/>
      <c r="H43" s="22"/>
      <c r="I43" s="80"/>
      <c r="J43" s="23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32"/>
      <c r="Y43" s="27"/>
      <c r="Z43" s="27"/>
      <c r="AA43" s="75"/>
      <c r="AB43" s="27"/>
      <c r="AC43" s="27"/>
      <c r="AD43" s="27"/>
      <c r="AE43" s="32"/>
      <c r="AF43" s="27"/>
      <c r="AG43" s="68"/>
      <c r="AH43" s="68"/>
      <c r="AI43" s="68"/>
      <c r="AJ43" s="68"/>
      <c r="AK43" s="27"/>
      <c r="AL43" s="27"/>
      <c r="AM43" s="27"/>
      <c r="AN43" s="27"/>
      <c r="AO43" s="27"/>
    </row>
    <row r="44" spans="2:41" ht="12.75" customHeight="1" x14ac:dyDescent="0.2">
      <c r="B44" s="28"/>
      <c r="D44" s="22"/>
      <c r="E44" s="22"/>
      <c r="F44" s="67"/>
      <c r="G44" s="67"/>
      <c r="H44" s="22"/>
      <c r="I44" s="67"/>
      <c r="J44" s="23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32"/>
      <c r="Y44" s="27"/>
      <c r="Z44" s="27"/>
      <c r="AA44" s="75"/>
      <c r="AB44" s="27"/>
      <c r="AC44" s="27"/>
      <c r="AD44" s="27"/>
      <c r="AE44" s="32"/>
      <c r="AF44" s="27"/>
      <c r="AG44" s="68"/>
      <c r="AH44" s="68"/>
      <c r="AI44" s="68"/>
      <c r="AJ44" s="68"/>
      <c r="AK44" s="27"/>
      <c r="AL44" s="27"/>
      <c r="AM44" s="27"/>
      <c r="AN44" s="27"/>
      <c r="AO44" s="27"/>
    </row>
    <row r="45" spans="2:41" ht="12.75" customHeight="1" x14ac:dyDescent="0.2">
      <c r="B45" s="28"/>
      <c r="D45" s="22"/>
      <c r="E45" s="22"/>
      <c r="F45" s="67"/>
      <c r="G45" s="80"/>
      <c r="H45" s="22"/>
      <c r="I45" s="80"/>
      <c r="J45" s="23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32"/>
      <c r="Y45" s="27"/>
      <c r="Z45" s="27"/>
      <c r="AA45" s="75"/>
      <c r="AB45" s="27"/>
      <c r="AC45" s="27"/>
      <c r="AD45" s="27"/>
      <c r="AE45" s="32"/>
      <c r="AF45" s="27"/>
      <c r="AG45" s="68"/>
      <c r="AH45" s="68"/>
      <c r="AI45" s="68"/>
      <c r="AJ45" s="68"/>
      <c r="AK45" s="27"/>
      <c r="AL45" s="27"/>
      <c r="AM45" s="27"/>
      <c r="AN45" s="27"/>
      <c r="AO45" s="27"/>
    </row>
    <row r="46" spans="2:41" ht="12.75" customHeight="1" x14ac:dyDescent="0.2">
      <c r="B46" s="28"/>
      <c r="D46" s="22"/>
      <c r="E46" s="22"/>
      <c r="F46" s="23"/>
      <c r="G46" s="23"/>
      <c r="H46" s="22"/>
      <c r="I46" s="23"/>
      <c r="J46" s="23"/>
      <c r="K46" s="27"/>
      <c r="L46" s="27"/>
      <c r="M46" s="27"/>
      <c r="N46" s="32"/>
      <c r="O46" s="32"/>
      <c r="P46" s="27"/>
      <c r="Q46" s="32"/>
      <c r="R46" s="32"/>
      <c r="S46" s="32"/>
      <c r="T46" s="27"/>
      <c r="U46" s="27"/>
      <c r="V46" s="27"/>
      <c r="W46" s="27"/>
      <c r="X46" s="32"/>
      <c r="Y46" s="27"/>
      <c r="Z46" s="27"/>
      <c r="AA46" s="75"/>
      <c r="AB46" s="27"/>
      <c r="AC46" s="27"/>
      <c r="AD46" s="27"/>
      <c r="AE46" s="32"/>
      <c r="AF46" s="27"/>
      <c r="AG46" s="68"/>
      <c r="AH46" s="68"/>
      <c r="AI46" s="68"/>
      <c r="AJ46" s="68"/>
      <c r="AK46" s="27"/>
      <c r="AL46" s="27"/>
      <c r="AM46" s="27"/>
      <c r="AN46" s="27"/>
      <c r="AO46" s="27"/>
    </row>
    <row r="47" spans="2:41" ht="12.75" customHeight="1" x14ac:dyDescent="0.2">
      <c r="B47" s="28"/>
      <c r="D47" s="22"/>
      <c r="E47" s="22"/>
      <c r="F47" s="67"/>
      <c r="G47" s="78"/>
      <c r="H47" s="77"/>
      <c r="I47" s="78"/>
      <c r="J47" s="78"/>
      <c r="K47" s="61"/>
      <c r="L47" s="61"/>
      <c r="M47" s="61"/>
      <c r="N47" s="79"/>
      <c r="O47" s="79"/>
      <c r="P47" s="27"/>
      <c r="Q47" s="79"/>
      <c r="R47" s="79"/>
      <c r="S47" s="79"/>
      <c r="T47" s="61"/>
      <c r="U47" s="61"/>
      <c r="V47" s="27"/>
      <c r="W47" s="27"/>
      <c r="X47" s="32"/>
      <c r="Y47" s="27"/>
      <c r="Z47" s="27"/>
      <c r="AA47" s="75"/>
      <c r="AB47" s="27"/>
      <c r="AC47" s="27"/>
      <c r="AD47" s="27"/>
      <c r="AE47" s="32"/>
      <c r="AF47" s="27"/>
      <c r="AG47" s="68"/>
      <c r="AH47" s="68"/>
      <c r="AI47" s="68"/>
      <c r="AJ47" s="68"/>
      <c r="AK47" s="27"/>
      <c r="AL47" s="27"/>
      <c r="AM47" s="27"/>
      <c r="AN47" s="27"/>
      <c r="AO47" s="27"/>
    </row>
    <row r="48" spans="2:41" ht="12.75" customHeight="1" x14ac:dyDescent="0.2">
      <c r="B48" s="28"/>
      <c r="D48" s="22"/>
      <c r="E48" s="22"/>
      <c r="F48" s="67"/>
      <c r="G48" s="82"/>
      <c r="H48" s="22"/>
      <c r="I48" s="82"/>
      <c r="J48" s="23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32"/>
      <c r="Y48" s="27"/>
      <c r="Z48" s="27"/>
      <c r="AA48" s="75"/>
      <c r="AB48" s="27"/>
      <c r="AC48" s="27"/>
      <c r="AD48" s="27"/>
      <c r="AE48" s="32"/>
      <c r="AF48" s="27"/>
      <c r="AG48" s="68"/>
      <c r="AH48" s="68"/>
      <c r="AI48" s="68"/>
      <c r="AJ48" s="68"/>
      <c r="AK48" s="27"/>
      <c r="AL48" s="27"/>
      <c r="AM48" s="27"/>
      <c r="AN48" s="27"/>
      <c r="AO48" s="27"/>
    </row>
    <row r="49" spans="2:41" ht="12.75" customHeight="1" x14ac:dyDescent="0.2">
      <c r="B49" s="28"/>
      <c r="D49" s="22"/>
      <c r="E49" s="22"/>
      <c r="F49" s="67"/>
      <c r="G49" s="82"/>
      <c r="H49" s="22"/>
      <c r="I49" s="82"/>
      <c r="J49" s="23"/>
      <c r="K49" s="27"/>
      <c r="L49" s="27"/>
      <c r="M49" s="27"/>
      <c r="N49" s="32"/>
      <c r="O49" s="32"/>
      <c r="P49" s="27"/>
      <c r="Q49" s="32"/>
      <c r="R49" s="32"/>
      <c r="S49" s="32"/>
      <c r="T49" s="27"/>
      <c r="U49" s="27"/>
      <c r="V49" s="27"/>
      <c r="W49" s="27"/>
      <c r="X49" s="32"/>
      <c r="Y49" s="27"/>
      <c r="Z49" s="27"/>
      <c r="AA49" s="75"/>
      <c r="AB49" s="27"/>
      <c r="AC49" s="27"/>
      <c r="AD49" s="27"/>
      <c r="AE49" s="32"/>
      <c r="AF49" s="27"/>
      <c r="AG49" s="68"/>
      <c r="AH49" s="68"/>
      <c r="AI49" s="68"/>
      <c r="AJ49" s="68"/>
      <c r="AK49" s="27"/>
      <c r="AL49" s="27"/>
      <c r="AM49" s="27"/>
      <c r="AN49" s="27"/>
      <c r="AO49" s="27"/>
    </row>
    <row r="50" spans="2:41" ht="12.75" customHeight="1" x14ac:dyDescent="0.2">
      <c r="B50" s="28"/>
      <c r="D50" s="22"/>
      <c r="E50" s="22"/>
      <c r="F50" s="67"/>
      <c r="G50" s="82"/>
      <c r="H50" s="22"/>
      <c r="I50" s="82"/>
      <c r="J50" s="23"/>
      <c r="K50" s="27"/>
      <c r="L50" s="27"/>
      <c r="M50" s="27"/>
      <c r="N50" s="32"/>
      <c r="O50" s="32"/>
      <c r="P50" s="27"/>
      <c r="Q50" s="32"/>
      <c r="R50" s="32"/>
      <c r="S50" s="32"/>
      <c r="T50" s="27"/>
      <c r="U50" s="27"/>
      <c r="V50" s="27"/>
      <c r="W50" s="27"/>
      <c r="X50" s="32"/>
      <c r="Y50" s="27"/>
      <c r="Z50" s="27"/>
      <c r="AA50" s="75"/>
      <c r="AB50" s="27"/>
      <c r="AC50" s="27"/>
      <c r="AD50" s="27"/>
      <c r="AE50" s="32"/>
      <c r="AF50" s="27"/>
      <c r="AG50" s="68"/>
      <c r="AH50" s="68"/>
      <c r="AI50" s="68"/>
      <c r="AJ50" s="68"/>
      <c r="AK50" s="27"/>
      <c r="AL50" s="27"/>
      <c r="AM50" s="27"/>
      <c r="AN50" s="27"/>
      <c r="AO50" s="27"/>
    </row>
    <row r="51" spans="2:41" ht="12.75" customHeight="1" x14ac:dyDescent="0.2">
      <c r="B51" s="28"/>
      <c r="D51" s="22"/>
      <c r="E51" s="22"/>
      <c r="F51" s="67"/>
      <c r="G51" s="82"/>
      <c r="H51" s="22"/>
      <c r="I51" s="82"/>
      <c r="J51" s="23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32"/>
      <c r="Y51" s="27"/>
      <c r="Z51" s="27"/>
      <c r="AA51" s="75"/>
      <c r="AB51" s="27"/>
      <c r="AC51" s="27"/>
      <c r="AD51" s="27"/>
      <c r="AE51" s="32"/>
      <c r="AF51" s="27"/>
      <c r="AG51" s="68"/>
      <c r="AH51" s="68"/>
      <c r="AI51" s="68"/>
      <c r="AJ51" s="68"/>
      <c r="AK51" s="27"/>
      <c r="AL51" s="27"/>
      <c r="AM51" s="27"/>
      <c r="AN51" s="27"/>
      <c r="AO51" s="27"/>
    </row>
    <row r="52" spans="2:41" ht="12.75" customHeight="1" x14ac:dyDescent="0.2">
      <c r="B52" s="28"/>
      <c r="D52" s="22"/>
      <c r="E52" s="22"/>
      <c r="F52" s="23"/>
      <c r="G52" s="23"/>
      <c r="H52" s="22"/>
      <c r="I52" s="23"/>
      <c r="J52" s="23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32"/>
      <c r="Y52" s="27"/>
      <c r="Z52" s="27"/>
      <c r="AA52" s="75"/>
      <c r="AB52" s="27"/>
      <c r="AC52" s="27"/>
      <c r="AD52" s="27"/>
      <c r="AE52" s="32"/>
      <c r="AF52" s="27"/>
      <c r="AG52" s="68"/>
      <c r="AH52" s="68"/>
      <c r="AI52" s="68"/>
      <c r="AJ52" s="68"/>
      <c r="AK52" s="27"/>
      <c r="AL52" s="27"/>
      <c r="AM52" s="27"/>
      <c r="AN52" s="27"/>
      <c r="AO52" s="27"/>
    </row>
    <row r="53" spans="2:41" ht="12.75" customHeight="1" x14ac:dyDescent="0.2">
      <c r="B53" s="28"/>
      <c r="D53" s="22"/>
      <c r="E53" s="22"/>
      <c r="F53" s="23"/>
      <c r="G53" s="23"/>
      <c r="H53" s="22"/>
      <c r="I53" s="23"/>
      <c r="J53" s="23"/>
      <c r="K53" s="27"/>
      <c r="L53" s="27"/>
      <c r="M53" s="27"/>
      <c r="N53" s="32"/>
      <c r="O53" s="32"/>
      <c r="P53" s="27"/>
      <c r="Q53" s="32"/>
      <c r="R53" s="32"/>
      <c r="S53" s="32"/>
      <c r="T53" s="27"/>
      <c r="U53" s="27"/>
      <c r="V53" s="27"/>
      <c r="W53" s="27"/>
      <c r="X53" s="32"/>
      <c r="Y53" s="27"/>
      <c r="Z53" s="27"/>
      <c r="AA53" s="75"/>
      <c r="AB53" s="27"/>
      <c r="AC53" s="27"/>
      <c r="AD53" s="27"/>
      <c r="AE53" s="32"/>
      <c r="AF53" s="27"/>
      <c r="AG53" s="68"/>
      <c r="AH53" s="68"/>
      <c r="AI53" s="68"/>
      <c r="AJ53" s="68"/>
      <c r="AK53" s="27"/>
      <c r="AL53" s="27"/>
      <c r="AM53" s="27"/>
      <c r="AN53" s="27"/>
      <c r="AO53" s="27"/>
    </row>
    <row r="54" spans="2:41" ht="12.75" customHeight="1" x14ac:dyDescent="0.2">
      <c r="B54" s="28"/>
      <c r="D54" s="22"/>
      <c r="E54" s="22"/>
      <c r="F54" s="23"/>
      <c r="G54" s="23"/>
      <c r="H54" s="22"/>
      <c r="I54" s="23"/>
      <c r="J54" s="23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32"/>
      <c r="Y54" s="27"/>
      <c r="Z54" s="27"/>
      <c r="AA54" s="75"/>
      <c r="AB54" s="27"/>
      <c r="AC54" s="27"/>
      <c r="AD54" s="27"/>
      <c r="AE54" s="32"/>
      <c r="AF54" s="27"/>
      <c r="AG54" s="68"/>
      <c r="AH54" s="68"/>
      <c r="AI54" s="68"/>
      <c r="AJ54" s="68"/>
      <c r="AK54" s="27"/>
      <c r="AL54" s="27"/>
      <c r="AM54" s="27"/>
      <c r="AN54" s="27"/>
      <c r="AO54" s="27"/>
    </row>
    <row r="55" spans="2:41" ht="12.75" customHeight="1" x14ac:dyDescent="0.2">
      <c r="B55" s="28"/>
      <c r="D55" s="22"/>
      <c r="E55" s="22"/>
      <c r="F55" s="23"/>
      <c r="G55" s="23"/>
      <c r="H55" s="22"/>
      <c r="I55" s="23"/>
      <c r="J55" s="23"/>
      <c r="K55" s="27"/>
      <c r="L55" s="27"/>
      <c r="M55" s="27"/>
      <c r="N55" s="32"/>
      <c r="O55" s="32"/>
      <c r="P55" s="27"/>
      <c r="Q55" s="32"/>
      <c r="R55" s="32"/>
      <c r="S55" s="32"/>
      <c r="T55" s="27"/>
      <c r="U55" s="27"/>
      <c r="V55" s="27"/>
      <c r="W55" s="27"/>
      <c r="X55" s="32"/>
      <c r="Y55" s="27"/>
      <c r="Z55" s="27"/>
      <c r="AA55" s="75"/>
      <c r="AB55" s="27"/>
      <c r="AC55" s="27"/>
      <c r="AD55" s="27"/>
      <c r="AE55" s="32"/>
      <c r="AF55" s="27"/>
      <c r="AG55" s="68"/>
      <c r="AH55" s="68"/>
      <c r="AI55" s="68"/>
      <c r="AJ55" s="68"/>
      <c r="AK55" s="27"/>
      <c r="AL55" s="27"/>
      <c r="AM55" s="27"/>
      <c r="AN55" s="27"/>
      <c r="AO55" s="27"/>
    </row>
    <row r="56" spans="2:41" ht="12.75" customHeight="1" x14ac:dyDescent="0.2">
      <c r="B56" s="28"/>
      <c r="D56" s="22"/>
      <c r="E56" s="22"/>
      <c r="F56" s="23"/>
      <c r="G56" s="23"/>
      <c r="H56" s="22"/>
      <c r="I56" s="23"/>
      <c r="J56" s="23"/>
      <c r="K56" s="27"/>
      <c r="L56" s="27"/>
      <c r="M56" s="27"/>
      <c r="N56" s="27"/>
      <c r="O56" s="27"/>
      <c r="P56" s="27"/>
      <c r="Q56" s="32"/>
      <c r="R56" s="32"/>
      <c r="S56" s="32"/>
      <c r="T56" s="27"/>
      <c r="U56" s="27"/>
      <c r="V56" s="27"/>
      <c r="W56" s="27"/>
      <c r="X56" s="32"/>
      <c r="Y56" s="27"/>
      <c r="Z56" s="27"/>
      <c r="AA56" s="75"/>
      <c r="AB56" s="27"/>
      <c r="AC56" s="27"/>
      <c r="AD56" s="27"/>
      <c r="AE56" s="32"/>
      <c r="AF56" s="27"/>
      <c r="AG56" s="68"/>
      <c r="AH56" s="68"/>
      <c r="AI56" s="68"/>
      <c r="AJ56" s="68"/>
      <c r="AK56" s="27"/>
      <c r="AL56" s="27"/>
      <c r="AM56" s="27"/>
      <c r="AN56" s="27"/>
      <c r="AO56" s="27"/>
    </row>
    <row r="57" spans="2:41" ht="12.75" customHeight="1" x14ac:dyDescent="0.2">
      <c r="B57" s="28"/>
      <c r="D57" s="22"/>
      <c r="E57" s="22"/>
      <c r="F57" s="23"/>
      <c r="G57" s="23"/>
      <c r="H57" s="22"/>
      <c r="I57" s="23"/>
      <c r="J57" s="23"/>
      <c r="K57" s="27"/>
      <c r="L57" s="27"/>
      <c r="M57" s="27"/>
      <c r="N57" s="27"/>
      <c r="O57" s="27"/>
      <c r="P57" s="27"/>
      <c r="Q57" s="32"/>
      <c r="R57" s="32"/>
      <c r="S57" s="32"/>
      <c r="T57" s="27"/>
      <c r="U57" s="27"/>
      <c r="V57" s="27"/>
      <c r="W57" s="27"/>
      <c r="X57" s="32"/>
      <c r="Y57" s="27"/>
      <c r="Z57" s="27"/>
      <c r="AA57" s="75"/>
      <c r="AB57" s="27"/>
      <c r="AC57" s="27"/>
      <c r="AD57" s="27"/>
      <c r="AE57" s="32"/>
      <c r="AF57" s="27"/>
      <c r="AG57" s="68"/>
      <c r="AH57" s="68"/>
      <c r="AI57" s="68"/>
      <c r="AJ57" s="68"/>
      <c r="AK57" s="27"/>
      <c r="AL57" s="27"/>
      <c r="AM57" s="27"/>
      <c r="AN57" s="27"/>
      <c r="AO57" s="27"/>
    </row>
    <row r="58" spans="2:41" ht="12.75" customHeight="1" x14ac:dyDescent="0.2">
      <c r="B58" s="28"/>
      <c r="D58" s="22"/>
      <c r="E58" s="22"/>
      <c r="F58" s="67"/>
      <c r="G58" s="80"/>
      <c r="H58" s="22"/>
      <c r="I58" s="80"/>
      <c r="J58" s="23"/>
      <c r="K58" s="27"/>
      <c r="L58" s="27"/>
      <c r="M58" s="27"/>
      <c r="N58" s="27"/>
      <c r="O58" s="27"/>
      <c r="P58" s="27"/>
      <c r="Q58" s="32"/>
      <c r="R58" s="32"/>
      <c r="S58" s="32"/>
      <c r="T58" s="27"/>
      <c r="U58" s="27"/>
      <c r="V58" s="27"/>
      <c r="W58" s="27"/>
      <c r="X58" s="32"/>
      <c r="Y58" s="27"/>
      <c r="Z58" s="27"/>
      <c r="AA58" s="75"/>
      <c r="AB58" s="27"/>
      <c r="AC58" s="27"/>
      <c r="AD58" s="27"/>
      <c r="AE58" s="32"/>
      <c r="AF58" s="27"/>
      <c r="AG58" s="68"/>
      <c r="AH58" s="68"/>
      <c r="AI58" s="68"/>
      <c r="AJ58" s="68"/>
      <c r="AK58" s="27"/>
      <c r="AL58" s="27"/>
      <c r="AM58" s="27"/>
      <c r="AN58" s="27"/>
      <c r="AO58" s="27"/>
    </row>
    <row r="59" spans="2:41" ht="12.75" customHeight="1" x14ac:dyDescent="0.2">
      <c r="B59" s="28"/>
      <c r="D59" s="22"/>
      <c r="E59" s="22"/>
      <c r="F59" s="23"/>
      <c r="G59" s="23"/>
      <c r="H59" s="22"/>
      <c r="I59" s="23"/>
      <c r="J59" s="67"/>
      <c r="K59" s="51"/>
      <c r="L59" s="47"/>
      <c r="M59" s="47"/>
      <c r="N59" s="32"/>
      <c r="O59" s="32"/>
      <c r="P59" s="27"/>
      <c r="Q59" s="32"/>
      <c r="R59" s="32"/>
      <c r="S59" s="32"/>
      <c r="T59" s="27"/>
      <c r="U59" s="27"/>
      <c r="V59" s="27"/>
      <c r="W59" s="27"/>
      <c r="X59" s="32"/>
      <c r="Y59" s="27"/>
      <c r="Z59" s="27"/>
      <c r="AA59" s="75"/>
      <c r="AB59" s="27"/>
      <c r="AC59" s="27"/>
      <c r="AD59" s="27"/>
      <c r="AE59" s="32"/>
      <c r="AF59" s="27"/>
      <c r="AG59" s="68"/>
      <c r="AH59" s="68"/>
      <c r="AI59" s="68"/>
      <c r="AJ59" s="68"/>
      <c r="AK59" s="27"/>
      <c r="AL59" s="27"/>
      <c r="AM59" s="27"/>
      <c r="AN59" s="27"/>
      <c r="AO59" s="27"/>
    </row>
    <row r="60" spans="2:41" ht="12.75" customHeight="1" x14ac:dyDescent="0.2">
      <c r="B60" s="28"/>
      <c r="D60" s="22"/>
      <c r="E60" s="22"/>
      <c r="F60" s="23"/>
      <c r="G60" s="23"/>
      <c r="H60" s="22"/>
      <c r="I60" s="23"/>
      <c r="J60" s="67"/>
      <c r="K60" s="51"/>
      <c r="L60" s="47"/>
      <c r="M60" s="47"/>
      <c r="N60" s="27"/>
      <c r="O60" s="27"/>
      <c r="P60" s="27"/>
      <c r="Q60" s="32"/>
      <c r="R60" s="32"/>
      <c r="S60" s="32"/>
      <c r="T60" s="27"/>
      <c r="U60" s="27"/>
      <c r="V60" s="27"/>
      <c r="W60" s="27"/>
      <c r="X60" s="32"/>
      <c r="Y60" s="27"/>
      <c r="Z60" s="27"/>
      <c r="AA60" s="75"/>
      <c r="AB60" s="27"/>
      <c r="AC60" s="27"/>
      <c r="AD60" s="27"/>
      <c r="AE60" s="32"/>
      <c r="AF60" s="27"/>
      <c r="AG60" s="68"/>
      <c r="AH60" s="68"/>
      <c r="AI60" s="68"/>
      <c r="AJ60" s="68"/>
      <c r="AK60" s="27"/>
      <c r="AL60" s="27"/>
      <c r="AM60" s="27"/>
      <c r="AN60" s="27"/>
      <c r="AO60" s="27"/>
    </row>
    <row r="61" spans="2:41" ht="12.75" customHeight="1" x14ac:dyDescent="0.2">
      <c r="B61" s="28"/>
      <c r="D61" s="22"/>
      <c r="E61" s="22"/>
      <c r="F61" s="23"/>
      <c r="G61" s="23"/>
      <c r="H61" s="22"/>
      <c r="I61" s="23"/>
      <c r="J61" s="67"/>
      <c r="K61" s="51"/>
      <c r="L61" s="47"/>
      <c r="M61" s="47"/>
      <c r="N61" s="32"/>
      <c r="O61" s="32"/>
      <c r="P61" s="27"/>
      <c r="Q61" s="32"/>
      <c r="R61" s="32"/>
      <c r="S61" s="32"/>
      <c r="T61" s="27"/>
      <c r="U61" s="27"/>
      <c r="V61" s="27"/>
      <c r="W61" s="27"/>
      <c r="X61" s="32"/>
      <c r="Y61" s="27"/>
      <c r="Z61" s="27"/>
      <c r="AA61" s="75"/>
      <c r="AB61" s="27"/>
      <c r="AC61" s="27"/>
      <c r="AD61" s="27"/>
      <c r="AE61" s="32"/>
      <c r="AF61" s="27"/>
      <c r="AG61" s="68"/>
      <c r="AH61" s="68"/>
      <c r="AI61" s="68"/>
      <c r="AJ61" s="68"/>
      <c r="AK61" s="27"/>
      <c r="AL61" s="27"/>
      <c r="AM61" s="27"/>
      <c r="AN61" s="27"/>
      <c r="AO61" s="27"/>
    </row>
    <row r="62" spans="2:41" ht="12.75" customHeight="1" x14ac:dyDescent="0.2">
      <c r="B62" s="28"/>
      <c r="D62" s="22"/>
      <c r="E62" s="22"/>
      <c r="F62" s="23"/>
      <c r="G62" s="23"/>
      <c r="H62" s="22"/>
      <c r="I62" s="23"/>
      <c r="J62" s="67"/>
      <c r="K62" s="51"/>
      <c r="L62" s="47"/>
      <c r="M62" s="47"/>
      <c r="N62" s="27"/>
      <c r="O62" s="27"/>
      <c r="P62" s="27"/>
      <c r="Q62" s="32"/>
      <c r="R62" s="32"/>
      <c r="S62" s="32"/>
      <c r="T62" s="27"/>
      <c r="U62" s="27"/>
      <c r="V62" s="27"/>
      <c r="W62" s="27"/>
      <c r="X62" s="32"/>
      <c r="Y62" s="27"/>
      <c r="Z62" s="27"/>
      <c r="AA62" s="75"/>
      <c r="AB62" s="27"/>
      <c r="AC62" s="27"/>
      <c r="AD62" s="27"/>
      <c r="AE62" s="32"/>
      <c r="AF62" s="27"/>
      <c r="AG62" s="68"/>
      <c r="AH62" s="68"/>
      <c r="AI62" s="68"/>
      <c r="AJ62" s="68"/>
      <c r="AK62" s="27"/>
      <c r="AL62" s="27"/>
      <c r="AM62" s="27"/>
      <c r="AN62" s="27"/>
      <c r="AO62" s="27"/>
    </row>
    <row r="63" spans="2:41" ht="12.75" customHeight="1" x14ac:dyDescent="0.2">
      <c r="B63" s="28"/>
      <c r="D63" s="22"/>
      <c r="E63" s="22"/>
      <c r="F63" s="23"/>
      <c r="G63" s="23"/>
      <c r="H63" s="22"/>
      <c r="I63" s="23"/>
      <c r="J63" s="67"/>
      <c r="K63" s="51"/>
      <c r="L63" s="47"/>
      <c r="M63" s="47"/>
      <c r="N63" s="27"/>
      <c r="O63" s="27"/>
      <c r="P63" s="27"/>
      <c r="Q63" s="32"/>
      <c r="R63" s="32"/>
      <c r="S63" s="32"/>
      <c r="T63" s="27"/>
      <c r="U63" s="27"/>
      <c r="V63" s="27"/>
      <c r="W63" s="27"/>
      <c r="X63" s="32"/>
      <c r="Y63" s="27"/>
      <c r="Z63" s="27"/>
      <c r="AA63" s="75"/>
      <c r="AB63" s="27"/>
      <c r="AC63" s="27"/>
      <c r="AD63" s="27"/>
      <c r="AE63" s="32"/>
      <c r="AF63" s="27"/>
      <c r="AG63" s="68"/>
      <c r="AH63" s="68"/>
      <c r="AI63" s="68"/>
      <c r="AJ63" s="68"/>
      <c r="AK63" s="27"/>
      <c r="AL63" s="27"/>
      <c r="AM63" s="27"/>
      <c r="AN63" s="27"/>
      <c r="AO63" s="27"/>
    </row>
    <row r="64" spans="2:41" ht="12.75" customHeight="1" x14ac:dyDescent="0.2">
      <c r="B64" s="28"/>
      <c r="D64" s="22"/>
      <c r="E64" s="22"/>
      <c r="F64" s="23"/>
      <c r="G64" s="23"/>
      <c r="H64" s="22"/>
      <c r="I64" s="23"/>
      <c r="J64" s="67"/>
      <c r="K64" s="84"/>
      <c r="L64" s="47"/>
      <c r="M64" s="47"/>
      <c r="N64" s="32"/>
      <c r="O64" s="32"/>
      <c r="P64" s="27"/>
      <c r="Q64" s="32"/>
      <c r="R64" s="32"/>
      <c r="S64" s="32"/>
      <c r="T64" s="27"/>
      <c r="U64" s="27"/>
      <c r="V64" s="27"/>
      <c r="W64" s="27"/>
      <c r="X64" s="32"/>
      <c r="Y64" s="27"/>
      <c r="Z64" s="27"/>
      <c r="AA64" s="75"/>
      <c r="AB64" s="27"/>
      <c r="AC64" s="27"/>
      <c r="AD64" s="27"/>
      <c r="AE64" s="32"/>
      <c r="AF64" s="27"/>
      <c r="AG64" s="68"/>
      <c r="AH64" s="68"/>
      <c r="AI64" s="68"/>
      <c r="AJ64" s="68"/>
      <c r="AK64" s="27"/>
      <c r="AL64" s="27"/>
      <c r="AM64" s="27"/>
      <c r="AN64" s="27"/>
      <c r="AO64" s="27"/>
    </row>
    <row r="65" spans="2:41" ht="12.75" customHeight="1" x14ac:dyDescent="0.2">
      <c r="B65" s="28"/>
      <c r="D65" s="22"/>
      <c r="E65" s="22"/>
      <c r="F65" s="23"/>
      <c r="G65" s="23"/>
      <c r="H65" s="22"/>
      <c r="I65" s="23"/>
      <c r="J65" s="67"/>
      <c r="K65" s="84"/>
      <c r="L65" s="47"/>
      <c r="M65" s="4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32"/>
      <c r="Y65" s="27"/>
      <c r="Z65" s="27"/>
      <c r="AA65" s="75"/>
      <c r="AB65" s="27"/>
      <c r="AC65" s="27"/>
      <c r="AD65" s="27"/>
      <c r="AE65" s="32"/>
      <c r="AF65" s="27"/>
      <c r="AG65" s="68"/>
      <c r="AH65" s="68"/>
      <c r="AI65" s="68"/>
      <c r="AJ65" s="68"/>
      <c r="AK65" s="27"/>
      <c r="AL65" s="27"/>
      <c r="AM65" s="27"/>
      <c r="AN65" s="27"/>
      <c r="AO65" s="27"/>
    </row>
    <row r="66" spans="2:41" ht="12.75" customHeight="1" x14ac:dyDescent="0.2">
      <c r="B66" s="28"/>
      <c r="D66" s="22"/>
      <c r="E66" s="22"/>
      <c r="F66" s="23"/>
      <c r="G66" s="23"/>
      <c r="H66" s="22"/>
      <c r="I66" s="23"/>
      <c r="J66" s="67"/>
      <c r="K66" s="84"/>
      <c r="L66" s="47"/>
      <c r="M66" s="47"/>
      <c r="N66" s="32"/>
      <c r="O66" s="32"/>
      <c r="P66" s="27"/>
      <c r="Q66" s="32"/>
      <c r="R66" s="32"/>
      <c r="S66" s="32"/>
      <c r="T66" s="27"/>
      <c r="U66" s="27"/>
      <c r="V66" s="27"/>
      <c r="W66" s="27"/>
      <c r="X66" s="32"/>
      <c r="Y66" s="27"/>
      <c r="Z66" s="27"/>
      <c r="AA66" s="75"/>
      <c r="AB66" s="27"/>
      <c r="AC66" s="27"/>
      <c r="AD66" s="27"/>
      <c r="AE66" s="32"/>
      <c r="AF66" s="27"/>
      <c r="AG66" s="68"/>
      <c r="AH66" s="68"/>
      <c r="AI66" s="68"/>
      <c r="AJ66" s="68"/>
      <c r="AK66" s="27"/>
      <c r="AL66" s="27"/>
      <c r="AM66" s="27"/>
      <c r="AN66" s="27"/>
      <c r="AO66" s="27"/>
    </row>
    <row r="67" spans="2:41" ht="12.75" customHeight="1" x14ac:dyDescent="0.2">
      <c r="B67" s="28"/>
      <c r="D67" s="22"/>
      <c r="E67" s="22"/>
      <c r="F67" s="23"/>
      <c r="G67" s="23"/>
      <c r="H67" s="22"/>
      <c r="I67" s="23"/>
      <c r="J67" s="67"/>
      <c r="K67" s="84"/>
      <c r="L67" s="47"/>
      <c r="M67" s="4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32"/>
      <c r="Y67" s="27"/>
      <c r="Z67" s="27"/>
      <c r="AA67" s="75"/>
      <c r="AB67" s="27"/>
      <c r="AC67" s="27"/>
      <c r="AD67" s="27"/>
      <c r="AE67" s="32"/>
      <c r="AF67" s="27"/>
      <c r="AG67" s="68"/>
      <c r="AH67" s="68"/>
      <c r="AI67" s="68"/>
      <c r="AJ67" s="68"/>
      <c r="AK67" s="27"/>
      <c r="AL67" s="27"/>
      <c r="AM67" s="27"/>
      <c r="AN67" s="27"/>
      <c r="AO67" s="27"/>
    </row>
    <row r="68" spans="2:41" ht="12.75" customHeight="1" x14ac:dyDescent="0.2">
      <c r="B68" s="28"/>
      <c r="D68" s="22"/>
      <c r="E68" s="22"/>
      <c r="F68" s="23"/>
      <c r="G68" s="23"/>
      <c r="H68" s="22"/>
      <c r="I68" s="23"/>
      <c r="J68" s="67"/>
      <c r="K68" s="84"/>
      <c r="L68" s="47"/>
      <c r="M68" s="47"/>
      <c r="N68" s="32"/>
      <c r="O68" s="32"/>
      <c r="P68" s="27"/>
      <c r="Q68" s="32"/>
      <c r="R68" s="32"/>
      <c r="S68" s="32"/>
      <c r="T68" s="27"/>
      <c r="U68" s="27"/>
      <c r="V68" s="27"/>
      <c r="W68" s="27"/>
      <c r="X68" s="32"/>
      <c r="Y68" s="27"/>
      <c r="Z68" s="27"/>
      <c r="AA68" s="75"/>
      <c r="AB68" s="27"/>
      <c r="AC68" s="27"/>
      <c r="AD68" s="27"/>
      <c r="AE68" s="32"/>
      <c r="AF68" s="27"/>
      <c r="AG68" s="68"/>
      <c r="AH68" s="68"/>
      <c r="AI68" s="68"/>
      <c r="AJ68" s="68"/>
      <c r="AK68" s="27"/>
      <c r="AL68" s="27"/>
      <c r="AM68" s="27"/>
      <c r="AN68" s="27"/>
      <c r="AO68" s="27"/>
    </row>
    <row r="69" spans="2:41" ht="12.75" customHeight="1" x14ac:dyDescent="0.2">
      <c r="B69" s="28"/>
      <c r="D69" s="22"/>
      <c r="E69" s="22"/>
      <c r="F69" s="23"/>
      <c r="G69" s="23"/>
      <c r="H69" s="22"/>
      <c r="I69" s="23"/>
      <c r="J69" s="67"/>
      <c r="K69" s="84"/>
      <c r="L69" s="47"/>
      <c r="M69" s="4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32"/>
      <c r="Y69" s="27"/>
      <c r="Z69" s="27"/>
      <c r="AA69" s="75"/>
      <c r="AB69" s="27"/>
      <c r="AC69" s="27"/>
      <c r="AD69" s="27"/>
      <c r="AE69" s="32"/>
      <c r="AF69" s="27"/>
      <c r="AG69" s="68"/>
      <c r="AH69" s="68"/>
      <c r="AI69" s="68"/>
      <c r="AJ69" s="68"/>
      <c r="AK69" s="27"/>
      <c r="AL69" s="27"/>
      <c r="AM69" s="27"/>
      <c r="AN69" s="27"/>
      <c r="AO69" s="27"/>
    </row>
    <row r="70" spans="2:41" ht="12.75" customHeight="1" x14ac:dyDescent="0.2">
      <c r="B70" s="28"/>
      <c r="D70" s="22"/>
      <c r="E70" s="22"/>
      <c r="F70" s="23"/>
      <c r="G70" s="23"/>
      <c r="H70" s="22"/>
      <c r="I70" s="23"/>
      <c r="J70" s="67"/>
      <c r="K70" s="51"/>
      <c r="L70" s="47"/>
      <c r="M70" s="47"/>
      <c r="N70" s="32"/>
      <c r="O70" s="32"/>
      <c r="P70" s="27"/>
      <c r="Q70" s="32"/>
      <c r="R70" s="32"/>
      <c r="S70" s="32"/>
      <c r="T70" s="27"/>
      <c r="U70" s="27"/>
      <c r="V70" s="27"/>
      <c r="W70" s="27"/>
      <c r="X70" s="32"/>
      <c r="Y70" s="27"/>
      <c r="Z70" s="27"/>
      <c r="AA70" s="75"/>
      <c r="AB70" s="27"/>
      <c r="AC70" s="27"/>
      <c r="AD70" s="27"/>
      <c r="AE70" s="32"/>
      <c r="AF70" s="27"/>
      <c r="AG70" s="68"/>
      <c r="AH70" s="68"/>
      <c r="AI70" s="68"/>
      <c r="AJ70" s="68"/>
      <c r="AK70" s="27"/>
      <c r="AL70" s="27"/>
      <c r="AM70" s="27"/>
      <c r="AN70" s="27"/>
      <c r="AO70" s="27"/>
    </row>
    <row r="71" spans="2:41" ht="12.75" customHeight="1" x14ac:dyDescent="0.2">
      <c r="B71" s="28"/>
      <c r="D71" s="22"/>
      <c r="E71" s="22"/>
      <c r="F71" s="23"/>
      <c r="G71" s="23"/>
      <c r="H71" s="22"/>
      <c r="I71" s="23"/>
      <c r="J71" s="67"/>
      <c r="K71" s="84"/>
      <c r="L71" s="47"/>
      <c r="M71" s="47"/>
      <c r="N71" s="32"/>
      <c r="O71" s="32"/>
      <c r="P71" s="27"/>
      <c r="Q71" s="32"/>
      <c r="R71" s="32"/>
      <c r="S71" s="32"/>
      <c r="T71" s="27"/>
      <c r="U71" s="27"/>
      <c r="V71" s="27"/>
      <c r="W71" s="27"/>
      <c r="X71" s="32"/>
      <c r="Y71" s="27"/>
      <c r="Z71" s="27"/>
      <c r="AA71" s="75"/>
      <c r="AB71" s="27"/>
      <c r="AC71" s="27"/>
      <c r="AD71" s="27"/>
      <c r="AE71" s="32"/>
      <c r="AF71" s="27"/>
      <c r="AG71" s="68"/>
      <c r="AH71" s="68"/>
      <c r="AI71" s="68"/>
      <c r="AJ71" s="68"/>
      <c r="AK71" s="27"/>
      <c r="AL71" s="27"/>
      <c r="AM71" s="27"/>
      <c r="AN71" s="27"/>
      <c r="AO71" s="27"/>
    </row>
    <row r="72" spans="2:41" ht="12.75" customHeight="1" x14ac:dyDescent="0.2">
      <c r="B72" s="28"/>
      <c r="D72" s="22"/>
      <c r="E72" s="22"/>
      <c r="F72" s="23"/>
      <c r="G72" s="23"/>
      <c r="H72" s="22"/>
      <c r="I72" s="23"/>
      <c r="J72" s="67"/>
      <c r="K72" s="51"/>
      <c r="L72" s="47"/>
      <c r="M72" s="4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2"/>
      <c r="Y72" s="27"/>
      <c r="Z72" s="27"/>
      <c r="AA72" s="75"/>
      <c r="AB72" s="27"/>
      <c r="AC72" s="27"/>
      <c r="AD72" s="27"/>
      <c r="AE72" s="32"/>
      <c r="AF72" s="27"/>
      <c r="AG72" s="68"/>
      <c r="AH72" s="68"/>
      <c r="AI72" s="68"/>
      <c r="AJ72" s="68"/>
      <c r="AK72" s="27"/>
      <c r="AL72" s="27"/>
      <c r="AM72" s="27"/>
      <c r="AN72" s="27"/>
      <c r="AO72" s="27"/>
    </row>
    <row r="73" spans="2:41" ht="12.75" customHeight="1" x14ac:dyDescent="0.2">
      <c r="B73" s="28"/>
      <c r="D73" s="22"/>
      <c r="E73" s="22"/>
      <c r="F73" s="23"/>
      <c r="G73" s="23"/>
      <c r="H73" s="22"/>
      <c r="I73" s="23"/>
      <c r="J73" s="67"/>
      <c r="K73" s="84"/>
      <c r="L73" s="47"/>
      <c r="M73" s="47"/>
      <c r="N73" s="32"/>
      <c r="O73" s="32"/>
      <c r="P73" s="27"/>
      <c r="Q73" s="32"/>
      <c r="R73" s="32"/>
      <c r="S73" s="32"/>
      <c r="T73" s="27"/>
      <c r="U73" s="27"/>
      <c r="V73" s="27"/>
      <c r="W73" s="27"/>
      <c r="X73" s="32"/>
      <c r="Y73" s="27"/>
      <c r="Z73" s="27"/>
      <c r="AA73" s="75"/>
      <c r="AB73" s="27"/>
      <c r="AC73" s="27"/>
      <c r="AD73" s="27"/>
      <c r="AE73" s="32"/>
      <c r="AF73" s="27"/>
      <c r="AG73" s="68"/>
      <c r="AH73" s="68"/>
      <c r="AI73" s="68"/>
      <c r="AJ73" s="68"/>
      <c r="AK73" s="27"/>
      <c r="AL73" s="27"/>
      <c r="AM73" s="27"/>
      <c r="AN73" s="27"/>
      <c r="AO73" s="27"/>
    </row>
    <row r="74" spans="2:41" ht="12.75" customHeight="1" x14ac:dyDescent="0.2">
      <c r="B74" s="28"/>
      <c r="D74" s="22"/>
      <c r="E74" s="22"/>
      <c r="F74" s="23"/>
      <c r="G74" s="23"/>
      <c r="H74" s="22"/>
      <c r="I74" s="23"/>
      <c r="J74" s="67"/>
      <c r="K74" s="51"/>
      <c r="L74" s="47"/>
      <c r="M74" s="4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32"/>
      <c r="Y74" s="27"/>
      <c r="Z74" s="27"/>
      <c r="AA74" s="75"/>
      <c r="AB74" s="27"/>
      <c r="AC74" s="27"/>
      <c r="AD74" s="27"/>
      <c r="AE74" s="32"/>
      <c r="AF74" s="27"/>
      <c r="AG74" s="68"/>
      <c r="AH74" s="68"/>
      <c r="AI74" s="68"/>
      <c r="AJ74" s="68"/>
      <c r="AK74" s="27"/>
      <c r="AL74" s="27"/>
      <c r="AM74" s="27"/>
      <c r="AN74" s="27"/>
      <c r="AO74" s="27"/>
    </row>
    <row r="75" spans="2:41" ht="12.75" customHeight="1" x14ac:dyDescent="0.2">
      <c r="B75" s="28"/>
      <c r="D75" s="22"/>
      <c r="E75" s="22"/>
      <c r="F75" s="23"/>
      <c r="G75" s="23"/>
      <c r="H75" s="22"/>
      <c r="I75" s="23"/>
      <c r="J75" s="67"/>
      <c r="K75" s="84"/>
      <c r="L75" s="47"/>
      <c r="M75" s="47"/>
      <c r="N75" s="32"/>
      <c r="O75" s="32"/>
      <c r="P75" s="27"/>
      <c r="Q75" s="32"/>
      <c r="R75" s="32"/>
      <c r="S75" s="32"/>
      <c r="T75" s="27"/>
      <c r="U75" s="27"/>
      <c r="V75" s="27"/>
      <c r="W75" s="27"/>
      <c r="X75" s="32"/>
      <c r="Y75" s="27"/>
      <c r="Z75" s="27"/>
      <c r="AA75" s="75"/>
      <c r="AB75" s="27"/>
      <c r="AC75" s="27"/>
      <c r="AD75" s="27"/>
      <c r="AE75" s="32"/>
      <c r="AF75" s="27"/>
      <c r="AG75" s="68"/>
      <c r="AH75" s="68"/>
      <c r="AI75" s="68"/>
      <c r="AJ75" s="68"/>
      <c r="AK75" s="27"/>
      <c r="AL75" s="27"/>
      <c r="AM75" s="27"/>
      <c r="AN75" s="27"/>
      <c r="AO75" s="27"/>
    </row>
    <row r="76" spans="2:41" ht="12.75" customHeight="1" x14ac:dyDescent="0.2">
      <c r="B76" s="34"/>
      <c r="D76" s="22"/>
      <c r="E76" s="22"/>
      <c r="F76" s="23"/>
      <c r="G76" s="23"/>
      <c r="H76" s="22"/>
      <c r="I76" s="23"/>
      <c r="J76" s="67"/>
      <c r="K76" s="51"/>
      <c r="L76" s="47"/>
      <c r="M76" s="47"/>
      <c r="N76" s="32"/>
      <c r="O76" s="32"/>
      <c r="P76" s="27"/>
      <c r="Q76" s="32"/>
      <c r="R76" s="32"/>
      <c r="S76" s="32"/>
      <c r="T76" s="27"/>
      <c r="U76" s="27"/>
      <c r="V76" s="27"/>
      <c r="W76" s="27"/>
      <c r="X76" s="32"/>
      <c r="Y76" s="27"/>
      <c r="Z76" s="27"/>
      <c r="AA76" s="75"/>
      <c r="AB76" s="27"/>
      <c r="AC76" s="27"/>
      <c r="AD76" s="27"/>
      <c r="AE76" s="32"/>
      <c r="AF76" s="27"/>
      <c r="AG76" s="68"/>
      <c r="AH76" s="68"/>
      <c r="AI76" s="68"/>
      <c r="AJ76" s="68"/>
      <c r="AK76" s="27"/>
      <c r="AL76" s="27"/>
      <c r="AM76" s="27"/>
      <c r="AN76" s="27"/>
      <c r="AO76" s="27"/>
    </row>
    <row r="77" spans="2:41" ht="12.75" customHeight="1" x14ac:dyDescent="0.2">
      <c r="B77" s="34"/>
      <c r="D77" s="22"/>
      <c r="E77" s="22"/>
      <c r="F77" s="23"/>
      <c r="G77" s="23"/>
      <c r="H77" s="22"/>
      <c r="I77" s="23"/>
      <c r="J77" s="67"/>
      <c r="K77" s="84"/>
      <c r="L77" s="47"/>
      <c r="M77" s="47"/>
      <c r="N77" s="32"/>
      <c r="O77" s="32"/>
      <c r="P77" s="27"/>
      <c r="Q77" s="32"/>
      <c r="R77" s="32"/>
      <c r="S77" s="32"/>
      <c r="T77" s="27"/>
      <c r="U77" s="27"/>
      <c r="V77" s="27"/>
      <c r="W77" s="27"/>
      <c r="X77" s="32"/>
      <c r="Y77" s="27"/>
      <c r="Z77" s="27"/>
      <c r="AA77" s="75"/>
      <c r="AB77" s="27"/>
      <c r="AC77" s="27"/>
      <c r="AD77" s="27"/>
      <c r="AE77" s="32"/>
      <c r="AF77" s="27"/>
      <c r="AG77" s="68"/>
      <c r="AH77" s="68"/>
      <c r="AI77" s="68"/>
      <c r="AJ77" s="68"/>
      <c r="AK77" s="27"/>
      <c r="AL77" s="27"/>
      <c r="AM77" s="27"/>
      <c r="AN77" s="27"/>
      <c r="AO77" s="27"/>
    </row>
    <row r="78" spans="2:41" ht="12.75" customHeight="1" x14ac:dyDescent="0.2">
      <c r="B78" s="28"/>
      <c r="D78" s="22"/>
      <c r="E78" s="22"/>
      <c r="F78" s="23"/>
      <c r="G78" s="23"/>
      <c r="H78" s="22"/>
      <c r="I78" s="23"/>
      <c r="J78" s="67"/>
      <c r="K78" s="51"/>
      <c r="L78" s="47"/>
      <c r="M78" s="4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2"/>
      <c r="Y78" s="27"/>
      <c r="Z78" s="27"/>
      <c r="AA78" s="75"/>
      <c r="AB78" s="27"/>
      <c r="AC78" s="27"/>
      <c r="AD78" s="27"/>
      <c r="AE78" s="32"/>
      <c r="AF78" s="27"/>
      <c r="AG78" s="68"/>
      <c r="AH78" s="68"/>
      <c r="AI78" s="68"/>
      <c r="AJ78" s="68"/>
      <c r="AK78" s="27"/>
      <c r="AL78" s="27"/>
      <c r="AM78" s="27"/>
      <c r="AN78" s="27"/>
      <c r="AO78" s="27"/>
    </row>
    <row r="79" spans="2:41" ht="12.75" customHeight="1" x14ac:dyDescent="0.2">
      <c r="B79" s="28"/>
      <c r="D79" s="22"/>
      <c r="E79" s="22"/>
      <c r="F79" s="23"/>
      <c r="G79" s="23"/>
      <c r="H79" s="22"/>
      <c r="I79" s="23"/>
      <c r="J79" s="67"/>
      <c r="K79" s="84"/>
      <c r="L79" s="47"/>
      <c r="M79" s="47"/>
      <c r="N79" s="32"/>
      <c r="O79" s="32"/>
      <c r="P79" s="27"/>
      <c r="Q79" s="32"/>
      <c r="R79" s="32"/>
      <c r="S79" s="32"/>
      <c r="T79" s="27"/>
      <c r="U79" s="27"/>
      <c r="V79" s="27"/>
      <c r="W79" s="27"/>
      <c r="X79" s="32"/>
      <c r="Y79" s="27"/>
      <c r="Z79" s="27"/>
      <c r="AA79" s="75"/>
      <c r="AB79" s="27"/>
      <c r="AC79" s="27"/>
      <c r="AD79" s="27"/>
      <c r="AE79" s="32"/>
      <c r="AF79" s="27"/>
      <c r="AG79" s="68"/>
      <c r="AH79" s="68"/>
      <c r="AI79" s="68"/>
      <c r="AJ79" s="68"/>
      <c r="AK79" s="27"/>
      <c r="AL79" s="27"/>
      <c r="AM79" s="27"/>
      <c r="AN79" s="27"/>
      <c r="AO79" s="27"/>
    </row>
    <row r="80" spans="2:41" ht="12.75" customHeight="1" x14ac:dyDescent="0.2">
      <c r="B80" s="28"/>
      <c r="D80" s="22"/>
      <c r="E80" s="22"/>
      <c r="F80" s="23"/>
      <c r="G80" s="23"/>
      <c r="H80" s="22"/>
      <c r="I80" s="23"/>
      <c r="J80" s="67"/>
      <c r="K80" s="51"/>
      <c r="L80" s="47"/>
      <c r="M80" s="47"/>
      <c r="N80" s="27"/>
      <c r="O80" s="27"/>
      <c r="P80" s="27"/>
      <c r="Q80" s="32"/>
      <c r="R80" s="32"/>
      <c r="S80" s="32"/>
      <c r="T80" s="27"/>
      <c r="U80" s="27"/>
      <c r="V80" s="27"/>
      <c r="W80" s="27"/>
      <c r="X80" s="32"/>
      <c r="Y80" s="27"/>
      <c r="Z80" s="27"/>
      <c r="AA80" s="75"/>
      <c r="AB80" s="27"/>
      <c r="AC80" s="27"/>
      <c r="AD80" s="27"/>
      <c r="AE80" s="32"/>
      <c r="AF80" s="27"/>
      <c r="AG80" s="68"/>
      <c r="AH80" s="68"/>
      <c r="AI80" s="68"/>
      <c r="AJ80" s="68"/>
      <c r="AK80" s="27"/>
      <c r="AL80" s="27"/>
      <c r="AM80" s="27"/>
      <c r="AN80" s="27"/>
      <c r="AO80" s="27"/>
    </row>
    <row r="81" spans="2:41" ht="12.75" customHeight="1" x14ac:dyDescent="0.2">
      <c r="B81" s="28"/>
      <c r="D81" s="22"/>
      <c r="E81" s="22"/>
      <c r="F81" s="23"/>
      <c r="G81" s="23"/>
      <c r="H81" s="22"/>
      <c r="I81" s="23"/>
      <c r="J81" s="67"/>
      <c r="K81" s="84"/>
      <c r="L81" s="47"/>
      <c r="M81" s="47"/>
      <c r="N81" s="32"/>
      <c r="O81" s="32"/>
      <c r="P81" s="27"/>
      <c r="Q81" s="32"/>
      <c r="R81" s="32"/>
      <c r="S81" s="32"/>
      <c r="T81" s="27"/>
      <c r="U81" s="27"/>
      <c r="V81" s="27"/>
      <c r="W81" s="27"/>
      <c r="X81" s="32"/>
      <c r="Y81" s="27"/>
      <c r="Z81" s="27"/>
      <c r="AA81" s="75"/>
      <c r="AB81" s="27"/>
      <c r="AC81" s="27"/>
      <c r="AD81" s="27"/>
      <c r="AE81" s="32"/>
      <c r="AF81" s="27"/>
      <c r="AG81" s="68"/>
      <c r="AH81" s="68"/>
      <c r="AI81" s="68"/>
      <c r="AJ81" s="68"/>
      <c r="AK81" s="27"/>
      <c r="AL81" s="27"/>
      <c r="AM81" s="27"/>
      <c r="AN81" s="27"/>
      <c r="AO81" s="27"/>
    </row>
    <row r="82" spans="2:41" ht="12.75" customHeight="1" x14ac:dyDescent="0.2">
      <c r="B82" s="28"/>
      <c r="D82" s="22"/>
      <c r="E82" s="22"/>
      <c r="F82" s="23"/>
      <c r="G82" s="23"/>
      <c r="H82" s="22"/>
      <c r="I82" s="23"/>
      <c r="J82" s="67"/>
      <c r="K82" s="51"/>
      <c r="L82" s="47"/>
      <c r="M82" s="47"/>
      <c r="N82" s="27"/>
      <c r="O82" s="27"/>
      <c r="P82" s="27"/>
      <c r="Q82" s="32"/>
      <c r="R82" s="32"/>
      <c r="S82" s="32"/>
      <c r="T82" s="27"/>
      <c r="U82" s="27"/>
      <c r="V82" s="27"/>
      <c r="W82" s="27"/>
      <c r="X82" s="32"/>
      <c r="Y82" s="27"/>
      <c r="Z82" s="27"/>
      <c r="AA82" s="75"/>
      <c r="AB82" s="27"/>
      <c r="AC82" s="27"/>
      <c r="AD82" s="27"/>
      <c r="AE82" s="32"/>
      <c r="AF82" s="27"/>
      <c r="AG82" s="68"/>
      <c r="AH82" s="68"/>
      <c r="AI82" s="68"/>
      <c r="AJ82" s="68"/>
      <c r="AK82" s="27"/>
      <c r="AL82" s="27"/>
      <c r="AM82" s="27"/>
      <c r="AN82" s="27"/>
      <c r="AO82" s="27"/>
    </row>
    <row r="83" spans="2:41" ht="12.75" customHeight="1" x14ac:dyDescent="0.2">
      <c r="B83" s="28"/>
      <c r="D83" s="22"/>
      <c r="E83" s="22"/>
      <c r="F83" s="23"/>
      <c r="G83" s="23"/>
      <c r="H83" s="22"/>
      <c r="I83" s="23"/>
      <c r="J83" s="67"/>
      <c r="K83" s="84"/>
      <c r="L83" s="47"/>
      <c r="M83" s="47"/>
      <c r="N83" s="32"/>
      <c r="O83" s="32"/>
      <c r="P83" s="27"/>
      <c r="Q83" s="32"/>
      <c r="R83" s="32"/>
      <c r="S83" s="32"/>
      <c r="T83" s="27"/>
      <c r="U83" s="27"/>
      <c r="V83" s="27"/>
      <c r="W83" s="27"/>
      <c r="X83" s="32"/>
      <c r="Y83" s="27"/>
      <c r="Z83" s="27"/>
      <c r="AA83" s="75"/>
      <c r="AB83" s="27"/>
      <c r="AC83" s="27"/>
      <c r="AD83" s="27"/>
      <c r="AE83" s="32"/>
      <c r="AF83" s="27"/>
      <c r="AG83" s="68"/>
      <c r="AH83" s="68"/>
      <c r="AI83" s="68"/>
      <c r="AJ83" s="68"/>
      <c r="AK83" s="27"/>
      <c r="AL83" s="27"/>
      <c r="AM83" s="27"/>
      <c r="AN83" s="27"/>
      <c r="AO83" s="27"/>
    </row>
    <row r="84" spans="2:41" ht="12.75" customHeight="1" x14ac:dyDescent="0.2">
      <c r="B84" s="28"/>
      <c r="D84" s="22"/>
      <c r="E84" s="22"/>
      <c r="F84" s="23"/>
      <c r="G84" s="23"/>
      <c r="H84" s="22"/>
      <c r="I84" s="23"/>
      <c r="J84" s="67"/>
      <c r="K84" s="51"/>
      <c r="L84" s="47"/>
      <c r="M84" s="47"/>
      <c r="N84" s="27"/>
      <c r="O84" s="27"/>
      <c r="P84" s="27"/>
      <c r="Q84" s="32"/>
      <c r="R84" s="32"/>
      <c r="S84" s="32"/>
      <c r="T84" s="27"/>
      <c r="U84" s="27"/>
      <c r="V84" s="27"/>
      <c r="W84" s="27"/>
      <c r="X84" s="32"/>
      <c r="Y84" s="27"/>
      <c r="Z84" s="27"/>
      <c r="AA84" s="75"/>
      <c r="AB84" s="27"/>
      <c r="AC84" s="27"/>
      <c r="AD84" s="27"/>
      <c r="AE84" s="32"/>
      <c r="AF84" s="27"/>
      <c r="AG84" s="68"/>
      <c r="AH84" s="68"/>
      <c r="AI84" s="68"/>
      <c r="AJ84" s="68"/>
      <c r="AK84" s="27"/>
      <c r="AL84" s="27"/>
      <c r="AM84" s="27"/>
      <c r="AN84" s="27"/>
      <c r="AO84" s="27"/>
    </row>
    <row r="85" spans="2:41" ht="12.75" customHeight="1" x14ac:dyDescent="0.2">
      <c r="B85" s="28"/>
      <c r="D85" s="22"/>
      <c r="E85" s="22"/>
      <c r="F85" s="23"/>
      <c r="G85" s="23"/>
      <c r="H85" s="22"/>
      <c r="I85" s="23"/>
      <c r="J85" s="67"/>
      <c r="K85" s="84"/>
      <c r="L85" s="47"/>
      <c r="M85" s="4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2"/>
      <c r="Y85" s="27"/>
      <c r="Z85" s="27"/>
      <c r="AA85" s="75"/>
      <c r="AB85" s="27"/>
      <c r="AC85" s="27"/>
      <c r="AD85" s="27"/>
      <c r="AE85" s="32"/>
      <c r="AF85" s="27"/>
      <c r="AG85" s="68"/>
      <c r="AH85" s="68"/>
      <c r="AI85" s="68"/>
      <c r="AJ85" s="68"/>
      <c r="AK85" s="27"/>
      <c r="AL85" s="27"/>
      <c r="AM85" s="27"/>
      <c r="AN85" s="27"/>
      <c r="AO85" s="27"/>
    </row>
    <row r="86" spans="2:41" ht="12.75" customHeight="1" x14ac:dyDescent="0.2">
      <c r="B86" s="28"/>
      <c r="D86" s="22"/>
      <c r="E86" s="22"/>
      <c r="F86" s="23"/>
      <c r="G86" s="23"/>
      <c r="H86" s="22"/>
      <c r="I86" s="23"/>
      <c r="J86" s="67"/>
      <c r="K86" s="51"/>
      <c r="L86" s="87"/>
      <c r="M86" s="87"/>
      <c r="N86" s="32"/>
      <c r="O86" s="32"/>
      <c r="P86" s="27"/>
      <c r="Q86" s="32"/>
      <c r="R86" s="32"/>
      <c r="S86" s="32"/>
      <c r="T86" s="27"/>
      <c r="U86" s="27"/>
      <c r="V86" s="27"/>
      <c r="W86" s="27"/>
      <c r="X86" s="32"/>
      <c r="Y86" s="27"/>
      <c r="Z86" s="27"/>
      <c r="AA86" s="75"/>
      <c r="AB86" s="27"/>
      <c r="AC86" s="27"/>
      <c r="AD86" s="27"/>
      <c r="AE86" s="32"/>
      <c r="AF86" s="27"/>
      <c r="AG86" s="68"/>
      <c r="AH86" s="68"/>
      <c r="AI86" s="68"/>
      <c r="AJ86" s="68"/>
      <c r="AK86" s="27"/>
      <c r="AL86" s="27"/>
      <c r="AM86" s="27"/>
      <c r="AN86" s="27"/>
      <c r="AO86" s="27"/>
    </row>
    <row r="87" spans="2:41" ht="12.75" customHeight="1" x14ac:dyDescent="0.2">
      <c r="B87" s="28"/>
      <c r="D87" s="22"/>
      <c r="E87" s="22"/>
      <c r="F87" s="23"/>
      <c r="G87" s="23"/>
      <c r="H87" s="22"/>
      <c r="I87" s="23"/>
      <c r="J87" s="67"/>
      <c r="K87" s="84"/>
      <c r="L87" s="47"/>
      <c r="M87" s="4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32"/>
      <c r="Y87" s="27"/>
      <c r="Z87" s="27"/>
      <c r="AA87" s="75"/>
      <c r="AB87" s="27"/>
      <c r="AC87" s="27"/>
      <c r="AD87" s="27"/>
      <c r="AE87" s="32"/>
      <c r="AF87" s="27"/>
      <c r="AG87" s="68"/>
      <c r="AH87" s="68"/>
      <c r="AI87" s="68"/>
      <c r="AJ87" s="68"/>
      <c r="AK87" s="27"/>
      <c r="AL87" s="27"/>
      <c r="AM87" s="27"/>
      <c r="AN87" s="27"/>
      <c r="AO87" s="27"/>
    </row>
    <row r="88" spans="2:41" ht="12.75" customHeight="1" x14ac:dyDescent="0.2">
      <c r="B88" s="28"/>
      <c r="D88" s="22"/>
      <c r="E88" s="22"/>
      <c r="F88" s="23"/>
      <c r="G88" s="23"/>
      <c r="H88" s="22"/>
      <c r="I88" s="23"/>
      <c r="J88" s="67"/>
      <c r="K88" s="51"/>
      <c r="L88" s="47"/>
      <c r="M88" s="47"/>
      <c r="N88" s="32"/>
      <c r="O88" s="32"/>
      <c r="P88" s="27"/>
      <c r="Q88" s="32"/>
      <c r="R88" s="32"/>
      <c r="S88" s="32"/>
      <c r="T88" s="27"/>
      <c r="U88" s="27"/>
      <c r="V88" s="27"/>
      <c r="W88" s="27"/>
      <c r="X88" s="32"/>
      <c r="Y88" s="27"/>
      <c r="Z88" s="27"/>
      <c r="AA88" s="75"/>
      <c r="AB88" s="27"/>
      <c r="AC88" s="27"/>
      <c r="AD88" s="27"/>
      <c r="AE88" s="32"/>
      <c r="AF88" s="27"/>
      <c r="AG88" s="68"/>
      <c r="AH88" s="68"/>
      <c r="AI88" s="68"/>
      <c r="AJ88" s="68"/>
      <c r="AK88" s="27"/>
      <c r="AL88" s="27"/>
      <c r="AM88" s="27"/>
      <c r="AN88" s="27"/>
      <c r="AO88" s="27"/>
    </row>
    <row r="89" spans="2:41" ht="12.75" customHeight="1" x14ac:dyDescent="0.2">
      <c r="B89" s="34"/>
      <c r="D89" s="22"/>
      <c r="E89" s="22"/>
      <c r="F89" s="24"/>
      <c r="G89" s="23"/>
      <c r="H89" s="22"/>
      <c r="I89" s="23"/>
      <c r="J89" s="67"/>
      <c r="K89" s="84"/>
      <c r="L89" s="87"/>
      <c r="M89" s="87"/>
      <c r="N89" s="32"/>
      <c r="O89" s="32"/>
      <c r="P89" s="27"/>
      <c r="Q89" s="32"/>
      <c r="R89" s="32"/>
      <c r="S89" s="32"/>
      <c r="T89" s="27"/>
      <c r="U89" s="27"/>
      <c r="V89" s="27"/>
      <c r="W89" s="27"/>
      <c r="X89" s="32"/>
      <c r="Y89" s="27"/>
      <c r="Z89" s="27"/>
      <c r="AA89" s="75"/>
      <c r="AB89" s="27"/>
      <c r="AC89" s="27"/>
      <c r="AD89" s="27"/>
      <c r="AE89" s="32"/>
      <c r="AF89" s="27"/>
      <c r="AG89" s="27"/>
      <c r="AH89" s="27"/>
      <c r="AI89" s="27"/>
      <c r="AJ89" s="27"/>
      <c r="AK89" s="27"/>
      <c r="AL89" s="27"/>
      <c r="AM89" s="27"/>
      <c r="AN89" s="27"/>
      <c r="AO89" s="27"/>
    </row>
    <row r="90" spans="2:41" ht="12.75" customHeight="1" x14ac:dyDescent="0.2">
      <c r="B90" s="34"/>
      <c r="D90" s="22"/>
      <c r="E90" s="22"/>
      <c r="F90" s="24"/>
      <c r="G90" s="23"/>
      <c r="H90" s="22"/>
      <c r="I90" s="23"/>
      <c r="J90" s="67"/>
      <c r="K90" s="51"/>
      <c r="L90" s="47"/>
      <c r="M90" s="47"/>
      <c r="N90" s="32"/>
      <c r="O90" s="32"/>
      <c r="P90" s="27"/>
      <c r="Q90" s="32"/>
      <c r="R90" s="32"/>
      <c r="S90" s="32"/>
      <c r="T90" s="27"/>
      <c r="U90" s="27"/>
      <c r="V90" s="27"/>
      <c r="W90" s="27"/>
      <c r="X90" s="32"/>
      <c r="Y90" s="27"/>
      <c r="Z90" s="27"/>
      <c r="AA90" s="75"/>
      <c r="AB90" s="27"/>
      <c r="AC90" s="27"/>
      <c r="AD90" s="27"/>
      <c r="AE90" s="32"/>
      <c r="AF90" s="27"/>
      <c r="AG90" s="27"/>
      <c r="AH90" s="27"/>
      <c r="AI90" s="27"/>
      <c r="AJ90" s="27"/>
      <c r="AK90" s="27"/>
      <c r="AL90" s="27"/>
      <c r="AM90" s="27"/>
      <c r="AN90" s="27"/>
      <c r="AO90" s="27"/>
    </row>
    <row r="91" spans="2:41" ht="12.75" customHeight="1" x14ac:dyDescent="0.2">
      <c r="B91" s="34"/>
      <c r="D91" s="22"/>
      <c r="E91" s="22"/>
      <c r="F91" s="24"/>
      <c r="G91" s="23"/>
      <c r="H91" s="22"/>
      <c r="I91" s="23"/>
      <c r="J91" s="67"/>
      <c r="K91" s="26"/>
      <c r="L91" s="27"/>
      <c r="M91" s="27"/>
      <c r="N91" s="32"/>
      <c r="O91" s="32"/>
      <c r="P91" s="27"/>
      <c r="Q91" s="32"/>
      <c r="R91" s="32"/>
      <c r="S91" s="32"/>
      <c r="T91" s="27"/>
      <c r="U91" s="27"/>
      <c r="V91" s="27"/>
      <c r="W91" s="27"/>
      <c r="X91" s="32"/>
      <c r="Y91" s="27"/>
      <c r="Z91" s="27"/>
      <c r="AA91" s="75"/>
      <c r="AB91" s="27"/>
      <c r="AC91" s="27"/>
      <c r="AD91" s="27"/>
      <c r="AE91" s="32"/>
      <c r="AF91" s="27"/>
      <c r="AG91" s="27"/>
      <c r="AH91" s="27"/>
      <c r="AI91" s="27"/>
      <c r="AJ91" s="27"/>
      <c r="AK91" s="27"/>
      <c r="AL91" s="27"/>
      <c r="AM91" s="27"/>
      <c r="AN91" s="27"/>
      <c r="AO91" s="27"/>
    </row>
    <row r="92" spans="2:41" ht="12.75" customHeight="1" x14ac:dyDescent="0.2">
      <c r="B92" s="28"/>
      <c r="D92" s="22"/>
      <c r="E92" s="22"/>
      <c r="F92" s="23"/>
      <c r="G92" s="23"/>
      <c r="H92" s="22"/>
      <c r="I92" s="23"/>
      <c r="J92" s="23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2"/>
      <c r="Y92" s="27"/>
      <c r="Z92" s="27"/>
      <c r="AA92" s="75"/>
      <c r="AB92" s="27"/>
      <c r="AC92" s="27"/>
      <c r="AD92" s="27"/>
      <c r="AE92" s="32"/>
      <c r="AF92" s="27"/>
      <c r="AG92" s="68"/>
      <c r="AH92" s="68"/>
      <c r="AI92" s="68"/>
      <c r="AJ92" s="68"/>
      <c r="AK92" s="27"/>
      <c r="AL92" s="27"/>
      <c r="AM92" s="27"/>
      <c r="AN92" s="27"/>
      <c r="AO92" s="27"/>
    </row>
    <row r="93" spans="2:41" ht="12.75" customHeight="1" x14ac:dyDescent="0.2">
      <c r="B93" s="28"/>
      <c r="D93" s="22"/>
      <c r="E93" s="22"/>
      <c r="F93" s="23"/>
      <c r="G93" s="23"/>
      <c r="H93" s="22"/>
      <c r="I93" s="23"/>
      <c r="J93" s="23"/>
      <c r="K93" s="27"/>
      <c r="L93" s="27"/>
      <c r="M93" s="27"/>
      <c r="N93" s="27"/>
      <c r="O93" s="27"/>
      <c r="P93" s="27"/>
      <c r="Q93" s="32"/>
      <c r="R93" s="32"/>
      <c r="S93" s="32"/>
      <c r="T93" s="27"/>
      <c r="U93" s="27"/>
      <c r="V93" s="27"/>
      <c r="W93" s="27"/>
      <c r="X93" s="32"/>
      <c r="Y93" s="27"/>
      <c r="Z93" s="27"/>
      <c r="AA93" s="75"/>
      <c r="AB93" s="27"/>
      <c r="AC93" s="27"/>
      <c r="AD93" s="27"/>
      <c r="AE93" s="32"/>
      <c r="AF93" s="27"/>
      <c r="AG93" s="68"/>
      <c r="AH93" s="68"/>
      <c r="AI93" s="68"/>
      <c r="AJ93" s="68"/>
      <c r="AK93" s="27"/>
      <c r="AL93" s="27"/>
      <c r="AM93" s="27"/>
      <c r="AN93" s="27"/>
      <c r="AO93" s="27"/>
    </row>
    <row r="94" spans="2:41" ht="12.75" customHeight="1" x14ac:dyDescent="0.2">
      <c r="B94" s="28"/>
      <c r="D94" s="22"/>
      <c r="E94" s="22"/>
      <c r="F94" s="23"/>
      <c r="G94" s="23"/>
      <c r="H94" s="22"/>
      <c r="I94" s="23"/>
      <c r="J94" s="23"/>
      <c r="K94" s="27"/>
      <c r="L94" s="27"/>
      <c r="M94" s="27"/>
      <c r="N94" s="27"/>
      <c r="O94" s="27"/>
      <c r="P94" s="27"/>
      <c r="Q94" s="32"/>
      <c r="R94" s="32"/>
      <c r="S94" s="32"/>
      <c r="T94" s="27"/>
      <c r="U94" s="27"/>
      <c r="V94" s="27"/>
      <c r="W94" s="27"/>
      <c r="X94" s="32"/>
      <c r="Y94" s="27"/>
      <c r="Z94" s="27"/>
      <c r="AA94" s="75"/>
      <c r="AB94" s="27"/>
      <c r="AC94" s="27"/>
      <c r="AD94" s="27"/>
      <c r="AE94" s="32"/>
      <c r="AF94" s="27"/>
      <c r="AG94" s="68"/>
      <c r="AH94" s="68"/>
      <c r="AI94" s="68"/>
      <c r="AJ94" s="68"/>
      <c r="AK94" s="27"/>
      <c r="AL94" s="27"/>
      <c r="AM94" s="27"/>
      <c r="AN94" s="27"/>
      <c r="AO94" s="27"/>
    </row>
    <row r="95" spans="2:41" ht="12.75" customHeight="1" x14ac:dyDescent="0.2">
      <c r="B95" s="28"/>
      <c r="D95" s="22"/>
      <c r="E95" s="22"/>
      <c r="F95" s="23"/>
      <c r="G95" s="23"/>
      <c r="H95" s="22"/>
      <c r="I95" s="23"/>
      <c r="J95" s="23"/>
      <c r="K95" s="27"/>
      <c r="L95" s="27"/>
      <c r="M95" s="27"/>
      <c r="N95" s="27"/>
      <c r="O95" s="27"/>
      <c r="P95" s="27"/>
      <c r="Q95" s="32"/>
      <c r="R95" s="32"/>
      <c r="S95" s="32"/>
      <c r="T95" s="27"/>
      <c r="U95" s="27"/>
      <c r="V95" s="27"/>
      <c r="W95" s="27"/>
      <c r="X95" s="32"/>
      <c r="Y95" s="27"/>
      <c r="Z95" s="27"/>
      <c r="AA95" s="75"/>
      <c r="AB95" s="27"/>
      <c r="AC95" s="27"/>
      <c r="AD95" s="27"/>
      <c r="AE95" s="32"/>
      <c r="AF95" s="27"/>
      <c r="AG95" s="68"/>
      <c r="AH95" s="68"/>
      <c r="AI95" s="68"/>
      <c r="AJ95" s="68"/>
      <c r="AK95" s="27"/>
      <c r="AL95" s="27"/>
      <c r="AM95" s="27"/>
      <c r="AN95" s="27"/>
      <c r="AO95" s="27"/>
    </row>
    <row r="96" spans="2:41" ht="12.75" customHeight="1" x14ac:dyDescent="0.2">
      <c r="B96" s="28"/>
      <c r="D96" s="22"/>
      <c r="E96" s="22"/>
      <c r="F96" s="23"/>
      <c r="G96" s="23"/>
      <c r="H96" s="22"/>
      <c r="I96" s="23"/>
      <c r="J96" s="23"/>
      <c r="K96" s="27"/>
      <c r="L96" s="27"/>
      <c r="M96" s="27"/>
      <c r="N96" s="27"/>
      <c r="O96" s="27"/>
      <c r="P96" s="27"/>
      <c r="Q96" s="32"/>
      <c r="R96" s="32"/>
      <c r="S96" s="32"/>
      <c r="T96" s="27"/>
      <c r="U96" s="27"/>
      <c r="V96" s="27"/>
      <c r="W96" s="27"/>
      <c r="X96" s="32"/>
      <c r="Y96" s="27"/>
      <c r="Z96" s="27"/>
      <c r="AA96" s="75"/>
      <c r="AB96" s="27"/>
      <c r="AC96" s="27"/>
      <c r="AD96" s="27"/>
      <c r="AE96" s="32"/>
      <c r="AF96" s="27"/>
      <c r="AG96" s="68"/>
      <c r="AH96" s="68"/>
      <c r="AI96" s="68"/>
      <c r="AJ96" s="68"/>
      <c r="AK96" s="27"/>
      <c r="AL96" s="27"/>
      <c r="AM96" s="27"/>
      <c r="AN96" s="27"/>
      <c r="AO96" s="27"/>
    </row>
    <row r="97" spans="2:41" ht="12.75" customHeight="1" x14ac:dyDescent="0.2">
      <c r="B97" s="28"/>
      <c r="D97" s="22"/>
      <c r="E97" s="22"/>
      <c r="F97" s="23"/>
      <c r="G97" s="23"/>
      <c r="H97" s="22"/>
      <c r="I97" s="23"/>
      <c r="J97" s="23"/>
      <c r="K97" s="27"/>
      <c r="L97" s="27"/>
      <c r="M97" s="27"/>
      <c r="N97" s="27"/>
      <c r="O97" s="27"/>
      <c r="P97" s="27"/>
      <c r="Q97" s="32"/>
      <c r="R97" s="32"/>
      <c r="S97" s="32"/>
      <c r="T97" s="27"/>
      <c r="U97" s="27"/>
      <c r="V97" s="27"/>
      <c r="W97" s="27"/>
      <c r="X97" s="32"/>
      <c r="Y97" s="27"/>
      <c r="Z97" s="27"/>
      <c r="AA97" s="75"/>
      <c r="AB97" s="27"/>
      <c r="AC97" s="27"/>
      <c r="AD97" s="27"/>
      <c r="AE97" s="32"/>
      <c r="AF97" s="27"/>
      <c r="AG97" s="68"/>
      <c r="AH97" s="68"/>
      <c r="AI97" s="68"/>
      <c r="AJ97" s="68"/>
      <c r="AK97" s="27"/>
      <c r="AL97" s="27"/>
      <c r="AM97" s="27"/>
      <c r="AN97" s="27"/>
      <c r="AO97" s="27"/>
    </row>
    <row r="98" spans="2:41" ht="12.75" customHeight="1" x14ac:dyDescent="0.2">
      <c r="B98" s="28"/>
      <c r="D98" s="22"/>
      <c r="E98" s="22"/>
      <c r="F98" s="23"/>
      <c r="G98" s="23"/>
      <c r="H98" s="22"/>
      <c r="I98" s="23"/>
      <c r="J98" s="23"/>
      <c r="K98" s="27"/>
      <c r="L98" s="27"/>
      <c r="M98" s="27"/>
      <c r="N98" s="32"/>
      <c r="O98" s="32"/>
      <c r="P98" s="27"/>
      <c r="Q98" s="32"/>
      <c r="R98" s="32"/>
      <c r="S98" s="32"/>
      <c r="T98" s="27"/>
      <c r="U98" s="27"/>
      <c r="V98" s="27"/>
      <c r="W98" s="27"/>
      <c r="X98" s="32"/>
      <c r="Y98" s="27"/>
      <c r="Z98" s="27"/>
      <c r="AA98" s="75"/>
      <c r="AB98" s="27"/>
      <c r="AC98" s="27"/>
      <c r="AD98" s="27"/>
      <c r="AE98" s="32"/>
      <c r="AF98" s="27"/>
      <c r="AG98" s="68"/>
      <c r="AH98" s="68"/>
      <c r="AI98" s="68"/>
      <c r="AJ98" s="68"/>
      <c r="AK98" s="27"/>
      <c r="AL98" s="27"/>
      <c r="AM98" s="27"/>
      <c r="AN98" s="27"/>
      <c r="AO98" s="27"/>
    </row>
    <row r="99" spans="2:41" ht="12.75" customHeight="1" x14ac:dyDescent="0.2">
      <c r="B99" s="28"/>
      <c r="D99" s="22"/>
      <c r="E99" s="22"/>
      <c r="F99" s="23"/>
      <c r="G99" s="23"/>
      <c r="H99" s="22"/>
      <c r="I99" s="23"/>
      <c r="J99" s="23"/>
      <c r="K99" s="27"/>
      <c r="L99" s="27"/>
      <c r="M99" s="27"/>
      <c r="N99" s="27"/>
      <c r="O99" s="27"/>
      <c r="P99" s="27"/>
      <c r="Q99" s="32"/>
      <c r="R99" s="32"/>
      <c r="S99" s="32"/>
      <c r="T99" s="27"/>
      <c r="U99" s="27"/>
      <c r="V99" s="27"/>
      <c r="W99" s="27"/>
      <c r="X99" s="32"/>
      <c r="Y99" s="27"/>
      <c r="Z99" s="27"/>
      <c r="AA99" s="75"/>
      <c r="AB99" s="27"/>
      <c r="AC99" s="27"/>
      <c r="AD99" s="27"/>
      <c r="AE99" s="32"/>
      <c r="AF99" s="27"/>
      <c r="AG99" s="68"/>
      <c r="AH99" s="68"/>
      <c r="AI99" s="68"/>
      <c r="AJ99" s="68"/>
      <c r="AK99" s="27"/>
      <c r="AL99" s="27"/>
      <c r="AM99" s="27"/>
      <c r="AN99" s="27"/>
      <c r="AO99" s="27"/>
    </row>
    <row r="100" spans="2:41" ht="12.75" customHeight="1" x14ac:dyDescent="0.2">
      <c r="B100" s="28"/>
      <c r="D100" s="22"/>
      <c r="E100" s="22"/>
      <c r="F100" s="23"/>
      <c r="G100" s="23"/>
      <c r="H100" s="22"/>
      <c r="I100" s="23"/>
      <c r="J100" s="23"/>
      <c r="K100" s="27"/>
      <c r="L100" s="27"/>
      <c r="M100" s="27"/>
      <c r="N100" s="27"/>
      <c r="O100" s="27"/>
      <c r="P100" s="27"/>
      <c r="Q100" s="32"/>
      <c r="R100" s="32"/>
      <c r="S100" s="32"/>
      <c r="T100" s="27"/>
      <c r="U100" s="27"/>
      <c r="V100" s="27"/>
      <c r="W100" s="27"/>
      <c r="X100" s="32"/>
      <c r="Y100" s="27"/>
      <c r="Z100" s="27"/>
      <c r="AA100" s="75"/>
      <c r="AB100" s="27"/>
      <c r="AC100" s="27"/>
      <c r="AD100" s="27"/>
      <c r="AE100" s="27"/>
      <c r="AF100" s="27"/>
      <c r="AG100" s="68"/>
      <c r="AH100" s="68"/>
      <c r="AI100" s="68"/>
      <c r="AJ100" s="68"/>
      <c r="AK100" s="27"/>
      <c r="AL100" s="27"/>
      <c r="AM100" s="27"/>
      <c r="AN100" s="27"/>
      <c r="AO100" s="27"/>
    </row>
    <row r="101" spans="2:41" ht="12.75" customHeight="1" x14ac:dyDescent="0.2">
      <c r="B101" s="28"/>
      <c r="D101" s="22"/>
      <c r="E101" s="22"/>
      <c r="F101" s="23"/>
      <c r="G101" s="23"/>
      <c r="H101" s="22"/>
      <c r="I101" s="23"/>
      <c r="J101" s="23"/>
      <c r="K101" s="27"/>
      <c r="L101" s="27"/>
      <c r="M101" s="27"/>
      <c r="N101" s="27"/>
      <c r="O101" s="27"/>
      <c r="P101" s="27"/>
      <c r="Q101" s="32"/>
      <c r="R101" s="32"/>
      <c r="S101" s="32"/>
      <c r="T101" s="27"/>
      <c r="U101" s="27"/>
      <c r="V101" s="27"/>
      <c r="W101" s="27"/>
      <c r="X101" s="32"/>
      <c r="Y101" s="27"/>
      <c r="Z101" s="27"/>
      <c r="AA101" s="75"/>
      <c r="AB101" s="27"/>
      <c r="AC101" s="27"/>
      <c r="AD101" s="27"/>
      <c r="AE101" s="27"/>
      <c r="AF101" s="27"/>
      <c r="AG101" s="68"/>
      <c r="AH101" s="68"/>
      <c r="AI101" s="68"/>
      <c r="AJ101" s="68"/>
      <c r="AK101" s="27"/>
      <c r="AL101" s="27"/>
      <c r="AM101" s="27"/>
      <c r="AN101" s="27"/>
      <c r="AO101" s="27"/>
    </row>
    <row r="102" spans="2:41" ht="12.75" customHeight="1" x14ac:dyDescent="0.2">
      <c r="B102" s="28"/>
      <c r="D102" s="22"/>
      <c r="E102" s="22"/>
      <c r="F102" s="23"/>
      <c r="G102" s="23"/>
      <c r="H102" s="22"/>
      <c r="I102" s="23"/>
      <c r="J102" s="23"/>
      <c r="K102" s="27"/>
      <c r="L102" s="27"/>
      <c r="M102" s="27"/>
      <c r="N102" s="27"/>
      <c r="O102" s="27"/>
      <c r="P102" s="27"/>
      <c r="Q102" s="32"/>
      <c r="R102" s="32"/>
      <c r="S102" s="32"/>
      <c r="T102" s="27"/>
      <c r="U102" s="27"/>
      <c r="V102" s="27"/>
      <c r="W102" s="27"/>
      <c r="X102" s="32"/>
      <c r="Y102" s="27"/>
      <c r="Z102" s="27"/>
      <c r="AA102" s="75"/>
      <c r="AB102" s="27"/>
      <c r="AC102" s="27"/>
      <c r="AD102" s="27"/>
      <c r="AE102" s="27"/>
      <c r="AF102" s="27"/>
      <c r="AG102" s="68"/>
      <c r="AH102" s="68"/>
      <c r="AI102" s="68"/>
      <c r="AJ102" s="68"/>
      <c r="AK102" s="27"/>
      <c r="AL102" s="27"/>
      <c r="AM102" s="27"/>
      <c r="AN102" s="27"/>
      <c r="AO102" s="27"/>
    </row>
    <row r="103" spans="2:41" ht="12.75" customHeight="1" x14ac:dyDescent="0.2">
      <c r="B103" s="28"/>
      <c r="D103" s="22"/>
      <c r="E103" s="22"/>
      <c r="F103" s="23"/>
      <c r="G103" s="23"/>
      <c r="H103" s="22"/>
      <c r="I103" s="23"/>
      <c r="J103" s="23"/>
      <c r="K103" s="27"/>
      <c r="L103" s="27"/>
      <c r="M103" s="27"/>
      <c r="N103" s="27"/>
      <c r="O103" s="27"/>
      <c r="P103" s="27"/>
      <c r="Q103" s="32"/>
      <c r="R103" s="32"/>
      <c r="S103" s="32"/>
      <c r="T103" s="27"/>
      <c r="U103" s="27"/>
      <c r="V103" s="27"/>
      <c r="W103" s="27"/>
      <c r="X103" s="32"/>
      <c r="Y103" s="27"/>
      <c r="Z103" s="27"/>
      <c r="AA103" s="75"/>
      <c r="AB103" s="27"/>
      <c r="AC103" s="27"/>
      <c r="AD103" s="27"/>
      <c r="AE103" s="27"/>
      <c r="AF103" s="27"/>
      <c r="AG103" s="68"/>
      <c r="AH103" s="68"/>
      <c r="AI103" s="68"/>
      <c r="AJ103" s="68"/>
      <c r="AK103" s="27"/>
      <c r="AL103" s="27"/>
      <c r="AM103" s="27"/>
      <c r="AN103" s="27"/>
      <c r="AO103" s="27"/>
    </row>
    <row r="104" spans="2:41" ht="12.75" customHeight="1" x14ac:dyDescent="0.2">
      <c r="B104" s="28"/>
      <c r="D104" s="22"/>
      <c r="E104" s="22"/>
      <c r="F104" s="23"/>
      <c r="G104" s="23"/>
      <c r="H104" s="22"/>
      <c r="I104" s="23"/>
      <c r="J104" s="23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32"/>
      <c r="Y104" s="27"/>
      <c r="Z104" s="27"/>
      <c r="AA104" s="75"/>
      <c r="AB104" s="27"/>
      <c r="AC104" s="27"/>
      <c r="AD104" s="27"/>
      <c r="AE104" s="32"/>
      <c r="AF104" s="27"/>
      <c r="AG104" s="68"/>
      <c r="AH104" s="68"/>
      <c r="AI104" s="68"/>
      <c r="AJ104" s="68"/>
      <c r="AK104" s="27"/>
      <c r="AL104" s="27"/>
      <c r="AM104" s="27"/>
      <c r="AN104" s="27"/>
      <c r="AO104" s="27"/>
    </row>
    <row r="105" spans="2:41" ht="12.75" customHeight="1" x14ac:dyDescent="0.2">
      <c r="B105" s="28"/>
      <c r="D105" s="22"/>
      <c r="E105" s="22"/>
      <c r="F105" s="23"/>
      <c r="G105" s="23"/>
      <c r="H105" s="22"/>
      <c r="I105" s="23"/>
      <c r="J105" s="23"/>
      <c r="K105" s="27"/>
      <c r="L105" s="27"/>
      <c r="M105" s="27"/>
      <c r="N105" s="32"/>
      <c r="O105" s="32"/>
      <c r="P105" s="27"/>
      <c r="Q105" s="32"/>
      <c r="R105" s="32"/>
      <c r="S105" s="32"/>
      <c r="T105" s="27"/>
      <c r="U105" s="27"/>
      <c r="V105" s="27"/>
      <c r="W105" s="27"/>
      <c r="X105" s="32"/>
      <c r="Y105" s="27"/>
      <c r="Z105" s="27"/>
      <c r="AA105" s="75"/>
      <c r="AB105" s="27"/>
      <c r="AC105" s="27"/>
      <c r="AD105" s="27"/>
      <c r="AE105" s="32"/>
      <c r="AF105" s="27"/>
      <c r="AG105" s="68"/>
      <c r="AH105" s="68"/>
      <c r="AI105" s="68"/>
      <c r="AJ105" s="68"/>
      <c r="AK105" s="27"/>
      <c r="AL105" s="27"/>
      <c r="AM105" s="27"/>
      <c r="AN105" s="27"/>
      <c r="AO105" s="27"/>
    </row>
    <row r="106" spans="2:41" ht="12.75" customHeight="1" x14ac:dyDescent="0.2">
      <c r="B106" s="28"/>
      <c r="D106" s="22"/>
      <c r="E106" s="22"/>
      <c r="F106" s="23"/>
      <c r="G106" s="23"/>
      <c r="H106" s="22"/>
      <c r="I106" s="23"/>
      <c r="J106" s="23"/>
      <c r="K106" s="27"/>
      <c r="L106" s="27"/>
      <c r="M106" s="27"/>
      <c r="N106" s="27"/>
      <c r="O106" s="27"/>
      <c r="P106" s="27"/>
      <c r="Q106" s="32"/>
      <c r="R106" s="32"/>
      <c r="S106" s="32"/>
      <c r="T106" s="27"/>
      <c r="U106" s="27"/>
      <c r="V106" s="27"/>
      <c r="W106" s="27"/>
      <c r="X106" s="32"/>
      <c r="Y106" s="27"/>
      <c r="Z106" s="27"/>
      <c r="AA106" s="75"/>
      <c r="AB106" s="27"/>
      <c r="AC106" s="27"/>
      <c r="AD106" s="27"/>
      <c r="AE106" s="32"/>
      <c r="AF106" s="27"/>
      <c r="AG106" s="68"/>
      <c r="AH106" s="68"/>
      <c r="AI106" s="68"/>
      <c r="AJ106" s="68"/>
      <c r="AK106" s="27"/>
      <c r="AL106" s="27"/>
      <c r="AM106" s="27"/>
      <c r="AN106" s="27"/>
      <c r="AO106" s="27"/>
    </row>
    <row r="107" spans="2:41" ht="12.75" customHeight="1" x14ac:dyDescent="0.2">
      <c r="B107" s="28"/>
      <c r="D107" s="22"/>
      <c r="E107" s="22"/>
      <c r="F107" s="23"/>
      <c r="G107" s="23"/>
      <c r="H107" s="22"/>
      <c r="I107" s="23"/>
      <c r="J107" s="23"/>
      <c r="K107" s="27"/>
      <c r="L107" s="27"/>
      <c r="M107" s="27"/>
      <c r="N107" s="32"/>
      <c r="O107" s="32"/>
      <c r="P107" s="27"/>
      <c r="Q107" s="32"/>
      <c r="R107" s="32"/>
      <c r="S107" s="32"/>
      <c r="T107" s="27"/>
      <c r="U107" s="27"/>
      <c r="V107" s="27"/>
      <c r="W107" s="27"/>
      <c r="X107" s="32"/>
      <c r="Y107" s="27"/>
      <c r="Z107" s="27"/>
      <c r="AA107" s="75"/>
      <c r="AB107" s="27"/>
      <c r="AC107" s="27"/>
      <c r="AD107" s="27"/>
      <c r="AE107" s="32"/>
      <c r="AF107" s="27"/>
      <c r="AG107" s="68"/>
      <c r="AH107" s="68"/>
      <c r="AI107" s="68"/>
      <c r="AJ107" s="68"/>
      <c r="AK107" s="27"/>
      <c r="AL107" s="27"/>
      <c r="AM107" s="27"/>
      <c r="AN107" s="27"/>
      <c r="AO107" s="27"/>
    </row>
    <row r="108" spans="2:41" ht="12.75" customHeight="1" x14ac:dyDescent="0.2">
      <c r="B108" s="28"/>
      <c r="D108" s="22"/>
      <c r="E108" s="22"/>
      <c r="F108" s="23"/>
      <c r="G108" s="23"/>
      <c r="H108" s="22"/>
      <c r="I108" s="23"/>
      <c r="J108" s="23"/>
      <c r="K108" s="27"/>
      <c r="L108" s="27"/>
      <c r="M108" s="27"/>
      <c r="N108" s="32"/>
      <c r="O108" s="32"/>
      <c r="P108" s="27"/>
      <c r="Q108" s="32"/>
      <c r="R108" s="32"/>
      <c r="S108" s="32"/>
      <c r="T108" s="27"/>
      <c r="U108" s="27"/>
      <c r="V108" s="27"/>
      <c r="W108" s="27"/>
      <c r="X108" s="32"/>
      <c r="Y108" s="27"/>
      <c r="Z108" s="27"/>
      <c r="AA108" s="75"/>
      <c r="AB108" s="27"/>
      <c r="AC108" s="27"/>
      <c r="AD108" s="27"/>
      <c r="AE108" s="32"/>
      <c r="AF108" s="27"/>
      <c r="AG108" s="68"/>
      <c r="AH108" s="68"/>
      <c r="AI108" s="68"/>
      <c r="AJ108" s="68"/>
      <c r="AK108" s="27"/>
      <c r="AL108" s="27"/>
      <c r="AM108" s="27"/>
      <c r="AN108" s="27"/>
      <c r="AO108" s="27"/>
    </row>
    <row r="109" spans="2:41" ht="12.75" customHeight="1" x14ac:dyDescent="0.2">
      <c r="B109" s="28"/>
      <c r="D109" s="22"/>
      <c r="E109" s="22"/>
      <c r="F109" s="23"/>
      <c r="G109" s="23"/>
      <c r="H109" s="22"/>
      <c r="I109" s="23"/>
      <c r="J109" s="23"/>
      <c r="K109" s="27"/>
      <c r="L109" s="27"/>
      <c r="M109" s="27"/>
      <c r="N109" s="32"/>
      <c r="O109" s="32"/>
      <c r="P109" s="27"/>
      <c r="Q109" s="32"/>
      <c r="R109" s="32"/>
      <c r="S109" s="32"/>
      <c r="T109" s="27"/>
      <c r="U109" s="27"/>
      <c r="V109" s="27"/>
      <c r="W109" s="27"/>
      <c r="X109" s="32"/>
      <c r="Y109" s="27"/>
      <c r="Z109" s="27"/>
      <c r="AA109" s="75"/>
      <c r="AB109" s="27"/>
      <c r="AC109" s="27"/>
      <c r="AD109" s="27"/>
      <c r="AE109" s="32"/>
      <c r="AF109" s="27"/>
      <c r="AG109" s="68"/>
      <c r="AH109" s="68"/>
      <c r="AI109" s="68"/>
      <c r="AJ109" s="68"/>
      <c r="AK109" s="27"/>
      <c r="AL109" s="27"/>
      <c r="AM109" s="27"/>
      <c r="AN109" s="27"/>
      <c r="AO109" s="27"/>
    </row>
    <row r="110" spans="2:41" ht="12.75" customHeight="1" x14ac:dyDescent="0.2">
      <c r="B110" s="28"/>
      <c r="D110" s="22"/>
      <c r="E110" s="22"/>
      <c r="F110" s="23"/>
      <c r="G110" s="23"/>
      <c r="H110" s="22"/>
      <c r="I110" s="23"/>
      <c r="J110" s="23"/>
      <c r="K110" s="27"/>
      <c r="L110" s="27"/>
      <c r="M110" s="27"/>
      <c r="N110" s="32"/>
      <c r="O110" s="32"/>
      <c r="P110" s="27"/>
      <c r="Q110" s="32"/>
      <c r="R110" s="32"/>
      <c r="S110" s="32"/>
      <c r="T110" s="27"/>
      <c r="U110" s="27"/>
      <c r="V110" s="27"/>
      <c r="W110" s="27"/>
      <c r="X110" s="32"/>
      <c r="Y110" s="27"/>
      <c r="Z110" s="27"/>
      <c r="AA110" s="75"/>
      <c r="AB110" s="27"/>
      <c r="AC110" s="27"/>
      <c r="AD110" s="27"/>
      <c r="AE110" s="32"/>
      <c r="AF110" s="27"/>
      <c r="AG110" s="68"/>
      <c r="AH110" s="68"/>
      <c r="AI110" s="68"/>
      <c r="AJ110" s="68"/>
      <c r="AK110" s="27"/>
      <c r="AL110" s="27"/>
      <c r="AM110" s="27"/>
      <c r="AN110" s="27"/>
      <c r="AO110" s="27"/>
    </row>
    <row r="111" spans="2:41" ht="12.75" customHeight="1" x14ac:dyDescent="0.2">
      <c r="B111" s="28"/>
      <c r="D111" s="22"/>
      <c r="E111" s="22"/>
      <c r="F111" s="23"/>
      <c r="G111" s="23"/>
      <c r="H111" s="22"/>
      <c r="I111" s="23"/>
      <c r="J111" s="23"/>
      <c r="K111" s="27"/>
      <c r="L111" s="27"/>
      <c r="M111" s="27"/>
      <c r="N111" s="32"/>
      <c r="O111" s="32"/>
      <c r="P111" s="27"/>
      <c r="Q111" s="32"/>
      <c r="R111" s="32"/>
      <c r="S111" s="32"/>
      <c r="T111" s="27"/>
      <c r="U111" s="27"/>
      <c r="V111" s="27"/>
      <c r="W111" s="27"/>
      <c r="X111" s="32"/>
      <c r="Y111" s="27"/>
      <c r="Z111" s="27"/>
      <c r="AA111" s="75"/>
      <c r="AB111" s="27"/>
      <c r="AC111" s="27"/>
      <c r="AD111" s="27"/>
      <c r="AE111" s="32"/>
      <c r="AF111" s="27"/>
      <c r="AG111" s="68"/>
      <c r="AH111" s="68"/>
      <c r="AI111" s="68"/>
      <c r="AJ111" s="68"/>
      <c r="AK111" s="27"/>
      <c r="AL111" s="27"/>
      <c r="AM111" s="27"/>
      <c r="AN111" s="27"/>
      <c r="AO111" s="27"/>
    </row>
    <row r="112" spans="2:41" ht="12.75" customHeight="1" x14ac:dyDescent="0.2">
      <c r="B112" s="28"/>
      <c r="D112" s="22"/>
      <c r="E112" s="22"/>
      <c r="F112" s="23"/>
      <c r="G112" s="23"/>
      <c r="H112" s="22"/>
      <c r="I112" s="23"/>
      <c r="J112" s="23"/>
      <c r="K112" s="27"/>
      <c r="L112" s="27"/>
      <c r="M112" s="27"/>
      <c r="N112" s="32"/>
      <c r="O112" s="32"/>
      <c r="P112" s="27"/>
      <c r="Q112" s="32"/>
      <c r="R112" s="32"/>
      <c r="S112" s="32"/>
      <c r="T112" s="27"/>
      <c r="U112" s="27"/>
      <c r="V112" s="27"/>
      <c r="W112" s="27"/>
      <c r="X112" s="32"/>
      <c r="Y112" s="27"/>
      <c r="Z112" s="27"/>
      <c r="AA112" s="75"/>
      <c r="AB112" s="27"/>
      <c r="AC112" s="27"/>
      <c r="AD112" s="27"/>
      <c r="AE112" s="32"/>
      <c r="AF112" s="27"/>
      <c r="AG112" s="68"/>
      <c r="AH112" s="68"/>
      <c r="AI112" s="68"/>
      <c r="AJ112" s="68"/>
      <c r="AK112" s="27"/>
      <c r="AL112" s="27"/>
      <c r="AM112" s="27"/>
      <c r="AN112" s="27"/>
      <c r="AO112" s="27"/>
    </row>
    <row r="113" spans="2:41" ht="12.75" customHeight="1" x14ac:dyDescent="0.2">
      <c r="B113" s="28"/>
      <c r="D113" s="22"/>
      <c r="E113" s="22"/>
      <c r="F113" s="23"/>
      <c r="G113" s="23"/>
      <c r="H113" s="22"/>
      <c r="I113" s="23"/>
      <c r="J113" s="23"/>
      <c r="K113" s="27"/>
      <c r="L113" s="27"/>
      <c r="M113" s="27"/>
      <c r="N113" s="32"/>
      <c r="O113" s="32"/>
      <c r="P113" s="27"/>
      <c r="Q113" s="32"/>
      <c r="R113" s="32"/>
      <c r="S113" s="32"/>
      <c r="T113" s="27"/>
      <c r="U113" s="27"/>
      <c r="V113" s="27"/>
      <c r="W113" s="27"/>
      <c r="X113" s="32"/>
      <c r="Y113" s="27"/>
      <c r="Z113" s="27"/>
      <c r="AA113" s="75"/>
      <c r="AB113" s="27"/>
      <c r="AC113" s="27"/>
      <c r="AD113" s="27"/>
      <c r="AE113" s="32"/>
      <c r="AF113" s="27"/>
      <c r="AG113" s="68"/>
      <c r="AH113" s="68"/>
      <c r="AI113" s="68"/>
      <c r="AJ113" s="68"/>
      <c r="AK113" s="27"/>
      <c r="AL113" s="27"/>
      <c r="AM113" s="27"/>
      <c r="AN113" s="27"/>
      <c r="AO113" s="27"/>
    </row>
    <row r="114" spans="2:41" ht="12.75" customHeight="1" x14ac:dyDescent="0.2">
      <c r="B114" s="28"/>
      <c r="D114" s="22"/>
      <c r="E114" s="22"/>
      <c r="F114" s="23"/>
      <c r="G114" s="23"/>
      <c r="H114" s="22"/>
      <c r="I114" s="23"/>
      <c r="J114" s="23"/>
      <c r="K114" s="27"/>
      <c r="L114" s="27"/>
      <c r="M114" s="27"/>
      <c r="N114" s="32"/>
      <c r="O114" s="32"/>
      <c r="P114" s="27"/>
      <c r="Q114" s="32"/>
      <c r="R114" s="32"/>
      <c r="S114" s="32"/>
      <c r="T114" s="27"/>
      <c r="U114" s="27"/>
      <c r="V114" s="27"/>
      <c r="W114" s="27"/>
      <c r="X114" s="32"/>
      <c r="Y114" s="27"/>
      <c r="Z114" s="27"/>
      <c r="AA114" s="75"/>
      <c r="AB114" s="27"/>
      <c r="AC114" s="27"/>
      <c r="AD114" s="27"/>
      <c r="AE114" s="32"/>
      <c r="AF114" s="27"/>
      <c r="AG114" s="68"/>
      <c r="AH114" s="68"/>
      <c r="AI114" s="68"/>
      <c r="AJ114" s="68"/>
      <c r="AK114" s="27"/>
      <c r="AL114" s="27"/>
      <c r="AM114" s="27"/>
      <c r="AN114" s="27"/>
      <c r="AO114" s="27"/>
    </row>
    <row r="115" spans="2:41" ht="12.75" customHeight="1" x14ac:dyDescent="0.2">
      <c r="B115" s="28"/>
      <c r="D115" s="22"/>
      <c r="E115" s="22"/>
      <c r="F115" s="23"/>
      <c r="G115" s="23"/>
      <c r="H115" s="22"/>
      <c r="I115" s="23"/>
      <c r="J115" s="23"/>
      <c r="K115" s="27"/>
      <c r="L115" s="27"/>
      <c r="M115" s="27"/>
      <c r="N115" s="27"/>
      <c r="O115" s="27"/>
      <c r="P115" s="27"/>
      <c r="Q115" s="32"/>
      <c r="R115" s="32"/>
      <c r="S115" s="32"/>
      <c r="T115" s="27"/>
      <c r="U115" s="27"/>
      <c r="V115" s="27"/>
      <c r="W115" s="27"/>
      <c r="X115" s="32"/>
      <c r="Y115" s="27"/>
      <c r="Z115" s="27"/>
      <c r="AA115" s="75"/>
      <c r="AB115" s="27"/>
      <c r="AC115" s="27"/>
      <c r="AD115" s="27"/>
      <c r="AE115" s="32"/>
      <c r="AF115" s="27"/>
      <c r="AG115" s="68"/>
      <c r="AH115" s="68"/>
      <c r="AI115" s="68"/>
      <c r="AJ115" s="68"/>
      <c r="AK115" s="27"/>
      <c r="AL115" s="27"/>
      <c r="AM115" s="27"/>
      <c r="AN115" s="27"/>
      <c r="AO115" s="27"/>
    </row>
    <row r="116" spans="2:41" ht="12.75" customHeight="1" x14ac:dyDescent="0.2">
      <c r="B116" s="28"/>
      <c r="D116" s="22"/>
      <c r="E116" s="22"/>
      <c r="F116" s="23"/>
      <c r="G116" s="23"/>
      <c r="H116" s="22"/>
      <c r="I116" s="23"/>
      <c r="J116" s="23"/>
      <c r="K116" s="27"/>
      <c r="L116" s="27"/>
      <c r="M116" s="27"/>
      <c r="N116" s="27"/>
      <c r="O116" s="27"/>
      <c r="P116" s="27"/>
      <c r="Q116" s="32"/>
      <c r="R116" s="32"/>
      <c r="S116" s="32"/>
      <c r="T116" s="27"/>
      <c r="U116" s="27"/>
      <c r="V116" s="27"/>
      <c r="W116" s="27"/>
      <c r="X116" s="32"/>
      <c r="Y116" s="27"/>
      <c r="Z116" s="27"/>
      <c r="AA116" s="75"/>
      <c r="AB116" s="27"/>
      <c r="AC116" s="27"/>
      <c r="AD116" s="27"/>
      <c r="AE116" s="32"/>
      <c r="AF116" s="27"/>
      <c r="AG116" s="68"/>
      <c r="AH116" s="68"/>
      <c r="AI116" s="68"/>
      <c r="AJ116" s="68"/>
      <c r="AK116" s="27"/>
      <c r="AL116" s="27"/>
      <c r="AM116" s="27"/>
      <c r="AN116" s="27"/>
      <c r="AO116" s="27"/>
    </row>
    <row r="117" spans="2:41" ht="12.75" customHeight="1" x14ac:dyDescent="0.2">
      <c r="B117" s="28"/>
      <c r="D117" s="22"/>
      <c r="E117" s="22"/>
      <c r="F117" s="23"/>
      <c r="G117" s="23"/>
      <c r="H117" s="22"/>
      <c r="I117" s="23"/>
      <c r="J117" s="23"/>
      <c r="K117" s="27"/>
      <c r="L117" s="27"/>
      <c r="M117" s="27"/>
      <c r="N117" s="27"/>
      <c r="O117" s="27"/>
      <c r="P117" s="27"/>
      <c r="Q117" s="32"/>
      <c r="R117" s="32"/>
      <c r="S117" s="32"/>
      <c r="T117" s="27"/>
      <c r="U117" s="27"/>
      <c r="V117" s="27"/>
      <c r="W117" s="27"/>
      <c r="X117" s="32"/>
      <c r="Y117" s="27"/>
      <c r="Z117" s="27"/>
      <c r="AA117" s="75"/>
      <c r="AB117" s="27"/>
      <c r="AC117" s="27"/>
      <c r="AD117" s="27"/>
      <c r="AE117" s="32"/>
      <c r="AF117" s="27"/>
      <c r="AG117" s="68"/>
      <c r="AH117" s="68"/>
      <c r="AI117" s="68"/>
      <c r="AJ117" s="68"/>
      <c r="AK117" s="27"/>
      <c r="AL117" s="27"/>
      <c r="AM117" s="27"/>
      <c r="AN117" s="27"/>
      <c r="AO117" s="27"/>
    </row>
    <row r="118" spans="2:41" ht="12.75" customHeight="1" x14ac:dyDescent="0.2">
      <c r="B118" s="28"/>
      <c r="D118" s="22"/>
      <c r="E118" s="22"/>
      <c r="F118" s="23"/>
      <c r="G118" s="23"/>
      <c r="H118" s="22"/>
      <c r="I118" s="23"/>
      <c r="J118" s="23"/>
      <c r="K118" s="27"/>
      <c r="L118" s="27"/>
      <c r="M118" s="27"/>
      <c r="N118" s="27"/>
      <c r="O118" s="27"/>
      <c r="P118" s="27"/>
      <c r="Q118" s="32"/>
      <c r="R118" s="32"/>
      <c r="S118" s="32"/>
      <c r="T118" s="27"/>
      <c r="U118" s="27"/>
      <c r="V118" s="27"/>
      <c r="W118" s="27"/>
      <c r="X118" s="32"/>
      <c r="Y118" s="27"/>
      <c r="Z118" s="27"/>
      <c r="AA118" s="75"/>
      <c r="AB118" s="27"/>
      <c r="AC118" s="27"/>
      <c r="AD118" s="27"/>
      <c r="AE118" s="32"/>
      <c r="AF118" s="27"/>
      <c r="AG118" s="68"/>
      <c r="AH118" s="68"/>
      <c r="AI118" s="68"/>
      <c r="AJ118" s="68"/>
      <c r="AK118" s="27"/>
      <c r="AL118" s="27"/>
      <c r="AM118" s="27"/>
      <c r="AN118" s="27"/>
      <c r="AO118" s="27"/>
    </row>
    <row r="119" spans="2:41" ht="12.75" customHeight="1" x14ac:dyDescent="0.2">
      <c r="B119" s="28"/>
      <c r="D119" s="22"/>
      <c r="E119" s="22"/>
      <c r="F119" s="23"/>
      <c r="G119" s="23"/>
      <c r="H119" s="22"/>
      <c r="I119" s="23"/>
      <c r="J119" s="23"/>
      <c r="K119" s="27"/>
      <c r="L119" s="27"/>
      <c r="M119" s="27"/>
      <c r="N119" s="47"/>
      <c r="O119" s="47"/>
      <c r="P119" s="47"/>
      <c r="Q119" s="32"/>
      <c r="R119" s="32"/>
      <c r="S119" s="32"/>
      <c r="T119" s="27"/>
      <c r="U119" s="27"/>
      <c r="V119" s="27"/>
      <c r="W119" s="27"/>
      <c r="X119" s="32"/>
      <c r="Y119" s="27"/>
      <c r="Z119" s="27"/>
      <c r="AA119" s="75"/>
      <c r="AB119" s="27"/>
      <c r="AC119" s="27"/>
      <c r="AD119" s="27"/>
      <c r="AE119" s="32"/>
      <c r="AF119" s="27"/>
      <c r="AG119" s="68"/>
      <c r="AH119" s="68"/>
      <c r="AI119" s="27"/>
      <c r="AJ119" s="68"/>
      <c r="AK119" s="27"/>
      <c r="AL119" s="27"/>
      <c r="AM119" s="27"/>
      <c r="AN119" s="27"/>
      <c r="AO119" s="27"/>
    </row>
    <row r="120" spans="2:41" ht="12.75" customHeight="1" x14ac:dyDescent="0.2">
      <c r="B120" s="28"/>
      <c r="D120" s="22"/>
      <c r="E120" s="22"/>
      <c r="F120" s="23"/>
      <c r="G120" s="23"/>
      <c r="H120" s="22"/>
      <c r="I120" s="23"/>
      <c r="J120" s="23"/>
      <c r="K120" s="27"/>
      <c r="L120" s="27"/>
      <c r="M120" s="27"/>
      <c r="N120" s="47"/>
      <c r="O120" s="47"/>
      <c r="P120" s="47"/>
      <c r="Q120" s="32"/>
      <c r="R120" s="32"/>
      <c r="S120" s="32"/>
      <c r="T120" s="27"/>
      <c r="U120" s="27"/>
      <c r="V120" s="27"/>
      <c r="W120" s="27"/>
      <c r="X120" s="32"/>
      <c r="Y120" s="27"/>
      <c r="Z120" s="27"/>
      <c r="AA120" s="75"/>
      <c r="AB120" s="27"/>
      <c r="AC120" s="27"/>
      <c r="AD120" s="27"/>
      <c r="AE120" s="32"/>
      <c r="AF120" s="27"/>
      <c r="AG120" s="68"/>
      <c r="AH120" s="68"/>
      <c r="AI120" s="27"/>
      <c r="AJ120" s="68"/>
      <c r="AK120" s="27"/>
      <c r="AL120" s="27"/>
      <c r="AM120" s="27"/>
      <c r="AN120" s="27"/>
      <c r="AO120" s="27"/>
    </row>
    <row r="121" spans="2:41" ht="12.75" customHeight="1" x14ac:dyDescent="0.2">
      <c r="B121" s="28"/>
      <c r="D121" s="22"/>
      <c r="E121" s="22"/>
      <c r="F121" s="23"/>
      <c r="G121" s="23"/>
      <c r="H121" s="22"/>
      <c r="I121" s="23"/>
      <c r="J121" s="23"/>
      <c r="K121" s="27"/>
      <c r="L121" s="27"/>
      <c r="M121" s="27"/>
      <c r="N121" s="47"/>
      <c r="O121" s="47"/>
      <c r="P121" s="47"/>
      <c r="Q121" s="32"/>
      <c r="R121" s="32"/>
      <c r="S121" s="32"/>
      <c r="T121" s="27"/>
      <c r="U121" s="27"/>
      <c r="V121" s="27"/>
      <c r="W121" s="27"/>
      <c r="X121" s="32"/>
      <c r="Y121" s="27"/>
      <c r="Z121" s="27"/>
      <c r="AA121" s="75"/>
      <c r="AB121" s="27"/>
      <c r="AC121" s="27"/>
      <c r="AD121" s="27"/>
      <c r="AE121" s="32"/>
      <c r="AF121" s="27"/>
      <c r="AG121" s="68"/>
      <c r="AH121" s="68"/>
      <c r="AI121" s="27"/>
      <c r="AJ121" s="68"/>
      <c r="AK121" s="27"/>
      <c r="AL121" s="27"/>
      <c r="AM121" s="27"/>
      <c r="AN121" s="27"/>
      <c r="AO121" s="27"/>
    </row>
    <row r="122" spans="2:41" ht="12.75" customHeight="1" x14ac:dyDescent="0.2">
      <c r="B122" s="28"/>
      <c r="D122" s="22"/>
      <c r="E122" s="22"/>
      <c r="F122" s="23"/>
      <c r="G122" s="23"/>
      <c r="H122" s="22"/>
      <c r="I122" s="23"/>
      <c r="J122" s="23"/>
      <c r="K122" s="27"/>
      <c r="L122" s="27"/>
      <c r="M122" s="27"/>
      <c r="N122" s="47"/>
      <c r="O122" s="47"/>
      <c r="P122" s="47"/>
      <c r="Q122" s="32"/>
      <c r="R122" s="32"/>
      <c r="S122" s="32"/>
      <c r="T122" s="27"/>
      <c r="U122" s="27"/>
      <c r="V122" s="27"/>
      <c r="W122" s="27"/>
      <c r="X122" s="32"/>
      <c r="Y122" s="27"/>
      <c r="Z122" s="27"/>
      <c r="AA122" s="75"/>
      <c r="AB122" s="27"/>
      <c r="AC122" s="27"/>
      <c r="AD122" s="27"/>
      <c r="AE122" s="32"/>
      <c r="AF122" s="27"/>
      <c r="AG122" s="68"/>
      <c r="AH122" s="68"/>
      <c r="AI122" s="27"/>
      <c r="AJ122" s="68"/>
      <c r="AK122" s="27"/>
      <c r="AL122" s="27"/>
      <c r="AM122" s="27"/>
      <c r="AN122" s="27"/>
      <c r="AO122" s="27"/>
    </row>
    <row r="123" spans="2:41" ht="12.75" customHeight="1" x14ac:dyDescent="0.2">
      <c r="B123" s="28"/>
      <c r="D123" s="22"/>
      <c r="E123" s="22"/>
      <c r="F123" s="23"/>
      <c r="G123" s="23"/>
      <c r="H123" s="22"/>
      <c r="I123" s="23"/>
      <c r="J123" s="23"/>
      <c r="K123" s="27"/>
      <c r="L123" s="27"/>
      <c r="M123" s="27"/>
      <c r="N123" s="47"/>
      <c r="O123" s="47"/>
      <c r="P123" s="47"/>
      <c r="Q123" s="32"/>
      <c r="R123" s="32"/>
      <c r="S123" s="32"/>
      <c r="T123" s="27"/>
      <c r="U123" s="27"/>
      <c r="V123" s="27"/>
      <c r="W123" s="27"/>
      <c r="X123" s="32"/>
      <c r="Y123" s="27"/>
      <c r="Z123" s="27"/>
      <c r="AA123" s="75"/>
      <c r="AB123" s="27"/>
      <c r="AC123" s="27"/>
      <c r="AD123" s="27"/>
      <c r="AE123" s="32"/>
      <c r="AF123" s="27"/>
      <c r="AG123" s="68"/>
      <c r="AH123" s="68"/>
      <c r="AI123" s="27"/>
      <c r="AJ123" s="68"/>
      <c r="AK123" s="27"/>
      <c r="AL123" s="27"/>
      <c r="AM123" s="27"/>
      <c r="AN123" s="27"/>
      <c r="AO123" s="27"/>
    </row>
    <row r="124" spans="2:41" ht="12.75" customHeight="1" x14ac:dyDescent="0.2">
      <c r="B124" s="28"/>
      <c r="D124" s="22"/>
      <c r="E124" s="22"/>
      <c r="F124" s="23"/>
      <c r="G124" s="23"/>
      <c r="H124" s="22"/>
      <c r="I124" s="23"/>
      <c r="J124" s="23"/>
      <c r="K124" s="27"/>
      <c r="L124" s="27"/>
      <c r="M124" s="27"/>
      <c r="N124" s="47"/>
      <c r="O124" s="47"/>
      <c r="P124" s="47"/>
      <c r="Q124" s="32"/>
      <c r="R124" s="32"/>
      <c r="S124" s="32"/>
      <c r="T124" s="27"/>
      <c r="U124" s="27"/>
      <c r="V124" s="27"/>
      <c r="W124" s="27"/>
      <c r="X124" s="32"/>
      <c r="Y124" s="27"/>
      <c r="Z124" s="27"/>
      <c r="AA124" s="75"/>
      <c r="AB124" s="27"/>
      <c r="AC124" s="27"/>
      <c r="AD124" s="27"/>
      <c r="AE124" s="32"/>
      <c r="AF124" s="27"/>
      <c r="AG124" s="68"/>
      <c r="AH124" s="68"/>
      <c r="AI124" s="27"/>
      <c r="AJ124" s="68"/>
      <c r="AK124" s="27"/>
      <c r="AL124" s="27"/>
      <c r="AM124" s="27"/>
      <c r="AN124" s="27"/>
      <c r="AO124" s="27"/>
    </row>
    <row r="125" spans="2:41" ht="12.75" customHeight="1" x14ac:dyDescent="0.2">
      <c r="B125" s="28"/>
      <c r="D125" s="22"/>
      <c r="E125" s="22"/>
      <c r="F125" s="23"/>
      <c r="G125" s="23"/>
      <c r="H125" s="22"/>
      <c r="I125" s="23"/>
      <c r="J125" s="23"/>
      <c r="K125" s="27"/>
      <c r="L125" s="27"/>
      <c r="M125" s="27"/>
      <c r="N125" s="85"/>
      <c r="O125" s="85"/>
      <c r="P125" s="47"/>
      <c r="Q125" s="32"/>
      <c r="R125" s="32"/>
      <c r="S125" s="32"/>
      <c r="T125" s="27"/>
      <c r="U125" s="27"/>
      <c r="V125" s="27"/>
      <c r="W125" s="27"/>
      <c r="X125" s="32"/>
      <c r="Y125" s="27"/>
      <c r="Z125" s="27"/>
      <c r="AA125" s="75"/>
      <c r="AB125" s="27"/>
      <c r="AC125" s="27"/>
      <c r="AD125" s="27"/>
      <c r="AE125" s="32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</row>
    <row r="126" spans="2:41" ht="12.75" customHeight="1" x14ac:dyDescent="0.2">
      <c r="B126" s="28"/>
      <c r="D126" s="22"/>
      <c r="E126" s="22"/>
      <c r="F126" s="23"/>
      <c r="G126" s="23"/>
      <c r="H126" s="22"/>
      <c r="I126" s="23"/>
      <c r="J126" s="23"/>
      <c r="K126" s="27"/>
      <c r="L126" s="27"/>
      <c r="M126" s="27"/>
      <c r="N126" s="27"/>
      <c r="O126" s="27"/>
      <c r="P126" s="27"/>
      <c r="Q126" s="32"/>
      <c r="R126" s="32"/>
      <c r="S126" s="32"/>
      <c r="T126" s="27"/>
      <c r="U126" s="27"/>
      <c r="V126" s="27"/>
      <c r="W126" s="27"/>
      <c r="X126" s="32"/>
      <c r="Y126" s="27"/>
      <c r="Z126" s="27"/>
      <c r="AA126" s="75"/>
      <c r="AB126" s="27"/>
      <c r="AC126" s="27"/>
      <c r="AD126" s="27"/>
      <c r="AE126" s="32"/>
      <c r="AF126" s="27"/>
      <c r="AG126" s="68"/>
      <c r="AH126" s="68"/>
      <c r="AI126" s="27"/>
      <c r="AJ126" s="68"/>
      <c r="AK126" s="27"/>
      <c r="AL126" s="27"/>
      <c r="AM126" s="27"/>
      <c r="AN126" s="27"/>
      <c r="AO126" s="27"/>
    </row>
    <row r="127" spans="2:41" ht="12.75" customHeight="1" x14ac:dyDescent="0.2">
      <c r="B127" s="28"/>
      <c r="D127" s="22"/>
      <c r="E127" s="22"/>
      <c r="F127" s="23"/>
      <c r="G127" s="23"/>
      <c r="H127" s="22"/>
      <c r="I127" s="23"/>
      <c r="J127" s="23"/>
      <c r="K127" s="27"/>
      <c r="L127" s="27"/>
      <c r="M127" s="27"/>
      <c r="N127" s="27"/>
      <c r="O127" s="27"/>
      <c r="P127" s="27"/>
      <c r="Q127" s="32"/>
      <c r="R127" s="32"/>
      <c r="S127" s="32"/>
      <c r="T127" s="27"/>
      <c r="U127" s="27"/>
      <c r="V127" s="27"/>
      <c r="W127" s="27"/>
      <c r="X127" s="32"/>
      <c r="Y127" s="27"/>
      <c r="Z127" s="27"/>
      <c r="AA127" s="75"/>
      <c r="AB127" s="27"/>
      <c r="AC127" s="27"/>
      <c r="AD127" s="27"/>
      <c r="AE127" s="32"/>
      <c r="AF127" s="27"/>
      <c r="AG127" s="68"/>
      <c r="AH127" s="68"/>
      <c r="AI127" s="27"/>
      <c r="AJ127" s="68"/>
      <c r="AK127" s="27"/>
      <c r="AL127" s="27"/>
      <c r="AM127" s="27"/>
      <c r="AN127" s="27"/>
      <c r="AO127" s="27"/>
    </row>
    <row r="128" spans="2:41" ht="12.75" customHeight="1" x14ac:dyDescent="0.2">
      <c r="B128" s="28"/>
      <c r="D128" s="22"/>
      <c r="E128" s="22"/>
      <c r="F128" s="23"/>
      <c r="G128" s="23"/>
      <c r="H128" s="22"/>
      <c r="I128" s="23"/>
      <c r="J128" s="23"/>
      <c r="K128" s="27"/>
      <c r="L128" s="27"/>
      <c r="M128" s="27"/>
      <c r="N128" s="27"/>
      <c r="O128" s="27"/>
      <c r="P128" s="27"/>
      <c r="Q128" s="32"/>
      <c r="R128" s="32"/>
      <c r="S128" s="32"/>
      <c r="T128" s="27"/>
      <c r="U128" s="27"/>
      <c r="V128" s="27"/>
      <c r="W128" s="27"/>
      <c r="X128" s="32"/>
      <c r="Y128" s="27"/>
      <c r="Z128" s="27"/>
      <c r="AA128" s="75"/>
      <c r="AB128" s="27"/>
      <c r="AC128" s="27"/>
      <c r="AD128" s="27"/>
      <c r="AE128" s="32"/>
      <c r="AF128" s="27"/>
      <c r="AG128" s="68"/>
      <c r="AH128" s="68"/>
      <c r="AI128" s="27"/>
      <c r="AJ128" s="68"/>
      <c r="AK128" s="27"/>
      <c r="AL128" s="27"/>
      <c r="AM128" s="27"/>
      <c r="AN128" s="27"/>
      <c r="AO128" s="27"/>
    </row>
    <row r="129" spans="2:41" ht="12.75" customHeight="1" x14ac:dyDescent="0.2">
      <c r="B129" s="28"/>
      <c r="D129" s="22"/>
      <c r="E129" s="22"/>
      <c r="F129" s="23"/>
      <c r="G129" s="23"/>
      <c r="H129" s="22"/>
      <c r="I129" s="23"/>
      <c r="J129" s="23"/>
      <c r="K129" s="27"/>
      <c r="L129" s="27"/>
      <c r="M129" s="27"/>
      <c r="N129" s="27"/>
      <c r="O129" s="27"/>
      <c r="P129" s="27"/>
      <c r="Q129" s="32"/>
      <c r="R129" s="32"/>
      <c r="S129" s="32"/>
      <c r="T129" s="27"/>
      <c r="U129" s="27"/>
      <c r="V129" s="27"/>
      <c r="W129" s="27"/>
      <c r="X129" s="32"/>
      <c r="Y129" s="27"/>
      <c r="Z129" s="27"/>
      <c r="AA129" s="75"/>
      <c r="AB129" s="27"/>
      <c r="AC129" s="27"/>
      <c r="AD129" s="27"/>
      <c r="AE129" s="32"/>
      <c r="AF129" s="27"/>
      <c r="AG129" s="68"/>
      <c r="AH129" s="68"/>
      <c r="AI129" s="27"/>
      <c r="AJ129" s="68"/>
      <c r="AK129" s="27"/>
      <c r="AL129" s="27"/>
      <c r="AM129" s="27"/>
      <c r="AN129" s="27"/>
      <c r="AO129" s="27"/>
    </row>
    <row r="130" spans="2:41" ht="12.75" customHeight="1" x14ac:dyDescent="0.2">
      <c r="B130" s="28"/>
      <c r="D130" s="22"/>
      <c r="E130" s="22"/>
      <c r="F130" s="23"/>
      <c r="G130" s="23"/>
      <c r="H130" s="22"/>
      <c r="I130" s="23"/>
      <c r="J130" s="23"/>
      <c r="K130" s="27"/>
      <c r="L130" s="27"/>
      <c r="M130" s="27"/>
      <c r="N130" s="27"/>
      <c r="O130" s="27"/>
      <c r="P130" s="27"/>
      <c r="Q130" s="32"/>
      <c r="R130" s="32"/>
      <c r="S130" s="32"/>
      <c r="T130" s="27"/>
      <c r="U130" s="27"/>
      <c r="V130" s="27"/>
      <c r="W130" s="27"/>
      <c r="X130" s="32"/>
      <c r="Y130" s="27"/>
      <c r="Z130" s="27"/>
      <c r="AA130" s="75"/>
      <c r="AB130" s="27"/>
      <c r="AC130" s="27"/>
      <c r="AD130" s="27"/>
      <c r="AE130" s="32"/>
      <c r="AF130" s="27"/>
      <c r="AG130" s="68"/>
      <c r="AH130" s="68"/>
      <c r="AI130" s="27"/>
      <c r="AJ130" s="68"/>
      <c r="AK130" s="27"/>
      <c r="AL130" s="27"/>
      <c r="AM130" s="27"/>
      <c r="AN130" s="27"/>
      <c r="AO130" s="27"/>
    </row>
    <row r="131" spans="2:41" ht="12.75" customHeight="1" x14ac:dyDescent="0.2">
      <c r="B131" s="28"/>
      <c r="D131" s="22"/>
      <c r="E131" s="22"/>
      <c r="F131" s="23"/>
      <c r="G131" s="23"/>
      <c r="H131" s="22"/>
      <c r="I131" s="23"/>
      <c r="J131" s="23"/>
      <c r="K131" s="27"/>
      <c r="L131" s="27"/>
      <c r="M131" s="27"/>
      <c r="N131" s="27"/>
      <c r="O131" s="27"/>
      <c r="P131" s="27"/>
      <c r="Q131" s="32"/>
      <c r="R131" s="32"/>
      <c r="S131" s="32"/>
      <c r="T131" s="27"/>
      <c r="U131" s="27"/>
      <c r="V131" s="27"/>
      <c r="W131" s="27"/>
      <c r="X131" s="32"/>
      <c r="Y131" s="27"/>
      <c r="Z131" s="27"/>
      <c r="AA131" s="75"/>
      <c r="AB131" s="27"/>
      <c r="AC131" s="27"/>
      <c r="AD131" s="27"/>
      <c r="AE131" s="32"/>
      <c r="AF131" s="27"/>
      <c r="AG131" s="68"/>
      <c r="AH131" s="68"/>
      <c r="AI131" s="27"/>
      <c r="AJ131" s="68"/>
      <c r="AK131" s="27"/>
      <c r="AL131" s="27"/>
      <c r="AM131" s="27"/>
      <c r="AN131" s="27"/>
      <c r="AO131" s="27"/>
    </row>
    <row r="132" spans="2:41" ht="12.75" customHeight="1" x14ac:dyDescent="0.2">
      <c r="B132" s="28"/>
      <c r="D132" s="22"/>
      <c r="E132" s="22"/>
      <c r="F132" s="23"/>
      <c r="G132" s="23"/>
      <c r="H132" s="22"/>
      <c r="I132" s="23"/>
      <c r="J132" s="23"/>
      <c r="K132" s="27"/>
      <c r="L132" s="27"/>
      <c r="M132" s="27"/>
      <c r="N132" s="27"/>
      <c r="O132" s="27"/>
      <c r="P132" s="27"/>
      <c r="Q132" s="32"/>
      <c r="R132" s="32"/>
      <c r="S132" s="32"/>
      <c r="T132" s="27"/>
      <c r="U132" s="27"/>
      <c r="V132" s="27"/>
      <c r="W132" s="27"/>
      <c r="X132" s="32"/>
      <c r="Y132" s="27"/>
      <c r="Z132" s="27"/>
      <c r="AA132" s="75"/>
      <c r="AB132" s="27"/>
      <c r="AC132" s="27"/>
      <c r="AD132" s="27"/>
      <c r="AE132" s="32"/>
      <c r="AF132" s="27"/>
      <c r="AG132" s="68"/>
      <c r="AH132" s="68"/>
      <c r="AI132" s="27"/>
      <c r="AJ132" s="68"/>
      <c r="AK132" s="27"/>
      <c r="AL132" s="27"/>
      <c r="AM132" s="27"/>
      <c r="AN132" s="27"/>
      <c r="AO132" s="27"/>
    </row>
    <row r="133" spans="2:41" ht="12.75" customHeight="1" x14ac:dyDescent="0.2">
      <c r="B133" s="34"/>
      <c r="D133" s="22"/>
      <c r="E133" s="22"/>
      <c r="F133" s="23"/>
      <c r="G133" s="23"/>
      <c r="H133" s="22"/>
      <c r="I133" s="23"/>
      <c r="J133" s="23"/>
      <c r="K133" s="27"/>
      <c r="L133" s="27"/>
      <c r="M133" s="27"/>
      <c r="N133" s="27"/>
      <c r="O133" s="32"/>
      <c r="P133" s="32"/>
      <c r="Q133" s="32"/>
      <c r="R133" s="32"/>
      <c r="S133" s="32"/>
      <c r="T133" s="27"/>
      <c r="U133" s="27"/>
      <c r="V133" s="27"/>
      <c r="W133" s="27"/>
      <c r="X133" s="32"/>
      <c r="Y133" s="27"/>
      <c r="Z133" s="27"/>
      <c r="AA133" s="75"/>
      <c r="AB133" s="27"/>
      <c r="AC133" s="27"/>
      <c r="AD133" s="27"/>
      <c r="AE133" s="32"/>
      <c r="AF133" s="27"/>
      <c r="AG133" s="27"/>
      <c r="AH133" s="66"/>
      <c r="AI133" s="27"/>
      <c r="AJ133" s="27"/>
      <c r="AK133" s="27"/>
      <c r="AL133" s="27"/>
      <c r="AM133" s="27"/>
      <c r="AN133" s="27"/>
      <c r="AO133" s="27"/>
    </row>
    <row r="134" spans="2:41" ht="12.75" customHeight="1" x14ac:dyDescent="0.2">
      <c r="B134" s="28"/>
      <c r="D134" s="22"/>
      <c r="E134" s="22"/>
      <c r="F134" s="23"/>
      <c r="G134" s="23"/>
      <c r="H134" s="22"/>
      <c r="I134" s="23"/>
      <c r="J134" s="23"/>
      <c r="K134" s="27"/>
      <c r="L134" s="27"/>
      <c r="M134" s="27"/>
      <c r="N134" s="32"/>
      <c r="O134" s="32"/>
      <c r="P134" s="27"/>
      <c r="Q134" s="32"/>
      <c r="R134" s="32"/>
      <c r="S134" s="32"/>
      <c r="T134" s="27"/>
      <c r="U134" s="27"/>
      <c r="V134" s="27"/>
      <c r="W134" s="27"/>
      <c r="X134" s="32"/>
      <c r="Y134" s="27"/>
      <c r="Z134" s="27"/>
      <c r="AA134" s="75"/>
      <c r="AB134" s="27"/>
      <c r="AC134" s="27"/>
      <c r="AD134" s="27"/>
      <c r="AE134" s="32"/>
      <c r="AF134" s="27"/>
      <c r="AG134" s="27"/>
      <c r="AH134" s="66"/>
      <c r="AI134" s="27"/>
      <c r="AJ134" s="27"/>
      <c r="AK134" s="27"/>
      <c r="AL134" s="27"/>
      <c r="AM134" s="27"/>
      <c r="AN134" s="27"/>
      <c r="AO134" s="27"/>
    </row>
    <row r="135" spans="2:41" ht="12.75" customHeight="1" x14ac:dyDescent="0.2">
      <c r="B135" s="28"/>
      <c r="D135" s="22"/>
      <c r="E135" s="22"/>
      <c r="F135" s="23"/>
      <c r="G135" s="23"/>
      <c r="H135" s="22"/>
      <c r="I135" s="23"/>
      <c r="J135" s="23"/>
      <c r="K135" s="27"/>
      <c r="L135" s="27"/>
      <c r="M135" s="27"/>
      <c r="N135" s="27"/>
      <c r="O135" s="27"/>
      <c r="P135" s="27"/>
      <c r="Q135" s="32"/>
      <c r="R135" s="32"/>
      <c r="S135" s="32"/>
      <c r="T135" s="27"/>
      <c r="U135" s="27"/>
      <c r="V135" s="27"/>
      <c r="W135" s="27"/>
      <c r="X135" s="32"/>
      <c r="Y135" s="27"/>
      <c r="Z135" s="27"/>
      <c r="AA135" s="75"/>
      <c r="AB135" s="27"/>
      <c r="AC135" s="27"/>
      <c r="AD135" s="27"/>
      <c r="AE135" s="32"/>
      <c r="AF135" s="27"/>
      <c r="AG135" s="27"/>
      <c r="AH135" s="66"/>
      <c r="AI135" s="27"/>
      <c r="AJ135" s="27"/>
      <c r="AK135" s="27"/>
      <c r="AL135" s="27"/>
      <c r="AM135" s="27"/>
      <c r="AN135" s="27"/>
      <c r="AO135" s="27"/>
    </row>
    <row r="136" spans="2:41" ht="12.75" customHeight="1" x14ac:dyDescent="0.2">
      <c r="B136" s="28"/>
      <c r="D136" s="22"/>
      <c r="E136" s="22"/>
      <c r="F136" s="23"/>
      <c r="G136" s="23"/>
      <c r="H136" s="22"/>
      <c r="I136" s="23"/>
      <c r="J136" s="23"/>
      <c r="K136" s="27"/>
      <c r="L136" s="27"/>
      <c r="M136" s="27"/>
      <c r="N136" s="27"/>
      <c r="O136" s="27"/>
      <c r="P136" s="27"/>
      <c r="Q136" s="32"/>
      <c r="R136" s="32"/>
      <c r="S136" s="32"/>
      <c r="T136" s="27"/>
      <c r="U136" s="27"/>
      <c r="V136" s="27"/>
      <c r="W136" s="27"/>
      <c r="X136" s="32"/>
      <c r="Y136" s="27"/>
      <c r="Z136" s="27"/>
      <c r="AA136" s="75"/>
      <c r="AB136" s="27"/>
      <c r="AC136" s="27"/>
      <c r="AD136" s="27"/>
      <c r="AE136" s="32"/>
      <c r="AF136" s="27"/>
      <c r="AG136" s="27"/>
      <c r="AH136" s="66"/>
      <c r="AI136" s="27"/>
      <c r="AJ136" s="27"/>
      <c r="AK136" s="27"/>
      <c r="AL136" s="27"/>
      <c r="AM136" s="27"/>
      <c r="AN136" s="27"/>
      <c r="AO136" s="27"/>
    </row>
    <row r="137" spans="2:41" ht="12.75" customHeight="1" x14ac:dyDescent="0.2">
      <c r="B137" s="34"/>
      <c r="D137" s="22"/>
      <c r="E137" s="22"/>
      <c r="F137" s="23"/>
      <c r="G137" s="23"/>
      <c r="H137" s="22"/>
      <c r="I137" s="23"/>
      <c r="J137" s="23"/>
      <c r="K137" s="27"/>
      <c r="L137" s="27"/>
      <c r="M137" s="27"/>
      <c r="N137" s="27"/>
      <c r="O137" s="27"/>
      <c r="P137" s="27"/>
      <c r="Q137" s="26"/>
      <c r="R137" s="26"/>
      <c r="S137" s="26"/>
      <c r="T137" s="26"/>
      <c r="U137" s="27"/>
      <c r="V137" s="26"/>
      <c r="W137" s="27"/>
      <c r="X137" s="26"/>
      <c r="Y137" s="27"/>
      <c r="Z137" s="26"/>
      <c r="AA137" s="75"/>
      <c r="AB137" s="26"/>
      <c r="AC137" s="26"/>
      <c r="AD137" s="27"/>
      <c r="AE137" s="26"/>
      <c r="AF137" s="27"/>
      <c r="AG137" s="26"/>
      <c r="AH137" s="66"/>
      <c r="AI137" s="26"/>
      <c r="AJ137" s="27"/>
      <c r="AK137" s="27"/>
      <c r="AL137" s="26"/>
      <c r="AM137" s="27"/>
      <c r="AN137" s="26"/>
      <c r="AO137" s="27"/>
    </row>
    <row r="138" spans="2:41" ht="12.75" customHeight="1" x14ac:dyDescent="0.2">
      <c r="B138" s="34"/>
      <c r="D138" s="22"/>
      <c r="E138" s="22"/>
      <c r="F138" s="24"/>
      <c r="G138" s="23"/>
      <c r="H138" s="22"/>
      <c r="I138" s="23"/>
      <c r="J138" s="23"/>
      <c r="K138" s="27"/>
      <c r="L138" s="27"/>
      <c r="M138" s="27"/>
      <c r="N138" s="32"/>
      <c r="O138" s="32"/>
      <c r="P138" s="27"/>
      <c r="Q138" s="32"/>
      <c r="R138" s="32"/>
      <c r="S138" s="32"/>
      <c r="T138" s="27"/>
      <c r="U138" s="27"/>
      <c r="V138" s="27"/>
      <c r="W138" s="27"/>
      <c r="X138" s="32"/>
      <c r="Y138" s="27"/>
      <c r="Z138" s="27"/>
      <c r="AA138" s="75"/>
      <c r="AB138" s="27"/>
      <c r="AC138" s="27"/>
      <c r="AD138" s="27"/>
      <c r="AE138" s="32"/>
      <c r="AF138" s="27"/>
      <c r="AG138" s="27"/>
      <c r="AH138" s="66"/>
      <c r="AI138" s="27"/>
      <c r="AJ138" s="27"/>
      <c r="AK138" s="27"/>
      <c r="AL138" s="27"/>
      <c r="AM138" s="27"/>
      <c r="AN138" s="27"/>
      <c r="AO138" s="27"/>
    </row>
    <row r="139" spans="2:41" ht="12.75" customHeight="1" x14ac:dyDescent="0.2">
      <c r="B139" s="34"/>
      <c r="D139" s="22"/>
      <c r="E139" s="22"/>
      <c r="F139" s="24"/>
      <c r="G139" s="23"/>
      <c r="H139" s="22"/>
      <c r="I139" s="23"/>
      <c r="J139" s="23"/>
      <c r="K139" s="27"/>
      <c r="L139" s="27"/>
      <c r="M139" s="27"/>
      <c r="N139" s="32"/>
      <c r="O139" s="32"/>
      <c r="P139" s="27"/>
      <c r="Q139" s="32"/>
      <c r="R139" s="32"/>
      <c r="S139" s="32"/>
      <c r="T139" s="27"/>
      <c r="U139" s="27"/>
      <c r="V139" s="27"/>
      <c r="W139" s="27"/>
      <c r="X139" s="32"/>
      <c r="Y139" s="27"/>
      <c r="Z139" s="27"/>
      <c r="AA139" s="75"/>
      <c r="AB139" s="27"/>
      <c r="AC139" s="27"/>
      <c r="AD139" s="27"/>
      <c r="AE139" s="32"/>
      <c r="AF139" s="27"/>
      <c r="AG139" s="66"/>
      <c r="AH139" s="66"/>
      <c r="AI139" s="27"/>
      <c r="AJ139" s="27"/>
      <c r="AK139" s="27"/>
      <c r="AL139" s="27"/>
      <c r="AM139" s="27"/>
      <c r="AN139" s="27"/>
      <c r="AO139" s="27"/>
    </row>
    <row r="140" spans="2:41" ht="12.75" customHeight="1" x14ac:dyDescent="0.2">
      <c r="B140" s="34"/>
      <c r="D140" s="22"/>
      <c r="E140" s="22"/>
      <c r="F140" s="23"/>
      <c r="G140" s="23"/>
      <c r="H140" s="22"/>
      <c r="I140" s="23"/>
      <c r="J140" s="23"/>
      <c r="K140" s="27"/>
      <c r="L140" s="27"/>
      <c r="M140" s="27"/>
      <c r="N140" s="32"/>
      <c r="O140" s="32"/>
      <c r="P140" s="27"/>
      <c r="Q140" s="32"/>
      <c r="R140" s="32"/>
      <c r="S140" s="32"/>
      <c r="T140" s="27"/>
      <c r="U140" s="27"/>
      <c r="V140" s="27"/>
      <c r="W140" s="27"/>
      <c r="X140" s="32"/>
      <c r="Y140" s="27"/>
      <c r="Z140" s="27"/>
      <c r="AA140" s="75"/>
      <c r="AB140" s="27"/>
      <c r="AC140" s="27"/>
      <c r="AD140" s="27"/>
      <c r="AE140" s="32"/>
      <c r="AF140" s="27"/>
      <c r="AG140" s="66"/>
      <c r="AH140" s="66"/>
      <c r="AI140" s="27"/>
      <c r="AJ140" s="27"/>
      <c r="AK140" s="27"/>
      <c r="AL140" s="27"/>
      <c r="AM140" s="27"/>
      <c r="AN140" s="27"/>
      <c r="AO140" s="27"/>
    </row>
    <row r="141" spans="2:41" ht="12.75" customHeight="1" x14ac:dyDescent="0.2">
      <c r="B141" s="34"/>
      <c r="D141" s="22"/>
      <c r="E141" s="22"/>
      <c r="F141" s="24"/>
      <c r="G141" s="23"/>
      <c r="H141" s="22"/>
      <c r="I141" s="23"/>
      <c r="J141" s="23"/>
      <c r="K141" s="27"/>
      <c r="L141" s="27"/>
      <c r="M141" s="27"/>
      <c r="N141" s="32"/>
      <c r="O141" s="32"/>
      <c r="P141" s="27"/>
      <c r="Q141" s="32"/>
      <c r="R141" s="32"/>
      <c r="S141" s="32"/>
      <c r="T141" s="27"/>
      <c r="U141" s="27"/>
      <c r="V141" s="27"/>
      <c r="W141" s="27"/>
      <c r="X141" s="32"/>
      <c r="Y141" s="27"/>
      <c r="Z141" s="27"/>
      <c r="AA141" s="75"/>
      <c r="AB141" s="27"/>
      <c r="AC141" s="27"/>
      <c r="AD141" s="27"/>
      <c r="AE141" s="32"/>
      <c r="AF141" s="27"/>
      <c r="AG141" s="66"/>
      <c r="AH141" s="66"/>
      <c r="AI141" s="27"/>
      <c r="AJ141" s="27"/>
      <c r="AK141" s="27"/>
      <c r="AL141" s="27"/>
      <c r="AM141" s="27"/>
      <c r="AN141" s="27"/>
      <c r="AO141" s="27"/>
    </row>
    <row r="142" spans="2:41" ht="12.75" customHeight="1" x14ac:dyDescent="0.2">
      <c r="B142" s="34"/>
      <c r="D142" s="22"/>
      <c r="E142" s="22"/>
      <c r="F142" s="24"/>
      <c r="G142" s="23"/>
      <c r="H142" s="22"/>
      <c r="I142" s="23"/>
      <c r="J142" s="23"/>
      <c r="K142" s="27"/>
      <c r="L142" s="27"/>
      <c r="M142" s="27"/>
      <c r="N142" s="32"/>
      <c r="O142" s="32"/>
      <c r="P142" s="27"/>
      <c r="Q142" s="32"/>
      <c r="R142" s="32"/>
      <c r="S142" s="32"/>
      <c r="T142" s="27"/>
      <c r="U142" s="27"/>
      <c r="V142" s="27"/>
      <c r="W142" s="27"/>
      <c r="X142" s="32"/>
      <c r="Y142" s="27"/>
      <c r="Z142" s="27"/>
      <c r="AA142" s="75"/>
      <c r="AB142" s="27"/>
      <c r="AC142" s="27"/>
      <c r="AD142" s="27"/>
      <c r="AE142" s="32"/>
      <c r="AF142" s="27"/>
      <c r="AG142" s="66"/>
      <c r="AH142" s="66"/>
      <c r="AI142" s="27"/>
      <c r="AJ142" s="27"/>
      <c r="AK142" s="27"/>
      <c r="AL142" s="27"/>
      <c r="AM142" s="27"/>
      <c r="AN142" s="27"/>
      <c r="AO142" s="27"/>
    </row>
    <row r="143" spans="2:41" ht="12.75" customHeight="1" x14ac:dyDescent="0.2">
      <c r="B143" s="34"/>
      <c r="D143" s="22"/>
      <c r="E143" s="22"/>
      <c r="F143" s="24"/>
      <c r="G143" s="23"/>
      <c r="H143" s="22"/>
      <c r="I143" s="23"/>
      <c r="J143" s="23"/>
      <c r="K143" s="27"/>
      <c r="L143" s="27"/>
      <c r="M143" s="27"/>
      <c r="N143" s="32"/>
      <c r="O143" s="32"/>
      <c r="P143" s="27"/>
      <c r="Q143" s="32"/>
      <c r="R143" s="32"/>
      <c r="S143" s="32"/>
      <c r="T143" s="27"/>
      <c r="U143" s="27"/>
      <c r="V143" s="27"/>
      <c r="W143" s="27"/>
      <c r="X143" s="32"/>
      <c r="Y143" s="27"/>
      <c r="Z143" s="27"/>
      <c r="AA143" s="75"/>
      <c r="AB143" s="27"/>
      <c r="AC143" s="27"/>
      <c r="AD143" s="32"/>
      <c r="AE143" s="27"/>
      <c r="AF143" s="27"/>
      <c r="AG143" s="66"/>
      <c r="AH143" s="27"/>
      <c r="AI143" s="27"/>
      <c r="AJ143" s="27"/>
      <c r="AK143" s="27"/>
      <c r="AL143" s="27"/>
      <c r="AM143" s="27"/>
      <c r="AN143" s="27"/>
      <c r="AO143" s="27"/>
    </row>
    <row r="144" spans="2:41" ht="12.75" customHeight="1" x14ac:dyDescent="0.2">
      <c r="B144" s="34"/>
      <c r="D144" s="22"/>
      <c r="E144" s="22"/>
      <c r="F144" s="24"/>
      <c r="G144" s="23"/>
      <c r="H144" s="22"/>
      <c r="I144" s="23"/>
      <c r="J144" s="23"/>
      <c r="K144" s="27"/>
      <c r="L144" s="27"/>
      <c r="M144" s="27"/>
      <c r="N144" s="32"/>
      <c r="O144" s="32"/>
      <c r="P144" s="27"/>
      <c r="Q144" s="32"/>
      <c r="R144" s="32"/>
      <c r="S144" s="32"/>
      <c r="T144" s="27"/>
      <c r="U144" s="27"/>
      <c r="V144" s="27"/>
      <c r="W144" s="27"/>
      <c r="X144" s="32"/>
      <c r="Y144" s="27"/>
      <c r="Z144" s="27"/>
      <c r="AA144" s="75"/>
      <c r="AB144" s="27"/>
      <c r="AC144" s="27"/>
      <c r="AD144" s="32"/>
      <c r="AE144" s="27"/>
      <c r="AF144" s="27"/>
      <c r="AG144" s="66"/>
      <c r="AH144" s="27"/>
      <c r="AI144" s="27"/>
      <c r="AJ144" s="27"/>
      <c r="AK144" s="27"/>
      <c r="AL144" s="27"/>
      <c r="AM144" s="27"/>
      <c r="AN144" s="27"/>
      <c r="AO144" s="27"/>
    </row>
    <row r="145" spans="2:41" ht="12.75" customHeight="1" x14ac:dyDescent="0.2">
      <c r="B145" s="34"/>
      <c r="D145" s="88"/>
      <c r="E145" s="88"/>
      <c r="F145" s="23"/>
      <c r="G145" s="89"/>
      <c r="H145" s="88"/>
      <c r="I145" s="89"/>
      <c r="J145" s="90"/>
      <c r="K145" s="27"/>
      <c r="L145" s="27"/>
      <c r="M145" s="27"/>
      <c r="N145" s="32"/>
      <c r="O145" s="32"/>
      <c r="P145" s="27"/>
      <c r="Q145" s="32"/>
      <c r="R145" s="32"/>
      <c r="S145" s="32"/>
      <c r="T145" s="27"/>
      <c r="U145" s="27"/>
      <c r="V145" s="27"/>
      <c r="W145" s="27"/>
      <c r="X145" s="32"/>
      <c r="Y145" s="27"/>
      <c r="Z145" s="27"/>
      <c r="AA145" s="75"/>
      <c r="AB145" s="27"/>
      <c r="AC145" s="27"/>
      <c r="AD145" s="32"/>
      <c r="AE145" s="27"/>
      <c r="AF145" s="27"/>
      <c r="AG145" s="66"/>
      <c r="AH145" s="27"/>
      <c r="AI145" s="27"/>
      <c r="AJ145" s="27"/>
      <c r="AK145" s="27"/>
      <c r="AL145" s="27"/>
      <c r="AM145" s="27"/>
      <c r="AN145" s="27"/>
      <c r="AO145" s="27"/>
    </row>
    <row r="146" spans="2:41" ht="12.75" customHeight="1" x14ac:dyDescent="0.2">
      <c r="B146" s="34"/>
      <c r="D146" s="22"/>
      <c r="E146" s="22"/>
      <c r="F146" s="24"/>
      <c r="G146" s="23"/>
      <c r="H146" s="22"/>
      <c r="I146" s="23"/>
      <c r="J146" s="23"/>
      <c r="K146" s="27"/>
      <c r="L146" s="27"/>
      <c r="M146" s="27"/>
      <c r="N146" s="32"/>
      <c r="O146" s="32"/>
      <c r="P146" s="27"/>
      <c r="Q146" s="32"/>
      <c r="R146" s="32"/>
      <c r="S146" s="32"/>
      <c r="T146" s="27"/>
      <c r="U146" s="27"/>
      <c r="V146" s="27"/>
      <c r="W146" s="27"/>
      <c r="X146" s="32"/>
      <c r="Y146" s="27"/>
      <c r="Z146" s="27"/>
      <c r="AA146" s="75"/>
      <c r="AB146" s="27"/>
      <c r="AC146" s="27"/>
      <c r="AD146" s="32"/>
      <c r="AE146" s="27"/>
      <c r="AF146" s="27"/>
      <c r="AG146" s="66"/>
      <c r="AH146" s="27"/>
      <c r="AI146" s="27"/>
      <c r="AJ146" s="27"/>
      <c r="AK146" s="27"/>
      <c r="AL146" s="27"/>
      <c r="AM146" s="27"/>
      <c r="AN146" s="27"/>
      <c r="AO146" s="27"/>
    </row>
    <row r="147" spans="2:41" ht="12.75" customHeight="1" x14ac:dyDescent="0.2">
      <c r="B147" s="34"/>
      <c r="D147" s="22"/>
      <c r="E147" s="22"/>
      <c r="F147" s="24"/>
      <c r="G147" s="23"/>
      <c r="H147" s="22"/>
      <c r="I147" s="23"/>
      <c r="J147" s="23"/>
      <c r="K147" s="27"/>
      <c r="L147" s="27"/>
      <c r="M147" s="27"/>
      <c r="N147" s="32"/>
      <c r="O147" s="32"/>
      <c r="P147" s="27"/>
      <c r="Q147" s="32"/>
      <c r="R147" s="32"/>
      <c r="S147" s="32"/>
      <c r="T147" s="27"/>
      <c r="U147" s="27"/>
      <c r="V147" s="27"/>
      <c r="W147" s="27"/>
      <c r="X147" s="32"/>
      <c r="Y147" s="27"/>
      <c r="Z147" s="27"/>
      <c r="AA147" s="75"/>
      <c r="AB147" s="27"/>
      <c r="AC147" s="27"/>
      <c r="AD147" s="32"/>
      <c r="AE147" s="27"/>
      <c r="AF147" s="27"/>
      <c r="AG147" s="66"/>
      <c r="AH147" s="27"/>
      <c r="AI147" s="27"/>
      <c r="AJ147" s="27"/>
      <c r="AK147" s="27"/>
      <c r="AL147" s="27"/>
      <c r="AM147" s="27"/>
      <c r="AN147" s="27"/>
      <c r="AO147" s="27"/>
    </row>
    <row r="148" spans="2:41" ht="12.75" customHeight="1" x14ac:dyDescent="0.2">
      <c r="B148" s="34"/>
      <c r="D148" s="22"/>
      <c r="E148" s="22"/>
      <c r="F148" s="23"/>
      <c r="G148" s="23"/>
      <c r="H148" s="22"/>
      <c r="I148" s="23"/>
      <c r="J148" s="23"/>
      <c r="K148" s="27"/>
      <c r="L148" s="27"/>
      <c r="M148" s="27"/>
      <c r="N148" s="32"/>
      <c r="O148" s="32"/>
      <c r="P148" s="27"/>
      <c r="Q148" s="32"/>
      <c r="R148" s="32"/>
      <c r="S148" s="32"/>
      <c r="T148" s="27"/>
      <c r="U148" s="27"/>
      <c r="V148" s="27"/>
      <c r="W148" s="27"/>
      <c r="X148" s="32"/>
      <c r="Y148" s="27"/>
      <c r="Z148" s="27"/>
      <c r="AA148" s="75"/>
      <c r="AB148" s="27"/>
      <c r="AC148" s="27"/>
      <c r="AD148" s="32"/>
      <c r="AE148" s="27"/>
      <c r="AF148" s="27"/>
      <c r="AG148" s="66"/>
      <c r="AH148" s="27"/>
      <c r="AI148" s="27"/>
      <c r="AJ148" s="27"/>
      <c r="AK148" s="27"/>
      <c r="AL148" s="27"/>
      <c r="AM148" s="27"/>
      <c r="AN148" s="27"/>
      <c r="AO148" s="27"/>
    </row>
    <row r="149" spans="2:41" ht="12.75" customHeight="1" x14ac:dyDescent="0.2">
      <c r="B149" s="34"/>
      <c r="D149" s="22"/>
      <c r="E149" s="22"/>
      <c r="F149" s="24"/>
      <c r="G149" s="23"/>
      <c r="H149" s="22"/>
      <c r="I149" s="23"/>
      <c r="J149" s="23"/>
      <c r="K149" s="27"/>
      <c r="L149" s="27"/>
      <c r="M149" s="27"/>
      <c r="N149" s="32"/>
      <c r="O149" s="32"/>
      <c r="P149" s="27"/>
      <c r="Q149" s="32"/>
      <c r="R149" s="32"/>
      <c r="S149" s="32"/>
      <c r="T149" s="27"/>
      <c r="U149" s="27"/>
      <c r="V149" s="27"/>
      <c r="W149" s="27"/>
      <c r="X149" s="32"/>
      <c r="Y149" s="27"/>
      <c r="Z149" s="27"/>
      <c r="AA149" s="75"/>
      <c r="AB149" s="27"/>
      <c r="AC149" s="27"/>
      <c r="AD149" s="32"/>
      <c r="AE149" s="27"/>
      <c r="AF149" s="27"/>
      <c r="AG149" s="66"/>
      <c r="AH149" s="27"/>
      <c r="AI149" s="27"/>
      <c r="AJ149" s="27"/>
      <c r="AK149" s="27"/>
      <c r="AL149" s="27"/>
      <c r="AM149" s="27"/>
      <c r="AN149" s="27"/>
      <c r="AO149" s="27"/>
    </row>
    <row r="150" spans="2:41" ht="12.75" customHeight="1" x14ac:dyDescent="0.2">
      <c r="B150" s="34"/>
      <c r="D150" s="22"/>
      <c r="E150" s="22"/>
      <c r="F150" s="23"/>
      <c r="G150" s="23"/>
      <c r="H150" s="22"/>
      <c r="I150" s="23"/>
      <c r="J150" s="23"/>
      <c r="K150" s="27"/>
      <c r="L150" s="27"/>
      <c r="M150" s="27"/>
      <c r="N150" s="32"/>
      <c r="O150" s="32"/>
      <c r="P150" s="27"/>
      <c r="Q150" s="32"/>
      <c r="R150" s="32"/>
      <c r="S150" s="32"/>
      <c r="T150" s="27"/>
      <c r="U150" s="27"/>
      <c r="V150" s="27"/>
      <c r="W150" s="27"/>
      <c r="X150" s="32"/>
      <c r="Y150" s="27"/>
      <c r="Z150" s="27"/>
      <c r="AA150" s="75"/>
      <c r="AB150" s="27"/>
      <c r="AC150" s="27"/>
      <c r="AD150" s="32"/>
      <c r="AE150" s="27"/>
      <c r="AF150" s="27"/>
      <c r="AG150" s="66"/>
      <c r="AH150" s="27"/>
      <c r="AI150" s="27"/>
      <c r="AJ150" s="27"/>
      <c r="AK150" s="27"/>
      <c r="AL150" s="27"/>
      <c r="AM150" s="27"/>
      <c r="AN150" s="27"/>
      <c r="AO150" s="27"/>
    </row>
    <row r="151" spans="2:41" ht="12.75" customHeight="1" x14ac:dyDescent="0.2">
      <c r="B151" s="34"/>
      <c r="D151" s="22"/>
      <c r="E151" s="22"/>
      <c r="F151" s="24"/>
      <c r="G151" s="23"/>
      <c r="H151" s="22"/>
      <c r="I151" s="23"/>
      <c r="J151" s="23"/>
      <c r="K151" s="27"/>
      <c r="L151" s="27"/>
      <c r="M151" s="27"/>
      <c r="N151" s="32"/>
      <c r="O151" s="32"/>
      <c r="P151" s="27"/>
      <c r="Q151" s="32"/>
      <c r="R151" s="32"/>
      <c r="S151" s="32"/>
      <c r="T151" s="27"/>
      <c r="U151" s="27"/>
      <c r="V151" s="27"/>
      <c r="W151" s="27"/>
      <c r="X151" s="32"/>
      <c r="Y151" s="27"/>
      <c r="Z151" s="27"/>
      <c r="AA151" s="75"/>
      <c r="AB151" s="27"/>
      <c r="AC151" s="27"/>
      <c r="AD151" s="32"/>
      <c r="AE151" s="27"/>
      <c r="AF151" s="27"/>
      <c r="AG151" s="66"/>
      <c r="AH151" s="27"/>
      <c r="AI151" s="27"/>
      <c r="AJ151" s="27"/>
      <c r="AK151" s="27"/>
      <c r="AL151" s="27"/>
      <c r="AM151" s="27"/>
      <c r="AN151" s="27"/>
      <c r="AO151" s="27"/>
    </row>
    <row r="152" spans="2:41" ht="12.75" customHeight="1" x14ac:dyDescent="0.2">
      <c r="B152" s="34"/>
      <c r="D152" s="22"/>
      <c r="E152" s="22"/>
      <c r="F152" s="23"/>
      <c r="G152" s="23"/>
      <c r="H152" s="22"/>
      <c r="I152" s="23"/>
      <c r="J152" s="23"/>
      <c r="K152" s="27"/>
      <c r="L152" s="27"/>
      <c r="M152" s="27"/>
      <c r="N152" s="32"/>
      <c r="O152" s="32"/>
      <c r="P152" s="27"/>
      <c r="Q152" s="32"/>
      <c r="R152" s="32"/>
      <c r="S152" s="32"/>
      <c r="T152" s="27"/>
      <c r="U152" s="27"/>
      <c r="V152" s="27"/>
      <c r="W152" s="27"/>
      <c r="X152" s="32"/>
      <c r="Y152" s="27"/>
      <c r="Z152" s="27"/>
      <c r="AA152" s="75"/>
      <c r="AB152" s="27"/>
      <c r="AC152" s="27"/>
      <c r="AD152" s="32"/>
      <c r="AE152" s="27"/>
      <c r="AF152" s="27"/>
      <c r="AG152" s="66"/>
      <c r="AH152" s="27"/>
      <c r="AI152" s="27"/>
      <c r="AJ152" s="27"/>
      <c r="AK152" s="27"/>
      <c r="AL152" s="27"/>
      <c r="AM152" s="27"/>
      <c r="AN152" s="27"/>
      <c r="AO152" s="27"/>
    </row>
    <row r="153" spans="2:41" ht="12.75" customHeight="1" x14ac:dyDescent="0.2">
      <c r="B153" s="34"/>
      <c r="D153" s="22"/>
      <c r="E153" s="22"/>
      <c r="F153" s="23"/>
      <c r="G153" s="23"/>
      <c r="H153" s="22"/>
      <c r="I153" s="23"/>
      <c r="J153" s="23"/>
      <c r="K153" s="27"/>
      <c r="L153" s="27"/>
      <c r="M153" s="27"/>
      <c r="N153" s="32"/>
      <c r="O153" s="32"/>
      <c r="P153" s="27"/>
      <c r="Q153" s="32"/>
      <c r="R153" s="32"/>
      <c r="S153" s="32"/>
      <c r="T153" s="27"/>
      <c r="U153" s="27"/>
      <c r="V153" s="27"/>
      <c r="W153" s="27"/>
      <c r="X153" s="32"/>
      <c r="Y153" s="27"/>
      <c r="Z153" s="27"/>
      <c r="AA153" s="75"/>
      <c r="AB153" s="27"/>
      <c r="AC153" s="27"/>
      <c r="AD153" s="32"/>
      <c r="AE153" s="27"/>
      <c r="AF153" s="27"/>
      <c r="AG153" s="66"/>
      <c r="AH153" s="27"/>
      <c r="AI153" s="27"/>
      <c r="AJ153" s="27"/>
      <c r="AK153" s="27"/>
      <c r="AL153" s="27"/>
      <c r="AM153" s="27"/>
      <c r="AN153" s="27"/>
      <c r="AO153" s="27"/>
    </row>
    <row r="154" spans="2:41" ht="12.75" customHeight="1" x14ac:dyDescent="0.2">
      <c r="B154" s="34"/>
      <c r="D154" s="22"/>
      <c r="E154" s="22"/>
      <c r="F154" s="24"/>
      <c r="G154" s="23"/>
      <c r="H154" s="22"/>
      <c r="I154" s="23"/>
      <c r="J154" s="23"/>
      <c r="K154" s="27"/>
      <c r="L154" s="27"/>
      <c r="M154" s="27"/>
      <c r="N154" s="32"/>
      <c r="O154" s="32"/>
      <c r="P154" s="27"/>
      <c r="Q154" s="32"/>
      <c r="R154" s="32"/>
      <c r="S154" s="32"/>
      <c r="T154" s="27"/>
      <c r="U154" s="27"/>
      <c r="V154" s="27"/>
      <c r="W154" s="27"/>
      <c r="X154" s="32"/>
      <c r="Y154" s="27"/>
      <c r="Z154" s="27"/>
      <c r="AA154" s="75"/>
      <c r="AB154" s="27"/>
      <c r="AC154" s="27"/>
      <c r="AD154" s="32"/>
      <c r="AE154" s="27"/>
      <c r="AF154" s="27"/>
      <c r="AG154" s="66"/>
      <c r="AH154" s="27"/>
      <c r="AI154" s="27"/>
      <c r="AJ154" s="27"/>
      <c r="AK154" s="27"/>
      <c r="AL154" s="27"/>
      <c r="AM154" s="27"/>
      <c r="AN154" s="27"/>
      <c r="AO154" s="27"/>
    </row>
    <row r="155" spans="2:41" ht="12.75" customHeight="1" x14ac:dyDescent="0.2">
      <c r="B155" s="34"/>
      <c r="D155" s="22"/>
      <c r="E155" s="22"/>
      <c r="F155" s="24"/>
      <c r="G155" s="23"/>
      <c r="H155" s="22"/>
      <c r="I155" s="23"/>
      <c r="J155" s="23"/>
      <c r="K155" s="27"/>
      <c r="L155" s="27"/>
      <c r="M155" s="27"/>
      <c r="N155" s="32"/>
      <c r="O155" s="32"/>
      <c r="P155" s="27"/>
      <c r="Q155" s="32"/>
      <c r="R155" s="32"/>
      <c r="S155" s="32"/>
      <c r="T155" s="27"/>
      <c r="U155" s="27"/>
      <c r="V155" s="27"/>
      <c r="W155" s="27"/>
      <c r="X155" s="32"/>
      <c r="Y155" s="27"/>
      <c r="Z155" s="27"/>
      <c r="AA155" s="75"/>
      <c r="AB155" s="27"/>
      <c r="AC155" s="27"/>
      <c r="AD155" s="32"/>
      <c r="AE155" s="27"/>
      <c r="AF155" s="27"/>
      <c r="AG155" s="66"/>
      <c r="AH155" s="27"/>
      <c r="AI155" s="27"/>
      <c r="AJ155" s="27"/>
      <c r="AK155" s="27"/>
      <c r="AL155" s="27"/>
      <c r="AM155" s="27"/>
      <c r="AN155" s="27"/>
      <c r="AO155" s="27"/>
    </row>
    <row r="156" spans="2:41" ht="12.75" customHeight="1" x14ac:dyDescent="0.2">
      <c r="B156" s="34"/>
      <c r="D156" s="22"/>
      <c r="E156" s="22"/>
      <c r="F156" s="24"/>
      <c r="G156" s="23"/>
      <c r="H156" s="22"/>
      <c r="I156" s="23"/>
      <c r="J156" s="23"/>
      <c r="K156" s="27"/>
      <c r="L156" s="27"/>
      <c r="M156" s="27"/>
      <c r="N156" s="32"/>
      <c r="O156" s="32"/>
      <c r="P156" s="27"/>
      <c r="Q156" s="32"/>
      <c r="R156" s="32"/>
      <c r="S156" s="32"/>
      <c r="T156" s="27"/>
      <c r="U156" s="27"/>
      <c r="V156" s="27"/>
      <c r="W156" s="27"/>
      <c r="X156" s="32"/>
      <c r="Y156" s="27"/>
      <c r="Z156" s="27"/>
      <c r="AA156" s="75"/>
      <c r="AB156" s="27"/>
      <c r="AC156" s="27"/>
      <c r="AD156" s="32"/>
      <c r="AE156" s="27"/>
      <c r="AF156" s="27"/>
      <c r="AG156" s="66"/>
      <c r="AH156" s="27"/>
      <c r="AI156" s="27"/>
      <c r="AJ156" s="27"/>
      <c r="AK156" s="27"/>
      <c r="AL156" s="27"/>
      <c r="AM156" s="27"/>
      <c r="AN156" s="27"/>
      <c r="AO156" s="27"/>
    </row>
    <row r="157" spans="2:41" ht="12.75" customHeight="1" x14ac:dyDescent="0.2">
      <c r="B157" s="34"/>
      <c r="D157" s="22"/>
      <c r="E157" s="22"/>
      <c r="F157" s="24"/>
      <c r="G157" s="23"/>
      <c r="H157" s="22"/>
      <c r="I157" s="23"/>
      <c r="J157" s="23"/>
      <c r="K157" s="27"/>
      <c r="L157" s="27"/>
      <c r="M157" s="27"/>
      <c r="N157" s="32"/>
      <c r="O157" s="32"/>
      <c r="P157" s="27"/>
      <c r="Q157" s="32"/>
      <c r="R157" s="32"/>
      <c r="S157" s="32"/>
      <c r="T157" s="27"/>
      <c r="U157" s="27"/>
      <c r="V157" s="27"/>
      <c r="W157" s="27"/>
      <c r="X157" s="32"/>
      <c r="Y157" s="27"/>
      <c r="Z157" s="27"/>
      <c r="AA157" s="75"/>
      <c r="AB157" s="27"/>
      <c r="AC157" s="27"/>
      <c r="AD157" s="32"/>
      <c r="AE157" s="27"/>
      <c r="AF157" s="27"/>
      <c r="AG157" s="66"/>
      <c r="AH157" s="27"/>
      <c r="AI157" s="27"/>
      <c r="AJ157" s="27"/>
      <c r="AK157" s="27"/>
      <c r="AL157" s="27"/>
      <c r="AM157" s="27"/>
      <c r="AN157" s="27"/>
      <c r="AO157" s="27"/>
    </row>
    <row r="158" spans="2:41" ht="12.75" customHeight="1" x14ac:dyDescent="0.2">
      <c r="B158" s="34"/>
      <c r="D158" s="22"/>
      <c r="E158" s="22"/>
      <c r="F158" s="24"/>
      <c r="G158" s="23"/>
      <c r="H158" s="22"/>
      <c r="I158" s="23"/>
      <c r="J158" s="23"/>
      <c r="K158" s="27"/>
      <c r="L158" s="27"/>
      <c r="M158" s="27"/>
      <c r="N158" s="32"/>
      <c r="O158" s="32"/>
      <c r="P158" s="27"/>
      <c r="Q158" s="32"/>
      <c r="R158" s="32"/>
      <c r="S158" s="32"/>
      <c r="T158" s="27"/>
      <c r="U158" s="27"/>
      <c r="V158" s="27"/>
      <c r="W158" s="27"/>
      <c r="X158" s="32"/>
      <c r="Y158" s="27"/>
      <c r="Z158" s="27"/>
      <c r="AA158" s="75"/>
      <c r="AB158" s="27"/>
      <c r="AC158" s="27"/>
      <c r="AD158" s="32"/>
      <c r="AE158" s="27"/>
      <c r="AF158" s="27"/>
      <c r="AG158" s="66"/>
      <c r="AH158" s="27"/>
      <c r="AI158" s="27"/>
      <c r="AJ158" s="27"/>
      <c r="AK158" s="27"/>
      <c r="AL158" s="27"/>
      <c r="AM158" s="27"/>
      <c r="AN158" s="27"/>
      <c r="AO158" s="27"/>
    </row>
    <row r="159" spans="2:41" ht="12.75" customHeight="1" x14ac:dyDescent="0.2">
      <c r="B159" s="34"/>
      <c r="D159" s="22"/>
      <c r="E159" s="22"/>
      <c r="F159" s="24"/>
      <c r="G159" s="23"/>
      <c r="H159" s="22"/>
      <c r="I159" s="23"/>
      <c r="J159" s="23"/>
      <c r="K159" s="27"/>
      <c r="L159" s="27"/>
      <c r="M159" s="27"/>
      <c r="N159" s="32"/>
      <c r="O159" s="32"/>
      <c r="P159" s="27"/>
      <c r="Q159" s="32"/>
      <c r="R159" s="32"/>
      <c r="S159" s="32"/>
      <c r="T159" s="27"/>
      <c r="U159" s="27"/>
      <c r="V159" s="27"/>
      <c r="W159" s="27"/>
      <c r="X159" s="32"/>
      <c r="Y159" s="27"/>
      <c r="Z159" s="27"/>
      <c r="AA159" s="75"/>
      <c r="AB159" s="27"/>
      <c r="AC159" s="27"/>
      <c r="AD159" s="32"/>
      <c r="AE159" s="27"/>
      <c r="AF159" s="27"/>
      <c r="AG159" s="66"/>
      <c r="AH159" s="27"/>
      <c r="AI159" s="27"/>
      <c r="AJ159" s="27"/>
      <c r="AK159" s="27"/>
      <c r="AL159" s="27"/>
      <c r="AM159" s="27"/>
      <c r="AN159" s="27"/>
      <c r="AO159" s="27"/>
    </row>
    <row r="160" spans="2:41" ht="12.75" customHeight="1" x14ac:dyDescent="0.2">
      <c r="B160" s="34"/>
      <c r="D160" s="22"/>
      <c r="E160" s="22"/>
      <c r="F160" s="24"/>
      <c r="G160" s="23"/>
      <c r="H160" s="22"/>
      <c r="I160" s="23"/>
      <c r="J160" s="23"/>
      <c r="K160" s="27"/>
      <c r="L160" s="27"/>
      <c r="M160" s="27"/>
      <c r="N160" s="32"/>
      <c r="O160" s="32"/>
      <c r="P160" s="27"/>
      <c r="Q160" s="32"/>
      <c r="R160" s="32"/>
      <c r="S160" s="32"/>
      <c r="T160" s="27"/>
      <c r="U160" s="27"/>
      <c r="V160" s="27"/>
      <c r="W160" s="27"/>
      <c r="X160" s="32"/>
      <c r="Y160" s="27"/>
      <c r="Z160" s="27"/>
      <c r="AA160" s="75"/>
      <c r="AB160" s="27"/>
      <c r="AC160" s="27"/>
      <c r="AD160" s="32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</row>
    <row r="161" spans="2:41" ht="12.75" customHeight="1" x14ac:dyDescent="0.2">
      <c r="B161" s="34"/>
      <c r="D161" s="22"/>
      <c r="E161" s="22"/>
      <c r="F161" s="24"/>
      <c r="G161" s="23"/>
      <c r="H161" s="22"/>
      <c r="I161" s="23"/>
      <c r="J161" s="23"/>
      <c r="K161" s="27"/>
      <c r="L161" s="27"/>
      <c r="M161" s="27"/>
      <c r="N161" s="32"/>
      <c r="O161" s="32"/>
      <c r="P161" s="27"/>
      <c r="Q161" s="32"/>
      <c r="R161" s="32"/>
      <c r="S161" s="32"/>
      <c r="T161" s="27"/>
      <c r="U161" s="27"/>
      <c r="V161" s="27"/>
      <c r="W161" s="27"/>
      <c r="X161" s="32"/>
      <c r="Y161" s="27"/>
      <c r="Z161" s="27"/>
      <c r="AA161" s="75"/>
      <c r="AB161" s="27"/>
      <c r="AC161" s="27"/>
      <c r="AD161" s="32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</row>
    <row r="162" spans="2:41" ht="12.75" customHeight="1" x14ac:dyDescent="0.2">
      <c r="B162" s="34"/>
      <c r="D162" s="22"/>
      <c r="E162" s="22"/>
      <c r="F162" s="24"/>
      <c r="G162" s="23"/>
      <c r="H162" s="22"/>
      <c r="I162" s="23"/>
      <c r="J162" s="23"/>
      <c r="K162" s="27"/>
      <c r="L162" s="27"/>
      <c r="M162" s="27"/>
      <c r="N162" s="32"/>
      <c r="O162" s="32"/>
      <c r="P162" s="27"/>
      <c r="Q162" s="32"/>
      <c r="R162" s="32"/>
      <c r="S162" s="32"/>
      <c r="T162" s="27"/>
      <c r="U162" s="27"/>
      <c r="V162" s="27"/>
      <c r="W162" s="27"/>
      <c r="X162" s="32"/>
      <c r="Y162" s="27"/>
      <c r="Z162" s="27"/>
      <c r="AA162" s="75"/>
      <c r="AB162" s="27"/>
      <c r="AC162" s="27"/>
      <c r="AD162" s="32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</row>
    <row r="163" spans="2:41" ht="12.75" customHeight="1" x14ac:dyDescent="0.2">
      <c r="B163" s="34"/>
      <c r="D163" s="22"/>
      <c r="E163" s="22"/>
      <c r="F163" s="24"/>
      <c r="G163" s="23"/>
      <c r="H163" s="22"/>
      <c r="I163" s="23"/>
      <c r="J163" s="23"/>
      <c r="K163" s="27"/>
      <c r="L163" s="27"/>
      <c r="M163" s="27"/>
      <c r="N163" s="32"/>
      <c r="O163" s="32"/>
      <c r="P163" s="27"/>
      <c r="Q163" s="32"/>
      <c r="R163" s="32"/>
      <c r="S163" s="32"/>
      <c r="T163" s="27"/>
      <c r="U163" s="27"/>
      <c r="V163" s="27"/>
      <c r="W163" s="27"/>
      <c r="X163" s="32"/>
      <c r="Y163" s="27"/>
      <c r="Z163" s="27"/>
      <c r="AA163" s="75"/>
      <c r="AB163" s="27"/>
      <c r="AC163" s="27"/>
      <c r="AD163" s="32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</row>
    <row r="164" spans="2:41" ht="12.75" customHeight="1" thickBot="1" x14ac:dyDescent="0.25">
      <c r="B164" s="29"/>
      <c r="D164" s="22"/>
      <c r="E164" s="22"/>
      <c r="F164" s="24"/>
      <c r="G164" s="23"/>
      <c r="H164" s="22"/>
      <c r="I164" s="23"/>
      <c r="J164" s="23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75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</row>
    <row r="165" spans="2:41" ht="25.7" customHeight="1" thickBot="1" x14ac:dyDescent="0.25">
      <c r="B165" s="3" t="s">
        <v>6</v>
      </c>
      <c r="D165" s="148"/>
      <c r="E165" s="149"/>
      <c r="F165" s="149"/>
      <c r="G165" s="149"/>
      <c r="H165" s="149"/>
      <c r="I165" s="149"/>
      <c r="J165" s="149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 t="str">
        <f t="shared" ref="W165:AO165" si="3">IF(W8="","",IF(W23="",IF(SUM(COUNTIF(W24:W164,"LS")+COUNTIF(W24:W164,"LUMP"))&gt;0,"LS",""),IF(SUM(W24:W164)&gt;0,ROUNDUP(SUM(W24:W164),0),"")))</f>
        <v/>
      </c>
      <c r="X165" s="31" t="str">
        <f t="shared" si="3"/>
        <v/>
      </c>
      <c r="Y165" s="31" t="str">
        <f t="shared" si="3"/>
        <v/>
      </c>
      <c r="Z165" s="31" t="str">
        <f t="shared" si="3"/>
        <v/>
      </c>
      <c r="AA165" s="76" t="str">
        <f t="shared" si="3"/>
        <v/>
      </c>
      <c r="AB165" s="31" t="str">
        <f t="shared" si="3"/>
        <v/>
      </c>
      <c r="AC165" s="31" t="str">
        <f t="shared" si="3"/>
        <v/>
      </c>
      <c r="AD165" s="31" t="str">
        <f t="shared" si="3"/>
        <v/>
      </c>
      <c r="AE165" s="31" t="str">
        <f t="shared" si="3"/>
        <v/>
      </c>
      <c r="AF165" s="31" t="str">
        <f t="shared" si="3"/>
        <v/>
      </c>
      <c r="AG165" s="31" t="str">
        <f t="shared" si="3"/>
        <v/>
      </c>
      <c r="AH165" s="31" t="str">
        <f t="shared" si="3"/>
        <v/>
      </c>
      <c r="AI165" s="31" t="str">
        <f t="shared" si="3"/>
        <v/>
      </c>
      <c r="AJ165" s="31" t="str">
        <f t="shared" si="3"/>
        <v/>
      </c>
      <c r="AK165" s="31" t="str">
        <f t="shared" si="3"/>
        <v/>
      </c>
      <c r="AL165" s="31" t="str">
        <f t="shared" si="3"/>
        <v/>
      </c>
      <c r="AM165" s="31" t="str">
        <f t="shared" si="3"/>
        <v/>
      </c>
      <c r="AN165" s="31" t="str">
        <f t="shared" si="3"/>
        <v/>
      </c>
      <c r="AO165" s="31" t="str">
        <f t="shared" si="3"/>
        <v/>
      </c>
    </row>
  </sheetData>
  <mergeCells count="42">
    <mergeCell ref="AO11:AO22"/>
    <mergeCell ref="D165:J165"/>
    <mergeCell ref="AI11:AI22"/>
    <mergeCell ref="AJ11:AJ22"/>
    <mergeCell ref="AK11:AK22"/>
    <mergeCell ref="AL11:AL22"/>
    <mergeCell ref="AM11:AM22"/>
    <mergeCell ref="AN11:AN22"/>
    <mergeCell ref="AC11:AC22"/>
    <mergeCell ref="AD11:AD22"/>
    <mergeCell ref="AE11:AE22"/>
    <mergeCell ref="AF11:AF22"/>
    <mergeCell ref="AG11:AG22"/>
    <mergeCell ref="AH11:AH22"/>
    <mergeCell ref="W11:W22"/>
    <mergeCell ref="X11:X22"/>
    <mergeCell ref="R11:R22"/>
    <mergeCell ref="S11:S22"/>
    <mergeCell ref="T11:T22"/>
    <mergeCell ref="U11:U22"/>
    <mergeCell ref="V11:V22"/>
    <mergeCell ref="P11:P22"/>
    <mergeCell ref="AA1:AA6"/>
    <mergeCell ref="D7:AO7"/>
    <mergeCell ref="D8:J8"/>
    <mergeCell ref="D9:J9"/>
    <mergeCell ref="J10:J23"/>
    <mergeCell ref="K11:K22"/>
    <mergeCell ref="L11:L22"/>
    <mergeCell ref="M11:M22"/>
    <mergeCell ref="N11:N22"/>
    <mergeCell ref="O11:O22"/>
    <mergeCell ref="Y11:Y22"/>
    <mergeCell ref="Z11:Z22"/>
    <mergeCell ref="AA11:AA22"/>
    <mergeCell ref="AB11:AB22"/>
    <mergeCell ref="Q11:Q22"/>
    <mergeCell ref="B10:B23"/>
    <mergeCell ref="D10:D23"/>
    <mergeCell ref="E10:E23"/>
    <mergeCell ref="F10:F23"/>
    <mergeCell ref="G10:I23"/>
  </mergeCells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MASTER</vt:lpstr>
      <vt:lpstr>Import 1 &amp; 3</vt:lpstr>
      <vt:lpstr>Import 2 &amp; 4</vt:lpstr>
      <vt:lpstr>TO GENSUM</vt:lpstr>
      <vt:lpstr>General notes 1</vt:lpstr>
      <vt:lpstr>General notes 2</vt:lpstr>
      <vt:lpstr>General notes 3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O'Neill</cp:lastModifiedBy>
  <cp:lastPrinted>2023-03-14T20:52:37Z</cp:lastPrinted>
  <dcterms:created xsi:type="dcterms:W3CDTF">2005-09-27T11:52:28Z</dcterms:created>
  <dcterms:modified xsi:type="dcterms:W3CDTF">2024-09-17T14:20:17Z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