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julia.hart\d0108279\"/>
    </mc:Choice>
  </mc:AlternateContent>
  <xr:revisionPtr revIDLastSave="0" documentId="13_ncr:1_{6FB2FA5F-4CF7-454A-914B-941350926D78}" xr6:coauthVersionLast="47" xr6:coauthVersionMax="47" xr10:uidLastSave="{00000000-0000-0000-0000-000000000000}"/>
  <bookViews>
    <workbookView xWindow="4155" yWindow="4155" windowWidth="21600" windowHeight="11385" tabRatio="572" xr2:uid="{00000000-000D-0000-FFFF-FFFF00000000}"/>
  </bookViews>
  <sheets>
    <sheet name="Stage 3" sheetId="33" r:id="rId1"/>
  </sheets>
  <definedNames>
    <definedName name="_xlnm.Print_Area" localSheetId="0">'Stage 3'!$A$1:$L$53</definedName>
    <definedName name="_xlnm.Print_Titles" localSheetId="0">'Stage 3'!$1:$10</definedName>
    <definedName name="TABLE" localSheetId="0">'Stage 3'!#REF!</definedName>
  </definedNames>
  <calcPr calcId="191029"/>
  <fileRecoveryPr autoRecover="0"/>
</workbook>
</file>

<file path=xl/calcChain.xml><?xml version="1.0" encoding="utf-8"?>
<calcChain xmlns="http://schemas.openxmlformats.org/spreadsheetml/2006/main">
  <c r="I17" i="33" l="1"/>
  <c r="H17" i="33"/>
  <c r="C39" i="33" l="1"/>
  <c r="I19" i="33"/>
  <c r="H19" i="33"/>
  <c r="C26" i="33"/>
  <c r="C48" i="33"/>
  <c r="C42" i="33" s="1"/>
  <c r="C51" i="33"/>
  <c r="C27" i="33"/>
  <c r="C28" i="33" l="1"/>
  <c r="C30" i="33" s="1"/>
  <c r="C25" i="33" s="1"/>
  <c r="J16" i="33" s="1"/>
  <c r="E51" i="33"/>
  <c r="D51" i="33"/>
  <c r="B51" i="33"/>
  <c r="A51" i="33"/>
  <c r="A33" i="33"/>
  <c r="B33" i="33"/>
  <c r="D33" i="33"/>
  <c r="E33" i="33"/>
  <c r="A42" i="33"/>
  <c r="B42" i="33"/>
  <c r="D42" i="33"/>
  <c r="E42" i="33"/>
  <c r="E25" i="33"/>
  <c r="D25" i="33"/>
  <c r="D30" i="33" s="1"/>
  <c r="B25" i="33"/>
  <c r="A25" i="33"/>
  <c r="C17" i="33" l="1"/>
  <c r="C19" i="33"/>
  <c r="C16" i="33"/>
  <c r="J21" i="33"/>
  <c r="C21" i="33" s="1"/>
</calcChain>
</file>

<file path=xl/sharedStrings.xml><?xml version="1.0" encoding="utf-8"?>
<sst xmlns="http://schemas.openxmlformats.org/spreadsheetml/2006/main" count="99" uniqueCount="54">
  <si>
    <t>ITEM</t>
  </si>
  <si>
    <t>UNIT</t>
  </si>
  <si>
    <t>DESCRIPTION</t>
  </si>
  <si>
    <t>QUANTITY</t>
  </si>
  <si>
    <t>EXT.</t>
  </si>
  <si>
    <t>total</t>
  </si>
  <si>
    <t>ft</t>
  </si>
  <si>
    <t>sf</t>
  </si>
  <si>
    <t>Date:</t>
  </si>
  <si>
    <t>Project:</t>
  </si>
  <si>
    <t>Bridge No.:</t>
  </si>
  <si>
    <t>SFN:</t>
  </si>
  <si>
    <t>SY</t>
  </si>
  <si>
    <t>SEE SHT.</t>
  </si>
  <si>
    <t>SF</t>
  </si>
  <si>
    <t>2LMN, Inc.</t>
  </si>
  <si>
    <t>Calculated:</t>
  </si>
  <si>
    <t>Stage Review Submission:</t>
  </si>
  <si>
    <t>Checked:</t>
  </si>
  <si>
    <t>PID/Job No.:</t>
  </si>
  <si>
    <t>Concurred:</t>
  </si>
  <si>
    <t>Back Checked:</t>
  </si>
  <si>
    <t>Released:</t>
  </si>
  <si>
    <t>Estimated Quantities- Left Bridge</t>
  </si>
  <si>
    <t>ABUT.</t>
  </si>
  <si>
    <t>PIERS</t>
  </si>
  <si>
    <t>SUPER.</t>
  </si>
  <si>
    <t>GENERAL</t>
  </si>
  <si>
    <r>
      <t xml:space="preserve">Estimated Quantities </t>
    </r>
    <r>
      <rPr>
        <b/>
        <i/>
        <u/>
        <sz val="20"/>
        <color rgb="FFFF0000"/>
        <rFont val="Verdana"/>
        <family val="2"/>
      </rPr>
      <t>LUC-23-11.75</t>
    </r>
  </si>
  <si>
    <t>ARCA_105889_LUC-23-11.75</t>
  </si>
  <si>
    <t>Designer:</t>
  </si>
  <si>
    <t>Checker:</t>
  </si>
  <si>
    <t>PATCHING CONCRETE STRUCTURE, AS PER PLAN</t>
  </si>
  <si>
    <t>FT</t>
  </si>
  <si>
    <t>CONCRETE REPAIR BY EPOXY INJECTION</t>
  </si>
  <si>
    <t>PNEUMATICALLY PLACED CONCRETE SHOTCRETE</t>
  </si>
  <si>
    <t>TOTAL</t>
  </si>
  <si>
    <t>length of patched areas on deck edge</t>
  </si>
  <si>
    <t>width of sealed area of patch including slab thickness + 1' on underside of deck</t>
  </si>
  <si>
    <t>2 / 7</t>
  </si>
  <si>
    <t>JAH</t>
  </si>
  <si>
    <t>Deck slab &amp; edges</t>
  </si>
  <si>
    <t>Patching.xlsx</t>
  </si>
  <si>
    <t>total (see Patching Spreadsheet on PW)</t>
  </si>
  <si>
    <t>RA</t>
  </si>
  <si>
    <t>P1</t>
  </si>
  <si>
    <t>P2</t>
  </si>
  <si>
    <t>FA</t>
  </si>
  <si>
    <t>Slab patched areas</t>
  </si>
  <si>
    <t>3/15/202</t>
  </si>
  <si>
    <t>SEALING OF CONCRETE SURFACES (EPOXY-URETHANE)</t>
  </si>
  <si>
    <t>JBM</t>
  </si>
  <si>
    <t>ESTIMATED QUANTITIES (05/NHS/13)</t>
  </si>
  <si>
    <t>LUC-23-11.650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</si>
</sst>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5" formatCode="00000"/>
    <numFmt numFmtId="166" formatCode="m/d;@"/>
    <numFmt numFmtId="167" formatCode="#,##0.00\'"/>
    <numFmt numFmtId="168" formatCode="#,##0.00\ &quot;cf&quot;"/>
    <numFmt numFmtId="169" formatCode="#,##0.00\ &quot;cy&quot;"/>
    <numFmt numFmtId="170" formatCode="#,##0.00\ &quot;ft&quot;"/>
    <numFmt numFmtId="171" formatCode="#,##0.00\ &quot;in&quot;"/>
    <numFmt numFmtId="172" formatCode="#,##0.00\ &quot;sf&quot;"/>
    <numFmt numFmtId="173" formatCode="#,##0.00\ &quot;sy&quot;"/>
    <numFmt numFmtId="174" formatCode="#,##0.00\&quot;&quot;&quot;"/>
    <numFmt numFmtId="175" formatCode="0.00&quot;:1&quot;"/>
    <numFmt numFmtId="176" formatCode="0.00\°"/>
    <numFmt numFmtId="177" formatCode="#,##0.00\'\ \R\t;#,##0.00\'\ \L\t"/>
    <numFmt numFmtId="178" formatCode="0&quot;:1&quot;"/>
    <numFmt numFmtId="179" formatCode="0\+00"/>
    <numFmt numFmtId="180" formatCode="0\+00.00"/>
    <numFmt numFmtId="181" formatCode="0\+00.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24"/>
      <name val="Verdana"/>
      <family val="2"/>
    </font>
    <font>
      <i/>
      <sz val="12"/>
      <name val="Arial"/>
      <family val="2"/>
    </font>
    <font>
      <i/>
      <sz val="10"/>
      <color rgb="FFFF0000"/>
      <name val="Arial"/>
      <family val="2"/>
    </font>
    <font>
      <b/>
      <i/>
      <u/>
      <sz val="20"/>
      <name val="Verdana"/>
      <family val="2"/>
    </font>
    <font>
      <i/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  <font>
      <sz val="11"/>
      <color rgb="FF3F3F76"/>
      <name val="Calibri"/>
      <family val="2"/>
      <scheme val="minor"/>
    </font>
    <font>
      <b/>
      <i/>
      <u/>
      <sz val="20"/>
      <color rgb="FFFF0000"/>
      <name val="Verdana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mbria"/>
      <family val="1"/>
    </font>
    <font>
      <i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7" fillId="5" borderId="25" applyNumberFormat="0" applyProtection="0">
      <alignment horizont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2" fillId="6" borderId="25" applyNumberFormat="0" applyAlignment="0" applyProtection="0"/>
    <xf numFmtId="0" fontId="23" fillId="0" borderId="30" applyNumberFormat="0" applyFill="0" applyAlignment="0" applyProtection="0"/>
    <xf numFmtId="0" fontId="25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1" fillId="0" borderId="6" xfId="4" applyFont="1" applyBorder="1"/>
    <xf numFmtId="0" fontId="12" fillId="0" borderId="7" xfId="4" applyFont="1" applyBorder="1"/>
    <xf numFmtId="0" fontId="12" fillId="3" borderId="16" xfId="4" applyFont="1" applyFill="1" applyBorder="1"/>
    <xf numFmtId="0" fontId="12" fillId="3" borderId="0" xfId="4" applyFont="1" applyFill="1"/>
    <xf numFmtId="0" fontId="12" fillId="3" borderId="17" xfId="4" applyFont="1" applyFill="1" applyBorder="1"/>
    <xf numFmtId="0" fontId="13" fillId="0" borderId="16" xfId="4" applyFont="1" applyBorder="1" applyAlignment="1">
      <alignment horizontal="left"/>
    </xf>
    <xf numFmtId="0" fontId="13" fillId="0" borderId="0" xfId="4" applyFont="1" applyAlignment="1">
      <alignment horizontal="centerContinuous"/>
    </xf>
    <xf numFmtId="0" fontId="13" fillId="0" borderId="0" xfId="4" applyFont="1" applyAlignment="1">
      <alignment horizontal="center"/>
    </xf>
    <xf numFmtId="0" fontId="14" fillId="0" borderId="18" xfId="4" applyFont="1" applyBorder="1" applyAlignment="1">
      <alignment horizontal="right"/>
    </xf>
    <xf numFmtId="0" fontId="15" fillId="4" borderId="9" xfId="4" applyFont="1" applyFill="1" applyBorder="1" applyAlignment="1">
      <alignment horizontal="center" vertical="center"/>
    </xf>
    <xf numFmtId="0" fontId="14" fillId="0" borderId="9" xfId="4" applyFont="1" applyBorder="1" applyAlignment="1">
      <alignment horizontal="right"/>
    </xf>
    <xf numFmtId="14" fontId="15" fillId="4" borderId="9" xfId="4" applyNumberFormat="1" applyFont="1" applyFill="1" applyBorder="1" applyAlignment="1">
      <alignment horizontal="center" vertical="center" shrinkToFit="1"/>
    </xf>
    <xf numFmtId="0" fontId="12" fillId="0" borderId="9" xfId="4" applyFont="1" applyBorder="1"/>
    <xf numFmtId="0" fontId="14" fillId="0" borderId="5" xfId="4" applyFont="1" applyBorder="1" applyAlignment="1">
      <alignment horizontal="right"/>
    </xf>
    <xf numFmtId="0" fontId="15" fillId="4" borderId="10" xfId="4" applyFont="1" applyFill="1" applyBorder="1" applyAlignment="1">
      <alignment horizontal="center" vertical="center"/>
    </xf>
    <xf numFmtId="0" fontId="14" fillId="0" borderId="10" xfId="4" applyFont="1" applyBorder="1" applyAlignment="1">
      <alignment horizontal="right"/>
    </xf>
    <xf numFmtId="14" fontId="15" fillId="4" borderId="10" xfId="4" applyNumberFormat="1" applyFont="1" applyFill="1" applyBorder="1" applyAlignment="1">
      <alignment horizontal="center" vertical="center"/>
    </xf>
    <xf numFmtId="0" fontId="12" fillId="0" borderId="10" xfId="4" applyFont="1" applyBorder="1"/>
    <xf numFmtId="0" fontId="15" fillId="0" borderId="20" xfId="4" applyFont="1" applyBorder="1" applyAlignment="1">
      <alignment horizontal="left" indent="2"/>
    </xf>
    <xf numFmtId="0" fontId="15" fillId="4" borderId="10" xfId="4" applyFont="1" applyFill="1" applyBorder="1" applyAlignment="1">
      <alignment horizontal="left" indent="2"/>
    </xf>
    <xf numFmtId="0" fontId="12" fillId="4" borderId="10" xfId="4" applyFont="1" applyFill="1" applyBorder="1"/>
    <xf numFmtId="0" fontId="12" fillId="4" borderId="20" xfId="4" applyFont="1" applyFill="1" applyBorder="1"/>
    <xf numFmtId="0" fontId="14" fillId="0" borderId="14" xfId="4" applyFont="1" applyBorder="1" applyAlignment="1">
      <alignment horizontal="right"/>
    </xf>
    <xf numFmtId="0" fontId="16" fillId="4" borderId="21" xfId="4" applyFont="1" applyFill="1" applyBorder="1" applyAlignment="1">
      <alignment horizontal="left" indent="2"/>
    </xf>
    <xf numFmtId="0" fontId="12" fillId="4" borderId="21" xfId="4" applyFont="1" applyFill="1" applyBorder="1"/>
    <xf numFmtId="0" fontId="12" fillId="4" borderId="22" xfId="4" applyFont="1" applyFill="1" applyBorder="1"/>
    <xf numFmtId="0" fontId="2" fillId="0" borderId="23" xfId="0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165" fontId="21" fillId="2" borderId="12" xfId="0" applyNumberFormat="1" applyFont="1" applyFill="1" applyBorder="1" applyAlignment="1">
      <alignment horizontal="center" vertical="center"/>
    </xf>
    <xf numFmtId="3" fontId="21" fillId="2" borderId="12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165" fontId="21" fillId="2" borderId="15" xfId="0" applyNumberFormat="1" applyFont="1" applyFill="1" applyBorder="1" applyAlignment="1">
      <alignment horizontal="center" vertical="center"/>
    </xf>
    <xf numFmtId="3" fontId="21" fillId="2" borderId="15" xfId="0" applyNumberFormat="1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7" fillId="5" borderId="25" xfId="5">
      <alignment horizontal="center"/>
    </xf>
    <xf numFmtId="0" fontId="22" fillId="6" borderId="25" xfId="2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2" fontId="23" fillId="0" borderId="30" xfId="22" applyNumberFormat="1" applyAlignment="1">
      <alignment horizontal="center" vertical="center"/>
    </xf>
    <xf numFmtId="0" fontId="21" fillId="0" borderId="7" xfId="0" applyFont="1" applyBorder="1" applyAlignment="1">
      <alignment vertical="center"/>
    </xf>
    <xf numFmtId="14" fontId="21" fillId="0" borderId="8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1" fillId="2" borderId="26" xfId="0" quotePrefix="1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0" xfId="23"/>
    <xf numFmtId="0" fontId="3" fillId="0" borderId="2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4" fontId="21" fillId="0" borderId="17" xfId="0" applyNumberFormat="1" applyFont="1" applyBorder="1" applyAlignment="1">
      <alignment vertical="center"/>
    </xf>
    <xf numFmtId="0" fontId="26" fillId="0" borderId="5" xfId="4" applyFont="1" applyBorder="1" applyAlignment="1">
      <alignment horizontal="right"/>
    </xf>
    <xf numFmtId="0" fontId="27" fillId="4" borderId="10" xfId="4" applyFont="1" applyFill="1" applyBorder="1" applyAlignment="1">
      <alignment horizontal="center" vertical="center"/>
    </xf>
    <xf numFmtId="0" fontId="26" fillId="0" borderId="10" xfId="4" applyFont="1" applyBorder="1" applyAlignment="1">
      <alignment horizontal="right"/>
    </xf>
    <xf numFmtId="14" fontId="27" fillId="4" borderId="10" xfId="4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7" xfId="0" applyFont="1" applyBorder="1"/>
    <xf numFmtId="0" fontId="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5" fillId="4" borderId="9" xfId="4" applyFont="1" applyFill="1" applyBorder="1" applyAlignment="1">
      <alignment horizontal="center"/>
    </xf>
    <xf numFmtId="0" fontId="15" fillId="4" borderId="19" xfId="4" applyFont="1" applyFill="1" applyBorder="1" applyAlignment="1">
      <alignment horizontal="center"/>
    </xf>
    <xf numFmtId="0" fontId="15" fillId="4" borderId="10" xfId="4" applyFont="1" applyFill="1" applyBorder="1" applyAlignment="1">
      <alignment horizontal="center"/>
    </xf>
    <xf numFmtId="0" fontId="15" fillId="4" borderId="20" xfId="4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24">
    <cellStyle name="0.00'" xfId="6" xr:uid="{00000000-0005-0000-0000-000000000000}"/>
    <cellStyle name="0.00 cf" xfId="7" xr:uid="{00000000-0005-0000-0000-000001000000}"/>
    <cellStyle name="0.00 cy" xfId="8" xr:uid="{00000000-0005-0000-0000-000002000000}"/>
    <cellStyle name="0.00 ft" xfId="9" xr:uid="{00000000-0005-0000-0000-000003000000}"/>
    <cellStyle name="0.00 in" xfId="10" xr:uid="{00000000-0005-0000-0000-000004000000}"/>
    <cellStyle name="0.00 sf" xfId="11" xr:uid="{00000000-0005-0000-0000-000005000000}"/>
    <cellStyle name="0.00 sy" xfId="12" xr:uid="{00000000-0005-0000-0000-000006000000}"/>
    <cellStyle name="0.00&quot;" xfId="13" xr:uid="{00000000-0005-0000-0000-000007000000}"/>
    <cellStyle name="0.00:1" xfId="14" xr:uid="{00000000-0005-0000-0000-000008000000}"/>
    <cellStyle name="0.00°" xfId="15" xr:uid="{00000000-0005-0000-0000-000009000000}"/>
    <cellStyle name="0.00'Lt\Rt" xfId="16" xr:uid="{00000000-0005-0000-0000-00000A000000}"/>
    <cellStyle name="0:1" xfId="17" xr:uid="{00000000-0005-0000-0000-00000B000000}"/>
    <cellStyle name="0+00" xfId="18" xr:uid="{00000000-0005-0000-0000-00000C000000}"/>
    <cellStyle name="0+00.00" xfId="19" xr:uid="{00000000-0005-0000-0000-00000D000000}"/>
    <cellStyle name="0+00.0000" xfId="20" xr:uid="{00000000-0005-0000-0000-00000E000000}"/>
    <cellStyle name="Calculation" xfId="21" builtinId="22"/>
    <cellStyle name="Comma 2" xfId="1" xr:uid="{00000000-0005-0000-0000-000011000000}"/>
    <cellStyle name="Comma 2 2" xfId="3" xr:uid="{00000000-0005-0000-0000-000012000000}"/>
    <cellStyle name="Hyperlink" xfId="23" builtinId="8"/>
    <cellStyle name="Input" xfId="5" builtinId="20" customBuiltin="1"/>
    <cellStyle name="Linked Cell" xfId="22" builtinId="24"/>
    <cellStyle name="Normal" xfId="0" builtinId="0"/>
    <cellStyle name="Normal 2" xfId="2" xr:uid="{00000000-0005-0000-0000-000018000000}"/>
    <cellStyle name="Normal 4" xfId="4" xr:uid="{00000000-0005-0000-0000-000019000000}"/>
  </cellStyles>
  <dxfs count="0"/>
  <tableStyles count="0" defaultTableStyle="TableStyleMedium9" defaultPivotStyle="PivotStyleLight16"/>
  <colors>
    <mruColors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3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7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2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1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6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5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Relationship Id="rId9" Type="http://schemas.openxmlformats.org/officeDocument/2006/relationships/hyperlink" Target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AAC50-F055-4082-891C-82874D1E9C7A}">
  <sheetPr>
    <pageSetUpPr fitToPage="1"/>
  </sheetPr>
  <dimension ref="A1:L52"/>
  <sheetViews>
    <sheetView tabSelected="1" view="pageBreakPreview" topLeftCell="A10" zoomScaleNormal="80" zoomScaleSheetLayoutView="100" workbookViewId="0">
      <selection activeCell="H22" sqref="H22:L23"/>
    </sheetView>
  </sheetViews>
  <sheetFormatPr defaultColWidth="9.140625" defaultRowHeight="12.75" x14ac:dyDescent="0.2"/>
  <cols>
    <col min="1" max="1" width="22.140625" style="2" customWidth="1"/>
    <col min="2" max="2" width="10.7109375" style="2" customWidth="1"/>
    <col min="3" max="4" width="12.28515625" style="2" bestFit="1" customWidth="1"/>
    <col min="5" max="5" width="41.140625" style="2" customWidth="1"/>
    <col min="6" max="6" width="10.42578125" style="2" customWidth="1"/>
    <col min="7" max="7" width="30.42578125" style="2" customWidth="1"/>
    <col min="8" max="11" width="10.7109375" style="2" customWidth="1"/>
    <col min="12" max="12" width="12.42578125" style="2" customWidth="1"/>
    <col min="13" max="16384" width="9.140625" style="2"/>
  </cols>
  <sheetData>
    <row r="1" spans="1:12" s="1" customFormat="1" ht="27.75" x14ac:dyDescent="0.4">
      <c r="A1" s="19" t="s">
        <v>15</v>
      </c>
      <c r="B1" s="20"/>
      <c r="C1" s="20"/>
      <c r="D1" s="20"/>
      <c r="E1" s="20"/>
      <c r="F1" s="20"/>
      <c r="G1" s="20"/>
      <c r="H1" s="20"/>
      <c r="I1" s="98"/>
      <c r="J1" s="98"/>
      <c r="K1" s="98"/>
      <c r="L1" s="99"/>
    </row>
    <row r="2" spans="1:12" s="1" customFormat="1" ht="4.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s="1" customFormat="1" ht="4.5" customHeight="1" x14ac:dyDescent="0.3">
      <c r="A3" s="24"/>
      <c r="B3" s="25"/>
      <c r="C3" s="25"/>
      <c r="D3" s="26"/>
      <c r="E3" s="25"/>
      <c r="F3" s="25"/>
      <c r="L3" s="100"/>
    </row>
    <row r="4" spans="1:12" s="1" customFormat="1" ht="15" x14ac:dyDescent="0.25">
      <c r="A4" s="27" t="s">
        <v>16</v>
      </c>
      <c r="B4" s="28" t="s">
        <v>40</v>
      </c>
      <c r="C4" s="29" t="s">
        <v>8</v>
      </c>
      <c r="D4" s="30" t="s">
        <v>49</v>
      </c>
      <c r="E4" s="31"/>
      <c r="F4" s="31"/>
      <c r="G4" s="31"/>
      <c r="H4" s="31"/>
      <c r="I4" s="31"/>
      <c r="J4" s="29" t="s">
        <v>17</v>
      </c>
      <c r="K4" s="103">
        <v>3</v>
      </c>
      <c r="L4" s="104"/>
    </row>
    <row r="5" spans="1:12" s="1" customFormat="1" ht="15" x14ac:dyDescent="0.25">
      <c r="A5" s="32" t="s">
        <v>18</v>
      </c>
      <c r="B5" s="33" t="s">
        <v>51</v>
      </c>
      <c r="C5" s="34" t="s">
        <v>8</v>
      </c>
      <c r="D5" s="35">
        <v>45376</v>
      </c>
      <c r="E5" s="36"/>
      <c r="F5" s="31"/>
      <c r="G5" s="31"/>
      <c r="H5" s="31"/>
      <c r="I5" s="31"/>
      <c r="J5" s="34" t="s">
        <v>19</v>
      </c>
      <c r="K5" s="103">
        <v>105889</v>
      </c>
      <c r="L5" s="104">
        <v>105889</v>
      </c>
    </row>
    <row r="6" spans="1:12" s="1" customFormat="1" ht="15" x14ac:dyDescent="0.25">
      <c r="A6" s="32" t="s">
        <v>20</v>
      </c>
      <c r="B6" s="33" t="s">
        <v>40</v>
      </c>
      <c r="C6" s="34" t="s">
        <v>8</v>
      </c>
      <c r="D6" s="35">
        <v>45378</v>
      </c>
      <c r="E6" s="36"/>
      <c r="F6" s="31"/>
      <c r="G6" s="31"/>
      <c r="H6" s="31"/>
      <c r="I6" s="31"/>
      <c r="J6" s="34" t="s">
        <v>10</v>
      </c>
      <c r="K6" s="105" t="s">
        <v>53</v>
      </c>
      <c r="L6" s="106"/>
    </row>
    <row r="7" spans="1:12" s="1" customFormat="1" ht="15" x14ac:dyDescent="0.25">
      <c r="A7" s="94" t="s">
        <v>21</v>
      </c>
      <c r="B7" s="95" t="s">
        <v>51</v>
      </c>
      <c r="C7" s="96" t="s">
        <v>8</v>
      </c>
      <c r="D7" s="97">
        <v>45379</v>
      </c>
      <c r="E7" s="36"/>
      <c r="F7" s="31"/>
      <c r="G7" s="31"/>
      <c r="H7" s="31"/>
      <c r="I7" s="31"/>
      <c r="J7" s="34" t="s">
        <v>11</v>
      </c>
      <c r="K7" s="105">
        <v>4801261</v>
      </c>
      <c r="L7" s="106"/>
    </row>
    <row r="8" spans="1:12" s="1" customFormat="1" ht="15" x14ac:dyDescent="0.25">
      <c r="A8" s="94" t="s">
        <v>22</v>
      </c>
      <c r="B8" s="95" t="s">
        <v>51</v>
      </c>
      <c r="C8" s="96" t="s">
        <v>8</v>
      </c>
      <c r="D8" s="97">
        <v>45379</v>
      </c>
      <c r="E8" s="36"/>
      <c r="F8" s="36"/>
      <c r="G8" s="36"/>
      <c r="H8" s="36"/>
      <c r="I8" s="36"/>
      <c r="J8" s="36"/>
      <c r="K8" s="34"/>
      <c r="L8" s="37"/>
    </row>
    <row r="9" spans="1:12" s="1" customFormat="1" ht="15" x14ac:dyDescent="0.25">
      <c r="A9" s="32" t="s">
        <v>9</v>
      </c>
      <c r="B9" s="38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40"/>
    </row>
    <row r="10" spans="1:12" s="1" customFormat="1" ht="15.75" thickBot="1" x14ac:dyDescent="0.3">
      <c r="A10" s="41"/>
      <c r="B10" s="42" t="s">
        <v>23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</row>
    <row r="11" spans="1:12" ht="29.25" x14ac:dyDescent="0.2">
      <c r="A11" s="18" t="s">
        <v>28</v>
      </c>
      <c r="B11" s="3"/>
      <c r="C11" s="3"/>
      <c r="D11" s="3"/>
      <c r="E11" s="3"/>
      <c r="F11" s="3"/>
      <c r="G11" s="3"/>
      <c r="H11" s="3"/>
    </row>
    <row r="12" spans="1:12" ht="15.75" thickBot="1" x14ac:dyDescent="0.25">
      <c r="A12" s="101"/>
      <c r="B12" s="101"/>
      <c r="C12" s="101"/>
      <c r="D12" s="101"/>
      <c r="E12" s="101"/>
      <c r="F12" s="101"/>
      <c r="G12" s="101"/>
      <c r="H12" s="101"/>
    </row>
    <row r="13" spans="1:12" ht="18.75" customHeight="1" x14ac:dyDescent="0.2">
      <c r="A13" s="107" t="s">
        <v>52</v>
      </c>
      <c r="B13" s="108"/>
      <c r="C13" s="108"/>
      <c r="D13" s="108"/>
      <c r="E13" s="108"/>
      <c r="F13" s="108"/>
      <c r="G13" s="108"/>
      <c r="H13" s="108"/>
      <c r="I13" s="77" t="s">
        <v>30</v>
      </c>
      <c r="J13" s="77" t="s">
        <v>40</v>
      </c>
      <c r="K13" s="77" t="s">
        <v>8</v>
      </c>
      <c r="L13" s="78">
        <v>45366</v>
      </c>
    </row>
    <row r="14" spans="1:12" ht="15" customHeight="1" x14ac:dyDescent="0.2">
      <c r="A14" s="109"/>
      <c r="B14" s="110"/>
      <c r="C14" s="110"/>
      <c r="D14" s="110"/>
      <c r="E14" s="110"/>
      <c r="F14" s="110"/>
      <c r="G14" s="110"/>
      <c r="H14" s="110"/>
      <c r="I14" s="79" t="s">
        <v>31</v>
      </c>
      <c r="J14" s="79" t="s">
        <v>51</v>
      </c>
      <c r="K14" s="79" t="s">
        <v>8</v>
      </c>
      <c r="L14" s="93">
        <v>45376</v>
      </c>
    </row>
    <row r="15" spans="1:12" ht="15" x14ac:dyDescent="0.2">
      <c r="A15" s="50" t="s">
        <v>0</v>
      </c>
      <c r="B15" s="51" t="s">
        <v>4</v>
      </c>
      <c r="C15" s="51" t="s">
        <v>3</v>
      </c>
      <c r="D15" s="51" t="s">
        <v>1</v>
      </c>
      <c r="E15" s="102" t="s">
        <v>2</v>
      </c>
      <c r="F15" s="102"/>
      <c r="G15" s="102"/>
      <c r="H15" s="51" t="s">
        <v>24</v>
      </c>
      <c r="I15" s="51" t="s">
        <v>25</v>
      </c>
      <c r="J15" s="51" t="s">
        <v>26</v>
      </c>
      <c r="K15" s="51" t="s">
        <v>27</v>
      </c>
      <c r="L15" s="80" t="s">
        <v>13</v>
      </c>
    </row>
    <row r="16" spans="1:12" s="4" customFormat="1" ht="15" x14ac:dyDescent="0.2">
      <c r="A16" s="55">
        <v>512</v>
      </c>
      <c r="B16" s="56">
        <v>10100</v>
      </c>
      <c r="C16" s="69">
        <f>SUM(H16:K16)</f>
        <v>16</v>
      </c>
      <c r="D16" s="57" t="s">
        <v>12</v>
      </c>
      <c r="E16" s="62" t="s">
        <v>50</v>
      </c>
      <c r="F16" s="63"/>
      <c r="G16" s="63"/>
      <c r="H16" s="82"/>
      <c r="I16" s="82"/>
      <c r="J16" s="82">
        <f>C25</f>
        <v>16</v>
      </c>
      <c r="K16" s="82"/>
      <c r="L16" s="83"/>
    </row>
    <row r="17" spans="1:12" s="4" customFormat="1" ht="15" x14ac:dyDescent="0.2">
      <c r="A17" s="55">
        <v>512</v>
      </c>
      <c r="B17" s="56">
        <v>10600</v>
      </c>
      <c r="C17" s="69">
        <f>SUM(H17:K17)</f>
        <v>111</v>
      </c>
      <c r="D17" s="57" t="s">
        <v>33</v>
      </c>
      <c r="E17" s="62" t="s">
        <v>34</v>
      </c>
      <c r="F17" s="63"/>
      <c r="G17" s="63"/>
      <c r="H17" s="82" t="str">
        <f>IF(C34+C37=0,"",C34+C37)</f>
        <v/>
      </c>
      <c r="I17" s="82">
        <f>C36+C35</f>
        <v>111</v>
      </c>
      <c r="J17" s="82"/>
      <c r="K17" s="82"/>
      <c r="L17" s="84"/>
    </row>
    <row r="18" spans="1:12" s="4" customFormat="1" ht="15" x14ac:dyDescent="0.2">
      <c r="A18" s="55"/>
      <c r="B18" s="56"/>
      <c r="C18" s="69"/>
      <c r="D18" s="57"/>
      <c r="E18" s="62"/>
      <c r="F18" s="63"/>
      <c r="G18" s="63"/>
      <c r="H18" s="82"/>
      <c r="I18" s="82"/>
      <c r="J18" s="82"/>
      <c r="K18" s="82"/>
      <c r="L18" s="85"/>
    </row>
    <row r="19" spans="1:12" s="5" customFormat="1" ht="15" x14ac:dyDescent="0.2">
      <c r="A19" s="52">
        <v>519</v>
      </c>
      <c r="B19" s="53">
        <v>11101</v>
      </c>
      <c r="C19" s="69">
        <f>SUM(H19:K19)</f>
        <v>149</v>
      </c>
      <c r="D19" s="54" t="s">
        <v>14</v>
      </c>
      <c r="E19" s="62" t="s">
        <v>32</v>
      </c>
      <c r="F19" s="63"/>
      <c r="G19" s="63"/>
      <c r="H19" s="82">
        <f>C43+C46</f>
        <v>122</v>
      </c>
      <c r="I19" s="82">
        <f>C44+C45</f>
        <v>27</v>
      </c>
      <c r="J19" s="82"/>
      <c r="K19" s="82"/>
      <c r="L19" s="81" t="s">
        <v>39</v>
      </c>
    </row>
    <row r="20" spans="1:12" s="5" customFormat="1" ht="15" x14ac:dyDescent="0.2">
      <c r="A20" s="67"/>
      <c r="B20" s="68"/>
      <c r="C20" s="69"/>
      <c r="D20" s="70"/>
      <c r="E20" s="71"/>
      <c r="F20" s="72"/>
      <c r="G20" s="72"/>
      <c r="H20" s="86"/>
      <c r="I20" s="86"/>
      <c r="J20" s="86"/>
      <c r="K20" s="86"/>
      <c r="L20" s="87"/>
    </row>
    <row r="21" spans="1:12" s="5" customFormat="1" ht="15" x14ac:dyDescent="0.2">
      <c r="A21" s="67">
        <v>520</v>
      </c>
      <c r="B21" s="68">
        <v>10000</v>
      </c>
      <c r="C21" s="69">
        <f>SUM(H21:K21)</f>
        <v>865</v>
      </c>
      <c r="D21" s="70" t="s">
        <v>14</v>
      </c>
      <c r="E21" s="71" t="s">
        <v>35</v>
      </c>
      <c r="F21" s="72"/>
      <c r="G21" s="72"/>
      <c r="H21" s="86"/>
      <c r="I21" s="86"/>
      <c r="J21" s="86">
        <f>C51</f>
        <v>865</v>
      </c>
      <c r="K21" s="86"/>
      <c r="L21" s="87"/>
    </row>
    <row r="22" spans="1:12" s="4" customFormat="1" ht="15.75" thickBot="1" x14ac:dyDescent="0.25">
      <c r="A22" s="58"/>
      <c r="B22" s="59"/>
      <c r="C22" s="60"/>
      <c r="D22" s="61"/>
      <c r="E22" s="64"/>
      <c r="F22" s="65"/>
      <c r="G22" s="65"/>
      <c r="H22" s="88"/>
      <c r="I22" s="88"/>
      <c r="J22" s="88"/>
      <c r="K22" s="88"/>
      <c r="L22" s="89"/>
    </row>
    <row r="23" spans="1:12" s="4" customFormat="1" x14ac:dyDescent="0.2">
      <c r="A23" s="2"/>
      <c r="B23" s="2"/>
      <c r="C23" s="2"/>
      <c r="D23" s="2"/>
      <c r="E23" s="2"/>
      <c r="F23" s="2"/>
      <c r="G23" s="2"/>
      <c r="H23" s="66"/>
      <c r="I23" s="66"/>
      <c r="J23" s="66"/>
      <c r="K23" s="66"/>
      <c r="L23" s="66"/>
    </row>
    <row r="24" spans="1:12" s="10" customFormat="1" x14ac:dyDescent="0.2"/>
    <row r="25" spans="1:12" s="12" customFormat="1" x14ac:dyDescent="0.2">
      <c r="A25" s="13">
        <f>A16</f>
        <v>512</v>
      </c>
      <c r="B25" s="16">
        <f>B16</f>
        <v>10100</v>
      </c>
      <c r="C25" s="75">
        <f>C30</f>
        <v>16</v>
      </c>
      <c r="D25" s="13" t="str">
        <f>D16</f>
        <v>SY</v>
      </c>
      <c r="E25" s="17" t="str">
        <f>E16</f>
        <v>SEALING OF CONCRETE SURFACES (EPOXY-URETHANE)</v>
      </c>
      <c r="F25" s="13"/>
      <c r="G25" s="13"/>
      <c r="H25" s="13"/>
    </row>
    <row r="26" spans="1:12" s="49" customFormat="1" ht="15.75" thickBot="1" x14ac:dyDescent="0.25">
      <c r="A26" s="91" t="s">
        <v>48</v>
      </c>
      <c r="C26" s="76">
        <f>8+16+8+16+8</f>
        <v>56</v>
      </c>
      <c r="D26" s="45" t="s">
        <v>6</v>
      </c>
      <c r="E26" s="48" t="s">
        <v>37</v>
      </c>
      <c r="F26" s="45"/>
      <c r="G26" s="45"/>
      <c r="H26" s="45"/>
    </row>
    <row r="27" spans="1:12" ht="15.75" thickTop="1" x14ac:dyDescent="0.25">
      <c r="C27" s="73">
        <f>1.5+1</f>
        <v>2.5</v>
      </c>
      <c r="D27" s="6" t="s">
        <v>6</v>
      </c>
      <c r="E27" s="10" t="s">
        <v>38</v>
      </c>
    </row>
    <row r="28" spans="1:12" ht="15" x14ac:dyDescent="0.2">
      <c r="C28" s="74">
        <f>C26*C27</f>
        <v>140</v>
      </c>
      <c r="D28" s="6" t="s">
        <v>7</v>
      </c>
    </row>
    <row r="30" spans="1:12" ht="15" x14ac:dyDescent="0.2">
      <c r="C30" s="74">
        <f>ROUND(CONVERT(C28,"ft^2","yd^2"),0)</f>
        <v>16</v>
      </c>
      <c r="D30" s="6" t="str">
        <f>D25</f>
        <v>SY</v>
      </c>
      <c r="E30" s="10" t="s">
        <v>36</v>
      </c>
    </row>
    <row r="31" spans="1:12" s="8" customFormat="1" x14ac:dyDescent="0.2">
      <c r="A31" s="7"/>
      <c r="B31" s="14"/>
      <c r="C31" s="11"/>
      <c r="D31" s="7"/>
      <c r="E31" s="9"/>
      <c r="F31" s="7"/>
      <c r="G31" s="7"/>
      <c r="H31" s="7"/>
    </row>
    <row r="32" spans="1:12" s="12" customFormat="1" x14ac:dyDescent="0.2">
      <c r="A32" s="13"/>
      <c r="B32" s="16"/>
      <c r="C32" s="15"/>
      <c r="D32" s="13"/>
      <c r="E32" s="17"/>
      <c r="F32" s="13"/>
      <c r="G32" s="13"/>
      <c r="H32" s="13"/>
    </row>
    <row r="33" spans="1:8" s="12" customFormat="1" x14ac:dyDescent="0.2">
      <c r="A33" s="13">
        <f t="shared" ref="A33:B33" si="0">A17</f>
        <v>512</v>
      </c>
      <c r="B33" s="16">
        <f t="shared" si="0"/>
        <v>10600</v>
      </c>
      <c r="C33" s="15"/>
      <c r="D33" s="13" t="str">
        <f t="shared" ref="D33:E33" si="1">D17</f>
        <v>FT</v>
      </c>
      <c r="E33" s="17" t="str">
        <f t="shared" si="1"/>
        <v>CONCRETE REPAIR BY EPOXY INJECTION</v>
      </c>
      <c r="F33" s="13"/>
      <c r="G33" s="13"/>
      <c r="H33" s="13"/>
    </row>
    <row r="34" spans="1:8" ht="15" x14ac:dyDescent="0.25">
      <c r="A34" s="91" t="s">
        <v>44</v>
      </c>
      <c r="C34" s="73">
        <v>0</v>
      </c>
      <c r="D34" s="6" t="s">
        <v>6</v>
      </c>
      <c r="E34" s="10" t="s">
        <v>43</v>
      </c>
      <c r="G34" s="90" t="s">
        <v>42</v>
      </c>
    </row>
    <row r="35" spans="1:8" ht="15" x14ac:dyDescent="0.25">
      <c r="A35" s="92" t="s">
        <v>45</v>
      </c>
      <c r="C35" s="73">
        <v>57</v>
      </c>
      <c r="D35" s="6" t="s">
        <v>6</v>
      </c>
      <c r="E35" s="10" t="s">
        <v>43</v>
      </c>
      <c r="G35" s="90" t="s">
        <v>42</v>
      </c>
    </row>
    <row r="36" spans="1:8" ht="15" x14ac:dyDescent="0.25">
      <c r="A36" s="92" t="s">
        <v>46</v>
      </c>
      <c r="C36" s="73">
        <v>54</v>
      </c>
      <c r="D36" s="6" t="s">
        <v>6</v>
      </c>
      <c r="E36" s="10" t="s">
        <v>43</v>
      </c>
      <c r="G36" s="90" t="s">
        <v>42</v>
      </c>
    </row>
    <row r="37" spans="1:8" ht="15" x14ac:dyDescent="0.25">
      <c r="A37" s="92" t="s">
        <v>47</v>
      </c>
      <c r="C37" s="73">
        <v>0</v>
      </c>
      <c r="D37" s="6" t="s">
        <v>6</v>
      </c>
      <c r="E37" s="10" t="s">
        <v>43</v>
      </c>
      <c r="G37" s="90" t="s">
        <v>42</v>
      </c>
    </row>
    <row r="39" spans="1:8" ht="15" x14ac:dyDescent="0.2">
      <c r="C39" s="74">
        <f>SUM(C34:C37)</f>
        <v>111</v>
      </c>
      <c r="D39" s="6" t="s">
        <v>6</v>
      </c>
      <c r="E39" s="10" t="s">
        <v>5</v>
      </c>
    </row>
    <row r="40" spans="1:8" s="8" customFormat="1" x14ac:dyDescent="0.2">
      <c r="A40" s="7"/>
      <c r="B40" s="14"/>
      <c r="C40" s="11"/>
      <c r="D40" s="7"/>
      <c r="E40" s="9"/>
      <c r="F40" s="7"/>
      <c r="G40" s="7"/>
      <c r="H40" s="7"/>
    </row>
    <row r="41" spans="1:8" s="49" customFormat="1" x14ac:dyDescent="0.2">
      <c r="A41" s="45"/>
      <c r="B41" s="46"/>
      <c r="C41" s="47"/>
      <c r="D41" s="45"/>
      <c r="E41" s="48"/>
      <c r="F41" s="45"/>
      <c r="G41" s="45"/>
      <c r="H41" s="45"/>
    </row>
    <row r="42" spans="1:8" s="12" customFormat="1" x14ac:dyDescent="0.2">
      <c r="A42" s="13">
        <f t="shared" ref="A42:B42" si="2">A19</f>
        <v>519</v>
      </c>
      <c r="B42" s="16">
        <f t="shared" si="2"/>
        <v>11101</v>
      </c>
      <c r="C42" s="75">
        <f>C48</f>
        <v>149</v>
      </c>
      <c r="D42" s="13" t="str">
        <f t="shared" ref="D42:E42" si="3">D19</f>
        <v>SF</v>
      </c>
      <c r="E42" s="17" t="str">
        <f t="shared" si="3"/>
        <v>PATCHING CONCRETE STRUCTURE, AS PER PLAN</v>
      </c>
      <c r="F42" s="13"/>
      <c r="G42" s="13"/>
      <c r="H42" s="13"/>
    </row>
    <row r="43" spans="1:8" ht="15" x14ac:dyDescent="0.25">
      <c r="A43" s="92" t="s">
        <v>44</v>
      </c>
      <c r="C43" s="73">
        <v>39</v>
      </c>
      <c r="D43" s="6" t="s">
        <v>7</v>
      </c>
      <c r="E43" s="10" t="s">
        <v>43</v>
      </c>
      <c r="G43" s="90" t="s">
        <v>42</v>
      </c>
    </row>
    <row r="44" spans="1:8" ht="15" x14ac:dyDescent="0.25">
      <c r="A44" s="92" t="s">
        <v>45</v>
      </c>
      <c r="C44" s="73">
        <v>15</v>
      </c>
      <c r="D44" s="6" t="s">
        <v>7</v>
      </c>
      <c r="E44" s="10" t="s">
        <v>43</v>
      </c>
      <c r="G44" s="90" t="s">
        <v>42</v>
      </c>
    </row>
    <row r="45" spans="1:8" ht="15" x14ac:dyDescent="0.25">
      <c r="A45" s="92" t="s">
        <v>46</v>
      </c>
      <c r="C45" s="73">
        <v>12</v>
      </c>
      <c r="D45" s="6" t="s">
        <v>7</v>
      </c>
      <c r="E45" s="10" t="s">
        <v>43</v>
      </c>
      <c r="G45" s="90" t="s">
        <v>42</v>
      </c>
    </row>
    <row r="46" spans="1:8" ht="15" x14ac:dyDescent="0.25">
      <c r="A46" s="92" t="s">
        <v>47</v>
      </c>
      <c r="C46" s="73">
        <v>83</v>
      </c>
      <c r="D46" s="6" t="s">
        <v>7</v>
      </c>
      <c r="E46" s="10" t="s">
        <v>43</v>
      </c>
      <c r="G46" s="90" t="s">
        <v>42</v>
      </c>
    </row>
    <row r="48" spans="1:8" ht="15" x14ac:dyDescent="0.2">
      <c r="C48" s="74">
        <f>SUM(C43:C46)</f>
        <v>149</v>
      </c>
      <c r="D48" s="6" t="s">
        <v>7</v>
      </c>
      <c r="E48" s="10" t="s">
        <v>5</v>
      </c>
    </row>
    <row r="49" spans="1:8" s="8" customFormat="1" x14ac:dyDescent="0.2">
      <c r="A49" s="7"/>
      <c r="B49" s="14"/>
      <c r="C49" s="11"/>
      <c r="D49" s="7"/>
      <c r="E49" s="9"/>
      <c r="F49" s="7"/>
      <c r="G49" s="7"/>
      <c r="H49" s="7"/>
    </row>
    <row r="51" spans="1:8" s="12" customFormat="1" x14ac:dyDescent="0.2">
      <c r="A51" s="13">
        <f>A21</f>
        <v>520</v>
      </c>
      <c r="B51" s="16">
        <f>B21</f>
        <v>10000</v>
      </c>
      <c r="C51" s="75">
        <f>C52</f>
        <v>865</v>
      </c>
      <c r="D51" s="13" t="str">
        <f>D21</f>
        <v>SF</v>
      </c>
      <c r="E51" s="17" t="str">
        <f>E21</f>
        <v>PNEUMATICALLY PLACED CONCRETE SHOTCRETE</v>
      </c>
      <c r="F51" s="13"/>
      <c r="G51" s="13"/>
      <c r="H51" s="13"/>
    </row>
    <row r="52" spans="1:8" ht="15" x14ac:dyDescent="0.25">
      <c r="A52" s="92" t="s">
        <v>41</v>
      </c>
      <c r="C52" s="73">
        <v>865</v>
      </c>
      <c r="D52" s="6" t="s">
        <v>7</v>
      </c>
      <c r="E52" s="10" t="s">
        <v>43</v>
      </c>
      <c r="G52" s="90" t="s">
        <v>42</v>
      </c>
    </row>
  </sheetData>
  <mergeCells count="7">
    <mergeCell ref="A12:H12"/>
    <mergeCell ref="E15:G15"/>
    <mergeCell ref="K4:L4"/>
    <mergeCell ref="K5:L5"/>
    <mergeCell ref="K6:L6"/>
    <mergeCell ref="K7:L7"/>
    <mergeCell ref="A13:H14"/>
  </mergeCells>
  <hyperlinks>
    <hyperlink ref="G52" r:id="rId1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E538024B-0C03-4820-81B3-3E74372C4EAB}"/>
    <hyperlink ref="G43" r:id="rId2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52DE0081-2DBD-49C0-8BD4-FAABFEE258A9}"/>
    <hyperlink ref="G44" r:id="rId3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A2584CB2-2ADA-49CE-9B26-942F1DCD02B9}"/>
    <hyperlink ref="G45" r:id="rId4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E5A90DEA-837B-4970-BD50-5B9C6A9730CD}"/>
    <hyperlink ref="G46" r:id="rId5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68B77CBD-39D1-4D36-9E76-11D855232F51}"/>
    <hyperlink ref="G34" r:id="rId6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011C5CC8-16FC-4844-8A64-D6B147F02B23}"/>
    <hyperlink ref="G35" r:id="rId7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71EE4AD2-857C-467A-B569-32E622B97307}"/>
    <hyperlink ref="G36" r:id="rId8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EDD0D696-2783-4142-98C2-FACF66101C98}"/>
    <hyperlink ref="G37" r:id="rId9" display="https://connect-projectwisewac.bentley.com/pwlink?datasource=Bentley.PW--arcadis-us-pw.bentley.com~3Aarcadis-us-01&amp;objectId=eae22c78-ccac-419d-b257-23e89be4f2a6&amp;objectType=doc&amp;workAreaId=82ccb8ab-d2a0-4bdc-958d-2d735f946389&amp;projectId=01d0a71f-8901-4d7e-b593-9b2bd07aadc5&amp;app=pwe" xr:uid="{84FDFEF5-59A1-45B8-A0EF-58FB6DF697DA}"/>
  </hyperlinks>
  <printOptions horizontalCentered="1"/>
  <pageMargins left="0.5" right="0.25" top="0.5" bottom="0.5" header="0.3" footer="0.3"/>
  <pageSetup scale="68" fitToHeight="0" orientation="landscape" r:id="rId10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Stage 3</vt:lpstr>
      <vt:lpstr>'Stage 3'!Print_Area</vt:lpstr>
      <vt:lpstr>'Stage 3'!Print_Titles</vt:lpstr>
    </vt:vector>
  </TitlesOfParts>
  <Company>Barr &amp; Prevost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SEARCH ITEM LIST</dc:title>
  <dc:creator>Jennifer Miller</dc:creator>
  <cp:lastModifiedBy>Julia Hart</cp:lastModifiedBy>
  <cp:lastPrinted>2024-06-13T00:53:52Z</cp:lastPrinted>
  <dcterms:created xsi:type="dcterms:W3CDTF">2004-01-07T17:54:14Z</dcterms:created>
  <dcterms:modified xsi:type="dcterms:W3CDTF">2024-09-11T17:31:57Z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